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684BFE0F-DD4A-464E-964E-AA7A9355B5C9}" xr6:coauthVersionLast="45" xr6:coauthVersionMax="45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D_THERM_DEMANDS" sheetId="25" r:id="rId9"/>
    <sheet name="DEMAND_D_DAGUER_NP" sheetId="24" r:id="rId10"/>
    <sheet name="DEMAND_C217B" sheetId="26" r:id="rId11"/>
    <sheet name="ReservoirData" sheetId="16" r:id="rId12"/>
    <sheet name="inflowYuba" sheetId="23" r:id="rId13"/>
    <sheet name="inflowShasta" sheetId="14" r:id="rId14"/>
    <sheet name="OROinflow" sheetId="3" r:id="rId15"/>
    <sheet name="OROevaprateIN" sheetId="7" r:id="rId16"/>
    <sheet name="CALLITE_EVAP_S_SHSTA" sheetId="19" r:id="rId17"/>
    <sheet name="CALLiTE_SHASTA_LEVEL2_4" sheetId="20" r:id="rId18"/>
    <sheet name="OROLEVEL5" sheetId="6" r:id="rId19"/>
    <sheet name="OROLEVEL5extended" sheetId="13" r:id="rId20"/>
    <sheet name="SHASTAlevel5extended" sheetId="22" r:id="rId21"/>
    <sheet name="OROstrage" sheetId="4" r:id="rId22"/>
    <sheet name="SHAstorage" sheetId="15" r:id="rId23"/>
    <sheet name="CDEC" sheetId="21" r:id="rId24"/>
    <sheet name="SWPallocation" sheetId="27" r:id="rId25"/>
  </sheets>
  <definedNames>
    <definedName name="_xlnm._FilterDatabase" localSheetId="17" hidden="1">CALLiTE_SHASTA_LEVEL2_4!$A$7:$G$1015</definedName>
    <definedName name="_xlnm._FilterDatabase" localSheetId="23" hidden="1">CDEC!$A$17:$M$136</definedName>
    <definedName name="_xlnm._FilterDatabase" localSheetId="13" hidden="1">inflowShasta!$A$1:$J$398</definedName>
    <definedName name="_xlnm._FilterDatabase" localSheetId="12" hidden="1">inflowYuba!$A$1:$L$398</definedName>
    <definedName name="_xlnm._FilterDatabase" localSheetId="18" hidden="1">OROLEVEL5!$A$1:$J$399</definedName>
    <definedName name="_xlnm._FilterDatabase" localSheetId="19" hidden="1">OROLEVEL5extended!$A$1:$L$399</definedName>
    <definedName name="_xlnm._FilterDatabase" localSheetId="20" hidden="1">SHASTAlevel5extended!$A$1:$J$398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7" l="1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5" i="27"/>
  <c r="B376" i="27"/>
  <c r="B377" i="27"/>
  <c r="B378" i="27"/>
  <c r="B379" i="27"/>
  <c r="B380" i="27"/>
  <c r="B381" i="27"/>
  <c r="B382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95" i="27"/>
  <c r="B396" i="27"/>
  <c r="B397" i="27"/>
  <c r="B398" i="27"/>
  <c r="B399" i="27"/>
  <c r="B400" i="27"/>
  <c r="B401" i="27"/>
  <c r="B402" i="27"/>
  <c r="B403" i="27"/>
  <c r="B404" i="27"/>
  <c r="B405" i="27"/>
  <c r="B406" i="27"/>
  <c r="B407" i="27"/>
  <c r="B408" i="27"/>
  <c r="B409" i="27"/>
  <c r="B410" i="27"/>
  <c r="B411" i="27"/>
  <c r="B412" i="27"/>
  <c r="B413" i="27"/>
  <c r="B414" i="27"/>
  <c r="B415" i="27"/>
  <c r="B416" i="27"/>
  <c r="B417" i="27"/>
  <c r="B418" i="27"/>
  <c r="B419" i="27"/>
  <c r="B420" i="27"/>
  <c r="B421" i="27"/>
  <c r="B422" i="27"/>
  <c r="B423" i="27"/>
  <c r="B424" i="27"/>
  <c r="B425" i="27"/>
  <c r="B426" i="27"/>
  <c r="B427" i="27"/>
  <c r="B428" i="27"/>
  <c r="B429" i="27"/>
  <c r="B430" i="27"/>
  <c r="B431" i="27"/>
  <c r="B432" i="27"/>
  <c r="B433" i="27"/>
  <c r="B434" i="27"/>
  <c r="B435" i="27"/>
  <c r="B436" i="27"/>
  <c r="B437" i="27"/>
  <c r="B438" i="27"/>
  <c r="B439" i="27"/>
  <c r="B440" i="27"/>
  <c r="B441" i="27"/>
  <c r="B442" i="27"/>
  <c r="B443" i="27"/>
  <c r="B444" i="27"/>
  <c r="B445" i="27"/>
  <c r="B446" i="27"/>
  <c r="B447" i="27"/>
  <c r="B448" i="27"/>
  <c r="B449" i="27"/>
  <c r="B450" i="27"/>
  <c r="B451" i="27"/>
  <c r="B452" i="27"/>
  <c r="B453" i="27"/>
  <c r="B454" i="27"/>
  <c r="B455" i="27"/>
  <c r="B456" i="27"/>
  <c r="B457" i="27"/>
  <c r="B458" i="27"/>
  <c r="B459" i="27"/>
  <c r="B460" i="27"/>
  <c r="B461" i="27"/>
  <c r="B462" i="27"/>
  <c r="B463" i="27"/>
  <c r="B464" i="27"/>
  <c r="B465" i="27"/>
  <c r="B466" i="27"/>
  <c r="B467" i="27"/>
  <c r="B468" i="27"/>
  <c r="B469" i="27"/>
  <c r="B470" i="27"/>
  <c r="B471" i="27"/>
  <c r="B472" i="27"/>
  <c r="B473" i="27"/>
  <c r="B474" i="27"/>
  <c r="B475" i="27"/>
  <c r="B476" i="27"/>
  <c r="B477" i="27"/>
  <c r="B478" i="27"/>
  <c r="B479" i="27"/>
  <c r="B480" i="27"/>
  <c r="B481" i="27"/>
  <c r="B482" i="27"/>
  <c r="B483" i="27"/>
  <c r="B484" i="27"/>
  <c r="B485" i="27"/>
  <c r="B486" i="27"/>
  <c r="B487" i="27"/>
  <c r="B488" i="27"/>
  <c r="B489" i="27"/>
  <c r="B490" i="27"/>
  <c r="B491" i="27"/>
  <c r="B492" i="27"/>
  <c r="B493" i="27"/>
  <c r="B494" i="27"/>
  <c r="B495" i="27"/>
  <c r="B496" i="27"/>
  <c r="B497" i="27"/>
  <c r="B498" i="27"/>
  <c r="B499" i="27"/>
  <c r="B500" i="27"/>
  <c r="B501" i="27"/>
  <c r="B502" i="27"/>
  <c r="B503" i="27"/>
  <c r="B504" i="27"/>
  <c r="B505" i="27"/>
  <c r="B506" i="27"/>
  <c r="B507" i="27"/>
  <c r="B508" i="27"/>
  <c r="B509" i="27"/>
  <c r="B510" i="27"/>
  <c r="B511" i="27"/>
  <c r="B512" i="27"/>
  <c r="B513" i="27"/>
  <c r="B514" i="27"/>
  <c r="B515" i="27"/>
  <c r="B516" i="27"/>
  <c r="B517" i="27"/>
  <c r="B518" i="27"/>
  <c r="B519" i="27"/>
  <c r="B520" i="27"/>
  <c r="B521" i="27"/>
  <c r="B522" i="27"/>
  <c r="B523" i="27"/>
  <c r="B524" i="27"/>
  <c r="B525" i="27"/>
  <c r="B526" i="27"/>
  <c r="B527" i="27"/>
  <c r="B528" i="27"/>
  <c r="B529" i="27"/>
  <c r="B530" i="27"/>
  <c r="B531" i="27"/>
  <c r="B532" i="27"/>
  <c r="B533" i="27"/>
  <c r="B534" i="27"/>
  <c r="B535" i="27"/>
  <c r="B536" i="27"/>
  <c r="B537" i="27"/>
  <c r="B538" i="27"/>
  <c r="B539" i="27"/>
  <c r="B540" i="27"/>
  <c r="B541" i="27"/>
  <c r="B542" i="27"/>
  <c r="B543" i="27"/>
  <c r="B544" i="27"/>
  <c r="B545" i="27"/>
  <c r="B546" i="27"/>
  <c r="B547" i="27"/>
  <c r="B548" i="27"/>
  <c r="B549" i="27"/>
  <c r="B550" i="27"/>
  <c r="B551" i="27"/>
  <c r="B552" i="27"/>
  <c r="B553" i="27"/>
  <c r="B554" i="27"/>
  <c r="B555" i="27"/>
  <c r="B556" i="27"/>
  <c r="B557" i="27"/>
  <c r="B558" i="27"/>
  <c r="B559" i="27"/>
  <c r="B560" i="27"/>
  <c r="B561" i="27"/>
  <c r="B562" i="27"/>
  <c r="B563" i="27"/>
  <c r="B564" i="27"/>
  <c r="B565" i="27"/>
  <c r="B566" i="27"/>
  <c r="B567" i="27"/>
  <c r="B568" i="27"/>
  <c r="B569" i="27"/>
  <c r="B570" i="27"/>
  <c r="B571" i="27"/>
  <c r="B572" i="27"/>
  <c r="B573" i="27"/>
  <c r="B574" i="27"/>
  <c r="B575" i="27"/>
  <c r="B576" i="27"/>
  <c r="B577" i="27"/>
  <c r="B578" i="27"/>
  <c r="B579" i="27"/>
  <c r="B580" i="27"/>
  <c r="B581" i="27"/>
  <c r="B582" i="27"/>
  <c r="B583" i="27"/>
  <c r="B584" i="27"/>
  <c r="B585" i="27"/>
  <c r="B586" i="27"/>
  <c r="B587" i="27"/>
  <c r="B588" i="27"/>
  <c r="B589" i="27"/>
  <c r="B590" i="27"/>
  <c r="B591" i="27"/>
  <c r="B592" i="27"/>
  <c r="B593" i="27"/>
  <c r="B594" i="27"/>
  <c r="B595" i="27"/>
  <c r="B596" i="27"/>
  <c r="B597" i="27"/>
  <c r="B598" i="27"/>
  <c r="B599" i="27"/>
  <c r="B600" i="27"/>
  <c r="B601" i="27"/>
  <c r="B602" i="27"/>
  <c r="B603" i="27"/>
  <c r="B604" i="27"/>
  <c r="B605" i="27"/>
  <c r="B606" i="27"/>
  <c r="B607" i="27"/>
  <c r="B608" i="27"/>
  <c r="B609" i="27"/>
  <c r="B610" i="27"/>
  <c r="B611" i="27"/>
  <c r="B612" i="27"/>
  <c r="B613" i="27"/>
  <c r="B614" i="27"/>
  <c r="B615" i="27"/>
  <c r="B616" i="27"/>
  <c r="B617" i="27"/>
  <c r="B618" i="27"/>
  <c r="B619" i="27"/>
  <c r="B620" i="27"/>
  <c r="B621" i="27"/>
  <c r="B622" i="27"/>
  <c r="B623" i="27"/>
  <c r="B624" i="27"/>
  <c r="B625" i="27"/>
  <c r="B626" i="27"/>
  <c r="B627" i="27"/>
  <c r="B628" i="27"/>
  <c r="B629" i="27"/>
  <c r="B630" i="27"/>
  <c r="B631" i="27"/>
  <c r="B632" i="27"/>
  <c r="B633" i="27"/>
  <c r="B634" i="27"/>
  <c r="B635" i="27"/>
  <c r="B636" i="27"/>
  <c r="B637" i="27"/>
  <c r="B638" i="27"/>
  <c r="B639" i="27"/>
  <c r="B640" i="27"/>
  <c r="B641" i="27"/>
  <c r="B642" i="27"/>
  <c r="B643" i="27"/>
  <c r="B644" i="27"/>
  <c r="B645" i="27"/>
  <c r="B646" i="27"/>
  <c r="B647" i="27"/>
  <c r="B648" i="27"/>
  <c r="B649" i="27"/>
  <c r="B650" i="27"/>
  <c r="B651" i="27"/>
  <c r="B652" i="27"/>
  <c r="B653" i="27"/>
  <c r="B654" i="27"/>
  <c r="B655" i="27"/>
  <c r="B656" i="27"/>
  <c r="B657" i="27"/>
  <c r="B658" i="27"/>
  <c r="B659" i="27"/>
  <c r="B660" i="27"/>
  <c r="B661" i="27"/>
  <c r="B662" i="27"/>
  <c r="B663" i="27"/>
  <c r="B664" i="27"/>
  <c r="B665" i="27"/>
  <c r="B666" i="27"/>
  <c r="B667" i="27"/>
  <c r="B668" i="27"/>
  <c r="B669" i="27"/>
  <c r="B670" i="27"/>
  <c r="B671" i="27"/>
  <c r="B672" i="27"/>
  <c r="B673" i="27"/>
  <c r="B674" i="27"/>
  <c r="B675" i="27"/>
  <c r="B676" i="27"/>
  <c r="B677" i="27"/>
  <c r="B678" i="27"/>
  <c r="B679" i="27"/>
  <c r="B680" i="27"/>
  <c r="B681" i="27"/>
  <c r="B682" i="27"/>
  <c r="B683" i="27"/>
  <c r="B684" i="27"/>
  <c r="B685" i="27"/>
  <c r="B686" i="27"/>
  <c r="B687" i="27"/>
  <c r="B688" i="27"/>
  <c r="B689" i="27"/>
  <c r="B690" i="27"/>
  <c r="B691" i="27"/>
  <c r="B692" i="27"/>
  <c r="B693" i="27"/>
  <c r="B694" i="27"/>
  <c r="B695" i="27"/>
  <c r="B696" i="27"/>
  <c r="B697" i="27"/>
  <c r="B698" i="27"/>
  <c r="B699" i="27"/>
  <c r="B700" i="27"/>
  <c r="B701" i="27"/>
  <c r="B702" i="27"/>
  <c r="B703" i="27"/>
  <c r="B704" i="27"/>
  <c r="B705" i="27"/>
  <c r="B706" i="27"/>
  <c r="B707" i="27"/>
  <c r="B708" i="27"/>
  <c r="B709" i="27"/>
  <c r="B710" i="27"/>
  <c r="B711" i="27"/>
  <c r="B712" i="27"/>
  <c r="B713" i="27"/>
  <c r="B714" i="27"/>
  <c r="B715" i="27"/>
  <c r="B716" i="27"/>
  <c r="B717" i="27"/>
  <c r="B718" i="27"/>
  <c r="B719" i="27"/>
  <c r="B720" i="27"/>
  <c r="B721" i="27"/>
  <c r="B722" i="27"/>
  <c r="B723" i="27"/>
  <c r="B724" i="27"/>
  <c r="B725" i="27"/>
  <c r="B726" i="27"/>
  <c r="B727" i="27"/>
  <c r="B728" i="27"/>
  <c r="B729" i="27"/>
  <c r="B730" i="27"/>
  <c r="B731" i="27"/>
  <c r="B732" i="27"/>
  <c r="B733" i="27"/>
  <c r="B734" i="27"/>
  <c r="B735" i="27"/>
  <c r="B736" i="27"/>
  <c r="B737" i="27"/>
  <c r="B738" i="27"/>
  <c r="B739" i="27"/>
  <c r="B740" i="27"/>
  <c r="B741" i="27"/>
  <c r="B742" i="27"/>
  <c r="B743" i="27"/>
  <c r="B744" i="27"/>
  <c r="B745" i="27"/>
  <c r="B746" i="27"/>
  <c r="B747" i="27"/>
  <c r="B748" i="27"/>
  <c r="B749" i="27"/>
  <c r="B750" i="27"/>
  <c r="B751" i="27"/>
  <c r="B752" i="27"/>
  <c r="B753" i="27"/>
  <c r="B754" i="27"/>
  <c r="B755" i="27"/>
  <c r="B756" i="27"/>
  <c r="B757" i="27"/>
  <c r="B758" i="27"/>
  <c r="B759" i="27"/>
  <c r="B760" i="27"/>
  <c r="B761" i="27"/>
  <c r="B762" i="27"/>
  <c r="B763" i="27"/>
  <c r="B764" i="27"/>
  <c r="B765" i="27"/>
  <c r="B766" i="27"/>
  <c r="B767" i="27"/>
  <c r="B768" i="27"/>
  <c r="B769" i="27"/>
  <c r="B770" i="27"/>
  <c r="B771" i="27"/>
  <c r="B772" i="27"/>
  <c r="B773" i="27"/>
  <c r="B774" i="27"/>
  <c r="B13" i="27"/>
  <c r="C774" i="27"/>
  <c r="C773" i="27"/>
  <c r="C772" i="27"/>
  <c r="C771" i="27"/>
  <c r="C770" i="27"/>
  <c r="C769" i="27"/>
  <c r="C768" i="27"/>
  <c r="C767" i="27"/>
  <c r="C766" i="27"/>
  <c r="C765" i="27"/>
  <c r="C764" i="27"/>
  <c r="C763" i="27"/>
  <c r="C762" i="27"/>
  <c r="C761" i="27"/>
  <c r="C760" i="27"/>
  <c r="C759" i="27"/>
  <c r="C758" i="27"/>
  <c r="C757" i="27"/>
  <c r="C756" i="27"/>
  <c r="C755" i="27"/>
  <c r="C754" i="27"/>
  <c r="C753" i="27"/>
  <c r="C752" i="27"/>
  <c r="C751" i="27"/>
  <c r="C750" i="27"/>
  <c r="C749" i="27"/>
  <c r="C748" i="27"/>
  <c r="C747" i="27"/>
  <c r="C746" i="27"/>
  <c r="C745" i="27"/>
  <c r="C744" i="27"/>
  <c r="C743" i="27"/>
  <c r="C742" i="27"/>
  <c r="C741" i="27"/>
  <c r="C740" i="27"/>
  <c r="C739" i="27"/>
  <c r="C738" i="27"/>
  <c r="C737" i="27"/>
  <c r="C736" i="27"/>
  <c r="C735" i="27"/>
  <c r="C734" i="27"/>
  <c r="C733" i="27"/>
  <c r="C732" i="27"/>
  <c r="C731" i="27"/>
  <c r="C730" i="27"/>
  <c r="C729" i="27"/>
  <c r="C728" i="27"/>
  <c r="C727" i="27"/>
  <c r="C726" i="27"/>
  <c r="C725" i="27"/>
  <c r="C724" i="27"/>
  <c r="C723" i="27"/>
  <c r="C722" i="27"/>
  <c r="C721" i="27"/>
  <c r="C720" i="27"/>
  <c r="C719" i="27"/>
  <c r="C718" i="27"/>
  <c r="C717" i="27"/>
  <c r="C716" i="27"/>
  <c r="C715" i="27"/>
  <c r="C714" i="27"/>
  <c r="C713" i="27"/>
  <c r="C712" i="27"/>
  <c r="C711" i="27"/>
  <c r="C710" i="27"/>
  <c r="C709" i="27"/>
  <c r="C708" i="27"/>
  <c r="C707" i="27"/>
  <c r="C706" i="27"/>
  <c r="C705" i="27"/>
  <c r="C704" i="27"/>
  <c r="C703" i="27"/>
  <c r="C702" i="27"/>
  <c r="C701" i="27"/>
  <c r="C700" i="27"/>
  <c r="C699" i="27"/>
  <c r="C698" i="27"/>
  <c r="C697" i="27"/>
  <c r="C696" i="27"/>
  <c r="C695" i="27"/>
  <c r="C694" i="27"/>
  <c r="C693" i="27"/>
  <c r="C692" i="27"/>
  <c r="C691" i="27"/>
  <c r="C690" i="27"/>
  <c r="C689" i="27"/>
  <c r="C688" i="27"/>
  <c r="C687" i="27"/>
  <c r="C686" i="27"/>
  <c r="C685" i="27"/>
  <c r="C684" i="27"/>
  <c r="C683" i="27"/>
  <c r="C682" i="27"/>
  <c r="C681" i="27"/>
  <c r="C680" i="27"/>
  <c r="C679" i="27"/>
  <c r="C678" i="27"/>
  <c r="C677" i="27"/>
  <c r="C676" i="27"/>
  <c r="C675" i="27"/>
  <c r="C674" i="27"/>
  <c r="C673" i="27"/>
  <c r="C672" i="27"/>
  <c r="C671" i="27"/>
  <c r="C670" i="27"/>
  <c r="C669" i="27"/>
  <c r="C668" i="27"/>
  <c r="C667" i="27"/>
  <c r="C666" i="27"/>
  <c r="C665" i="27"/>
  <c r="C664" i="27"/>
  <c r="C663" i="27"/>
  <c r="C662" i="27"/>
  <c r="C661" i="27"/>
  <c r="C660" i="27"/>
  <c r="C659" i="27"/>
  <c r="C658" i="27"/>
  <c r="C657" i="27"/>
  <c r="C656" i="27"/>
  <c r="C655" i="27"/>
  <c r="C654" i="27"/>
  <c r="C653" i="27"/>
  <c r="C652" i="27"/>
  <c r="C651" i="27"/>
  <c r="C650" i="27"/>
  <c r="C649" i="27"/>
  <c r="C648" i="27"/>
  <c r="C647" i="27"/>
  <c r="C646" i="27"/>
  <c r="C645" i="27"/>
  <c r="C644" i="27"/>
  <c r="C643" i="27"/>
  <c r="C642" i="27"/>
  <c r="C641" i="27"/>
  <c r="C640" i="27"/>
  <c r="C639" i="27"/>
  <c r="C638" i="27"/>
  <c r="C637" i="27"/>
  <c r="C636" i="27"/>
  <c r="C635" i="27"/>
  <c r="C634" i="27"/>
  <c r="C633" i="27"/>
  <c r="C632" i="27"/>
  <c r="C631" i="27"/>
  <c r="C630" i="27"/>
  <c r="C629" i="27"/>
  <c r="C628" i="27"/>
  <c r="C627" i="27"/>
  <c r="C626" i="27"/>
  <c r="C625" i="27"/>
  <c r="C624" i="27"/>
  <c r="C623" i="27"/>
  <c r="C622" i="27"/>
  <c r="C621" i="27"/>
  <c r="C620" i="27"/>
  <c r="C619" i="27"/>
  <c r="C618" i="27"/>
  <c r="C617" i="27"/>
  <c r="C616" i="27"/>
  <c r="C615" i="27"/>
  <c r="C614" i="27"/>
  <c r="C613" i="27"/>
  <c r="C612" i="27"/>
  <c r="C611" i="27"/>
  <c r="C610" i="27"/>
  <c r="C609" i="27"/>
  <c r="C608" i="27"/>
  <c r="C607" i="27"/>
  <c r="C606" i="27"/>
  <c r="C605" i="27"/>
  <c r="C604" i="27"/>
  <c r="C603" i="27"/>
  <c r="C602" i="27"/>
  <c r="C601" i="27"/>
  <c r="C600" i="27"/>
  <c r="C599" i="27"/>
  <c r="C598" i="27"/>
  <c r="C597" i="27"/>
  <c r="C596" i="27"/>
  <c r="C595" i="27"/>
  <c r="C594" i="27"/>
  <c r="C593" i="27"/>
  <c r="C592" i="27"/>
  <c r="C591" i="27"/>
  <c r="C590" i="27"/>
  <c r="C589" i="27"/>
  <c r="C588" i="27"/>
  <c r="C587" i="27"/>
  <c r="C586" i="27"/>
  <c r="C585" i="27"/>
  <c r="C584" i="27"/>
  <c r="C583" i="27"/>
  <c r="C582" i="27"/>
  <c r="C581" i="27"/>
  <c r="C580" i="27"/>
  <c r="C579" i="27"/>
  <c r="C578" i="27"/>
  <c r="C577" i="27"/>
  <c r="C576" i="27"/>
  <c r="C575" i="27"/>
  <c r="C574" i="27"/>
  <c r="C573" i="27"/>
  <c r="C572" i="27"/>
  <c r="C571" i="27"/>
  <c r="C570" i="27"/>
  <c r="C569" i="27"/>
  <c r="C568" i="27"/>
  <c r="C567" i="27"/>
  <c r="C566" i="27"/>
  <c r="C565" i="27"/>
  <c r="C564" i="27"/>
  <c r="C563" i="27"/>
  <c r="C562" i="27"/>
  <c r="C561" i="27"/>
  <c r="C560" i="27"/>
  <c r="C559" i="27"/>
  <c r="C558" i="27"/>
  <c r="C557" i="27"/>
  <c r="C556" i="27"/>
  <c r="C555" i="27"/>
  <c r="C554" i="27"/>
  <c r="C553" i="27"/>
  <c r="C552" i="27"/>
  <c r="C551" i="27"/>
  <c r="C550" i="27"/>
  <c r="C549" i="27"/>
  <c r="C548" i="27"/>
  <c r="C547" i="27"/>
  <c r="C546" i="27"/>
  <c r="C545" i="27"/>
  <c r="C544" i="27"/>
  <c r="C543" i="27"/>
  <c r="C542" i="27"/>
  <c r="C541" i="27"/>
  <c r="C540" i="27"/>
  <c r="C539" i="27"/>
  <c r="C538" i="27"/>
  <c r="C537" i="27"/>
  <c r="C536" i="27"/>
  <c r="C535" i="27"/>
  <c r="C534" i="27"/>
  <c r="C533" i="27"/>
  <c r="C532" i="27"/>
  <c r="C531" i="27"/>
  <c r="C530" i="27"/>
  <c r="C529" i="27"/>
  <c r="C528" i="27"/>
  <c r="C527" i="27"/>
  <c r="C526" i="27"/>
  <c r="C525" i="27"/>
  <c r="C524" i="27"/>
  <c r="C523" i="27"/>
  <c r="C522" i="27"/>
  <c r="C521" i="27"/>
  <c r="C520" i="27"/>
  <c r="C519" i="27"/>
  <c r="C518" i="27"/>
  <c r="C517" i="27"/>
  <c r="C516" i="27"/>
  <c r="C515" i="27"/>
  <c r="C514" i="27"/>
  <c r="C513" i="27"/>
  <c r="C512" i="27"/>
  <c r="C511" i="27"/>
  <c r="C510" i="27"/>
  <c r="C509" i="27"/>
  <c r="C508" i="27"/>
  <c r="C507" i="27"/>
  <c r="C506" i="27"/>
  <c r="C505" i="27"/>
  <c r="C504" i="27"/>
  <c r="C503" i="27"/>
  <c r="C502" i="27"/>
  <c r="C501" i="27"/>
  <c r="C500" i="27"/>
  <c r="C499" i="27"/>
  <c r="C498" i="27"/>
  <c r="C497" i="27"/>
  <c r="C496" i="27"/>
  <c r="C495" i="27"/>
  <c r="C494" i="27"/>
  <c r="C493" i="27"/>
  <c r="C492" i="27"/>
  <c r="C491" i="27"/>
  <c r="C490" i="27"/>
  <c r="C489" i="27"/>
  <c r="C488" i="27"/>
  <c r="C487" i="27"/>
  <c r="C486" i="27"/>
  <c r="C485" i="27"/>
  <c r="C484" i="27"/>
  <c r="C483" i="27"/>
  <c r="C482" i="27"/>
  <c r="C481" i="27"/>
  <c r="C480" i="27"/>
  <c r="C479" i="27"/>
  <c r="C478" i="27"/>
  <c r="C477" i="27"/>
  <c r="C476" i="27"/>
  <c r="C475" i="27"/>
  <c r="C474" i="27"/>
  <c r="C473" i="27"/>
  <c r="C472" i="27"/>
  <c r="C471" i="27"/>
  <c r="C470" i="27"/>
  <c r="C469" i="27"/>
  <c r="C468" i="27"/>
  <c r="C467" i="27"/>
  <c r="C466" i="27"/>
  <c r="C465" i="27"/>
  <c r="C464" i="27"/>
  <c r="C463" i="27"/>
  <c r="C462" i="27"/>
  <c r="C461" i="27"/>
  <c r="C460" i="27"/>
  <c r="C459" i="27"/>
  <c r="C458" i="27"/>
  <c r="C457" i="27"/>
  <c r="C456" i="27"/>
  <c r="C455" i="27"/>
  <c r="C454" i="27"/>
  <c r="C453" i="27"/>
  <c r="C452" i="27"/>
  <c r="C451" i="27"/>
  <c r="C450" i="27"/>
  <c r="C449" i="27"/>
  <c r="C448" i="27"/>
  <c r="C447" i="27"/>
  <c r="C446" i="27"/>
  <c r="C445" i="27"/>
  <c r="C444" i="27"/>
  <c r="C443" i="27"/>
  <c r="C442" i="27"/>
  <c r="C441" i="27"/>
  <c r="C440" i="27"/>
  <c r="C439" i="27"/>
  <c r="C438" i="27"/>
  <c r="C437" i="27"/>
  <c r="C436" i="27"/>
  <c r="C435" i="27"/>
  <c r="C434" i="27"/>
  <c r="C433" i="27"/>
  <c r="C432" i="27"/>
  <c r="C431" i="27"/>
  <c r="C430" i="27"/>
  <c r="C429" i="27"/>
  <c r="C428" i="27"/>
  <c r="C427" i="27"/>
  <c r="C426" i="27"/>
  <c r="C425" i="27"/>
  <c r="C424" i="27"/>
  <c r="C423" i="27"/>
  <c r="C422" i="27"/>
  <c r="C421" i="27"/>
  <c r="C420" i="27"/>
  <c r="C419" i="27"/>
  <c r="C418" i="27"/>
  <c r="C417" i="27"/>
  <c r="C416" i="27"/>
  <c r="C415" i="27"/>
  <c r="C414" i="27"/>
  <c r="C413" i="27"/>
  <c r="C412" i="27"/>
  <c r="C411" i="27"/>
  <c r="C410" i="27"/>
  <c r="C409" i="27"/>
  <c r="C408" i="27"/>
  <c r="C407" i="27"/>
  <c r="C406" i="27"/>
  <c r="C405" i="27"/>
  <c r="C404" i="27"/>
  <c r="C403" i="27"/>
  <c r="C402" i="27"/>
  <c r="C401" i="27"/>
  <c r="C400" i="27"/>
  <c r="C399" i="27"/>
  <c r="C398" i="27"/>
  <c r="C397" i="27"/>
  <c r="C396" i="27"/>
  <c r="C395" i="27"/>
  <c r="C394" i="27"/>
  <c r="C393" i="27"/>
  <c r="C392" i="27"/>
  <c r="C391" i="27"/>
  <c r="C390" i="27"/>
  <c r="C389" i="27"/>
  <c r="C388" i="27"/>
  <c r="C387" i="27"/>
  <c r="C386" i="27"/>
  <c r="C385" i="27"/>
  <c r="C384" i="27"/>
  <c r="C383" i="27"/>
  <c r="C382" i="27"/>
  <c r="C381" i="27"/>
  <c r="C380" i="27"/>
  <c r="C379" i="27"/>
  <c r="C378" i="27"/>
  <c r="C377" i="27"/>
  <c r="C376" i="27"/>
  <c r="C375" i="27"/>
  <c r="C374" i="27"/>
  <c r="C373" i="27"/>
  <c r="C372" i="27"/>
  <c r="C371" i="27"/>
  <c r="C370" i="27"/>
  <c r="C369" i="27"/>
  <c r="C368" i="27"/>
  <c r="C367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13" i="2"/>
  <c r="D1015" i="26"/>
  <c r="C1015" i="26"/>
  <c r="D1014" i="26"/>
  <c r="C1014" i="26"/>
  <c r="D1013" i="26"/>
  <c r="C1013" i="26"/>
  <c r="D1012" i="26"/>
  <c r="C1012" i="26"/>
  <c r="D1011" i="26"/>
  <c r="C1011" i="26"/>
  <c r="D1010" i="26"/>
  <c r="C1010" i="26"/>
  <c r="D1009" i="26"/>
  <c r="C1009" i="26"/>
  <c r="D1008" i="26"/>
  <c r="C1008" i="26"/>
  <c r="D1007" i="26"/>
  <c r="C1007" i="26"/>
  <c r="D1006" i="26"/>
  <c r="C1006" i="26"/>
  <c r="D1005" i="26"/>
  <c r="C1005" i="26"/>
  <c r="D1004" i="26"/>
  <c r="C1004" i="26"/>
  <c r="D1003" i="26"/>
  <c r="C1003" i="26"/>
  <c r="D1002" i="26"/>
  <c r="C1002" i="26"/>
  <c r="D1001" i="26"/>
  <c r="C1001" i="26"/>
  <c r="D1000" i="26"/>
  <c r="C1000" i="26"/>
  <c r="D999" i="26"/>
  <c r="C999" i="26"/>
  <c r="D998" i="26"/>
  <c r="C998" i="26"/>
  <c r="D997" i="26"/>
  <c r="C997" i="26"/>
  <c r="D996" i="26"/>
  <c r="C996" i="26"/>
  <c r="D995" i="26"/>
  <c r="C995" i="26"/>
  <c r="D994" i="26"/>
  <c r="C994" i="26"/>
  <c r="D993" i="26"/>
  <c r="C993" i="26"/>
  <c r="D992" i="26"/>
  <c r="C992" i="26"/>
  <c r="D991" i="26"/>
  <c r="C991" i="26"/>
  <c r="D990" i="26"/>
  <c r="C990" i="26"/>
  <c r="D989" i="26"/>
  <c r="C989" i="26"/>
  <c r="D988" i="26"/>
  <c r="C988" i="26"/>
  <c r="D987" i="26"/>
  <c r="C987" i="26"/>
  <c r="D986" i="26"/>
  <c r="C986" i="26"/>
  <c r="D985" i="26"/>
  <c r="C985" i="26"/>
  <c r="D984" i="26"/>
  <c r="C984" i="26"/>
  <c r="D983" i="26"/>
  <c r="C983" i="26"/>
  <c r="D982" i="26"/>
  <c r="C982" i="26"/>
  <c r="D981" i="26"/>
  <c r="C981" i="26"/>
  <c r="D980" i="26"/>
  <c r="C980" i="26"/>
  <c r="D979" i="26"/>
  <c r="C979" i="26"/>
  <c r="D978" i="26"/>
  <c r="C978" i="26"/>
  <c r="D977" i="26"/>
  <c r="C977" i="26"/>
  <c r="D976" i="26"/>
  <c r="C976" i="26"/>
  <c r="D975" i="26"/>
  <c r="C975" i="26"/>
  <c r="D974" i="26"/>
  <c r="C974" i="26"/>
  <c r="D973" i="26"/>
  <c r="C973" i="26"/>
  <c r="D972" i="26"/>
  <c r="C972" i="26"/>
  <c r="D971" i="26"/>
  <c r="C971" i="26"/>
  <c r="D970" i="26"/>
  <c r="C970" i="26"/>
  <c r="D969" i="26"/>
  <c r="C969" i="26"/>
  <c r="D968" i="26"/>
  <c r="C968" i="26"/>
  <c r="D967" i="26"/>
  <c r="C967" i="26"/>
  <c r="D966" i="26"/>
  <c r="C966" i="26"/>
  <c r="D965" i="26"/>
  <c r="C965" i="26"/>
  <c r="D964" i="26"/>
  <c r="C964" i="26"/>
  <c r="D963" i="26"/>
  <c r="C963" i="26"/>
  <c r="D962" i="26"/>
  <c r="C962" i="26"/>
  <c r="D961" i="26"/>
  <c r="C961" i="26"/>
  <c r="D960" i="26"/>
  <c r="C960" i="26"/>
  <c r="D959" i="26"/>
  <c r="C959" i="26"/>
  <c r="D958" i="26"/>
  <c r="C958" i="26"/>
  <c r="D957" i="26"/>
  <c r="C957" i="26"/>
  <c r="D956" i="26"/>
  <c r="C956" i="26"/>
  <c r="D955" i="26"/>
  <c r="C955" i="26"/>
  <c r="D954" i="26"/>
  <c r="C954" i="26"/>
  <c r="D953" i="26"/>
  <c r="C953" i="26"/>
  <c r="D952" i="26"/>
  <c r="C952" i="26"/>
  <c r="D951" i="26"/>
  <c r="C951" i="26"/>
  <c r="D950" i="26"/>
  <c r="C950" i="26"/>
  <c r="D949" i="26"/>
  <c r="C949" i="26"/>
  <c r="D948" i="26"/>
  <c r="C948" i="26"/>
  <c r="D947" i="26"/>
  <c r="C947" i="26"/>
  <c r="D946" i="26"/>
  <c r="C946" i="26"/>
  <c r="D945" i="26"/>
  <c r="C945" i="26"/>
  <c r="D944" i="26"/>
  <c r="C944" i="26"/>
  <c r="D943" i="26"/>
  <c r="C943" i="26"/>
  <c r="D942" i="26"/>
  <c r="C942" i="26"/>
  <c r="D941" i="26"/>
  <c r="C941" i="26"/>
  <c r="D940" i="26"/>
  <c r="C940" i="26"/>
  <c r="D939" i="26"/>
  <c r="C939" i="26"/>
  <c r="D938" i="26"/>
  <c r="C938" i="26"/>
  <c r="D937" i="26"/>
  <c r="C937" i="26"/>
  <c r="D936" i="26"/>
  <c r="C936" i="26"/>
  <c r="D935" i="26"/>
  <c r="C935" i="26"/>
  <c r="D934" i="26"/>
  <c r="C934" i="26"/>
  <c r="D933" i="26"/>
  <c r="C933" i="26"/>
  <c r="D932" i="26"/>
  <c r="C932" i="26"/>
  <c r="D931" i="26"/>
  <c r="C931" i="26"/>
  <c r="D930" i="26"/>
  <c r="C930" i="26"/>
  <c r="D929" i="26"/>
  <c r="C929" i="26"/>
  <c r="D928" i="26"/>
  <c r="C928" i="26"/>
  <c r="D927" i="26"/>
  <c r="C927" i="26"/>
  <c r="D926" i="26"/>
  <c r="C926" i="26"/>
  <c r="D925" i="26"/>
  <c r="C925" i="26"/>
  <c r="D924" i="26"/>
  <c r="C924" i="26"/>
  <c r="D923" i="26"/>
  <c r="C923" i="26"/>
  <c r="D922" i="26"/>
  <c r="C922" i="26"/>
  <c r="D921" i="26"/>
  <c r="C921" i="26"/>
  <c r="D920" i="26"/>
  <c r="C920" i="26"/>
  <c r="D919" i="26"/>
  <c r="C919" i="26"/>
  <c r="D918" i="26"/>
  <c r="C918" i="26"/>
  <c r="D917" i="26"/>
  <c r="C917" i="26"/>
  <c r="D916" i="26"/>
  <c r="C916" i="26"/>
  <c r="D915" i="26"/>
  <c r="C915" i="26"/>
  <c r="D914" i="26"/>
  <c r="C914" i="26"/>
  <c r="D913" i="26"/>
  <c r="C913" i="26"/>
  <c r="D912" i="26"/>
  <c r="C912" i="26"/>
  <c r="D911" i="26"/>
  <c r="C911" i="26"/>
  <c r="D910" i="26"/>
  <c r="C910" i="26"/>
  <c r="D909" i="26"/>
  <c r="C909" i="26"/>
  <c r="D908" i="26"/>
  <c r="C908" i="26"/>
  <c r="D907" i="26"/>
  <c r="C907" i="26"/>
  <c r="D906" i="26"/>
  <c r="C906" i="26"/>
  <c r="D905" i="26"/>
  <c r="C905" i="26"/>
  <c r="D904" i="26"/>
  <c r="C904" i="26"/>
  <c r="D903" i="26"/>
  <c r="C903" i="26"/>
  <c r="D902" i="26"/>
  <c r="C902" i="26"/>
  <c r="D901" i="26"/>
  <c r="C901" i="26"/>
  <c r="D900" i="26"/>
  <c r="C900" i="26"/>
  <c r="D899" i="26"/>
  <c r="C899" i="26"/>
  <c r="D898" i="26"/>
  <c r="C898" i="26"/>
  <c r="D897" i="26"/>
  <c r="C897" i="26"/>
  <c r="D896" i="26"/>
  <c r="C896" i="26"/>
  <c r="D895" i="26"/>
  <c r="C895" i="26"/>
  <c r="D894" i="26"/>
  <c r="C894" i="26"/>
  <c r="D893" i="26"/>
  <c r="C893" i="26"/>
  <c r="D892" i="26"/>
  <c r="C892" i="26"/>
  <c r="D891" i="26"/>
  <c r="C891" i="26"/>
  <c r="D890" i="26"/>
  <c r="C890" i="26"/>
  <c r="D889" i="26"/>
  <c r="C889" i="26"/>
  <c r="D888" i="26"/>
  <c r="C888" i="26"/>
  <c r="D887" i="26"/>
  <c r="C887" i="26"/>
  <c r="D886" i="26"/>
  <c r="C886" i="26"/>
  <c r="D885" i="26"/>
  <c r="C885" i="26"/>
  <c r="D884" i="26"/>
  <c r="C884" i="26"/>
  <c r="D883" i="26"/>
  <c r="C883" i="26"/>
  <c r="D882" i="26"/>
  <c r="C882" i="26"/>
  <c r="D881" i="26"/>
  <c r="C881" i="26"/>
  <c r="D880" i="26"/>
  <c r="C880" i="26"/>
  <c r="D879" i="26"/>
  <c r="C879" i="26"/>
  <c r="D878" i="26"/>
  <c r="C878" i="26"/>
  <c r="D877" i="26"/>
  <c r="C877" i="26"/>
  <c r="D876" i="26"/>
  <c r="C876" i="26"/>
  <c r="D875" i="26"/>
  <c r="C875" i="26"/>
  <c r="D874" i="26"/>
  <c r="C874" i="26"/>
  <c r="D873" i="26"/>
  <c r="C873" i="26"/>
  <c r="D872" i="26"/>
  <c r="C872" i="26"/>
  <c r="D871" i="26"/>
  <c r="C871" i="26"/>
  <c r="D870" i="26"/>
  <c r="C870" i="26"/>
  <c r="D869" i="26"/>
  <c r="C869" i="26"/>
  <c r="D868" i="26"/>
  <c r="C868" i="26"/>
  <c r="D867" i="26"/>
  <c r="C867" i="26"/>
  <c r="D866" i="26"/>
  <c r="C866" i="26"/>
  <c r="D865" i="26"/>
  <c r="C865" i="26"/>
  <c r="D864" i="26"/>
  <c r="C864" i="26"/>
  <c r="D863" i="26"/>
  <c r="C863" i="26"/>
  <c r="D862" i="26"/>
  <c r="C862" i="26"/>
  <c r="D861" i="26"/>
  <c r="C861" i="26"/>
  <c r="D860" i="26"/>
  <c r="C860" i="26"/>
  <c r="D859" i="26"/>
  <c r="C859" i="26"/>
  <c r="D858" i="26"/>
  <c r="C858" i="26"/>
  <c r="D857" i="26"/>
  <c r="C857" i="26"/>
  <c r="D856" i="26"/>
  <c r="C856" i="26"/>
  <c r="D855" i="26"/>
  <c r="C855" i="26"/>
  <c r="D854" i="26"/>
  <c r="C854" i="26"/>
  <c r="D853" i="26"/>
  <c r="C853" i="26"/>
  <c r="D852" i="26"/>
  <c r="C852" i="26"/>
  <c r="D851" i="26"/>
  <c r="C851" i="26"/>
  <c r="D850" i="26"/>
  <c r="C850" i="26"/>
  <c r="D849" i="26"/>
  <c r="C849" i="26"/>
  <c r="D848" i="26"/>
  <c r="C848" i="26"/>
  <c r="D847" i="26"/>
  <c r="C847" i="26"/>
  <c r="D846" i="26"/>
  <c r="C846" i="26"/>
  <c r="D845" i="26"/>
  <c r="C845" i="26"/>
  <c r="D844" i="26"/>
  <c r="C844" i="26"/>
  <c r="D843" i="26"/>
  <c r="C843" i="26"/>
  <c r="D842" i="26"/>
  <c r="C842" i="26"/>
  <c r="D841" i="26"/>
  <c r="C841" i="26"/>
  <c r="D840" i="26"/>
  <c r="C840" i="26"/>
  <c r="D839" i="26"/>
  <c r="C839" i="26"/>
  <c r="D838" i="26"/>
  <c r="C838" i="26"/>
  <c r="D837" i="26"/>
  <c r="C837" i="26"/>
  <c r="D836" i="26"/>
  <c r="C836" i="26"/>
  <c r="D835" i="26"/>
  <c r="C835" i="26"/>
  <c r="D834" i="26"/>
  <c r="C834" i="26"/>
  <c r="D833" i="26"/>
  <c r="C833" i="26"/>
  <c r="D832" i="26"/>
  <c r="C832" i="26"/>
  <c r="D831" i="26"/>
  <c r="C831" i="26"/>
  <c r="D830" i="26"/>
  <c r="C830" i="26"/>
  <c r="D829" i="26"/>
  <c r="C829" i="26"/>
  <c r="D828" i="26"/>
  <c r="C828" i="26"/>
  <c r="D827" i="26"/>
  <c r="C827" i="26"/>
  <c r="D826" i="26"/>
  <c r="C826" i="26"/>
  <c r="D825" i="26"/>
  <c r="C825" i="26"/>
  <c r="D824" i="26"/>
  <c r="C824" i="26"/>
  <c r="D823" i="26"/>
  <c r="C823" i="26"/>
  <c r="D822" i="26"/>
  <c r="C822" i="26"/>
  <c r="D821" i="26"/>
  <c r="C821" i="26"/>
  <c r="D820" i="26"/>
  <c r="C820" i="26"/>
  <c r="D819" i="26"/>
  <c r="C819" i="26"/>
  <c r="D818" i="26"/>
  <c r="C818" i="26"/>
  <c r="D817" i="26"/>
  <c r="C817" i="26"/>
  <c r="D816" i="26"/>
  <c r="C816" i="26"/>
  <c r="D815" i="26"/>
  <c r="C815" i="26"/>
  <c r="D814" i="26"/>
  <c r="C814" i="26"/>
  <c r="D813" i="26"/>
  <c r="C813" i="26"/>
  <c r="D812" i="26"/>
  <c r="C812" i="26"/>
  <c r="D811" i="26"/>
  <c r="C811" i="26"/>
  <c r="D810" i="26"/>
  <c r="C810" i="26"/>
  <c r="D809" i="26"/>
  <c r="C809" i="26"/>
  <c r="D808" i="26"/>
  <c r="C808" i="26"/>
  <c r="D807" i="26"/>
  <c r="C807" i="26"/>
  <c r="D806" i="26"/>
  <c r="C806" i="26"/>
  <c r="D805" i="26"/>
  <c r="C805" i="26"/>
  <c r="D804" i="26"/>
  <c r="C804" i="26"/>
  <c r="D803" i="26"/>
  <c r="C803" i="26"/>
  <c r="D802" i="26"/>
  <c r="C802" i="26"/>
  <c r="D801" i="26"/>
  <c r="C801" i="26"/>
  <c r="D800" i="26"/>
  <c r="C800" i="26"/>
  <c r="D799" i="26"/>
  <c r="C799" i="26"/>
  <c r="D798" i="26"/>
  <c r="C798" i="26"/>
  <c r="D797" i="26"/>
  <c r="C797" i="26"/>
  <c r="D796" i="26"/>
  <c r="C796" i="26"/>
  <c r="D795" i="26"/>
  <c r="C795" i="26"/>
  <c r="D794" i="26"/>
  <c r="C794" i="26"/>
  <c r="D793" i="26"/>
  <c r="C793" i="26"/>
  <c r="D792" i="26"/>
  <c r="C792" i="26"/>
  <c r="D791" i="26"/>
  <c r="C791" i="26"/>
  <c r="D790" i="26"/>
  <c r="C790" i="26"/>
  <c r="D789" i="26"/>
  <c r="C789" i="26"/>
  <c r="D788" i="26"/>
  <c r="C788" i="26"/>
  <c r="D787" i="26"/>
  <c r="C787" i="26"/>
  <c r="D786" i="26"/>
  <c r="C786" i="26"/>
  <c r="D785" i="26"/>
  <c r="C785" i="26"/>
  <c r="D784" i="26"/>
  <c r="C784" i="26"/>
  <c r="D783" i="26"/>
  <c r="C783" i="26"/>
  <c r="D782" i="26"/>
  <c r="C782" i="26"/>
  <c r="D781" i="26"/>
  <c r="C781" i="26"/>
  <c r="D780" i="26"/>
  <c r="C780" i="26"/>
  <c r="D779" i="26"/>
  <c r="C779" i="26"/>
  <c r="D778" i="26"/>
  <c r="C778" i="26"/>
  <c r="D777" i="26"/>
  <c r="C777" i="26"/>
  <c r="D776" i="26"/>
  <c r="C776" i="26"/>
  <c r="D775" i="26"/>
  <c r="C775" i="26"/>
  <c r="D774" i="26"/>
  <c r="C774" i="26"/>
  <c r="D773" i="26"/>
  <c r="C773" i="26"/>
  <c r="D772" i="26"/>
  <c r="C772" i="26"/>
  <c r="D771" i="26"/>
  <c r="C771" i="26"/>
  <c r="D770" i="26"/>
  <c r="C770" i="26"/>
  <c r="D769" i="26"/>
  <c r="C769" i="26"/>
  <c r="D768" i="26"/>
  <c r="C768" i="26"/>
  <c r="D767" i="26"/>
  <c r="C767" i="26"/>
  <c r="D766" i="26"/>
  <c r="C766" i="26"/>
  <c r="D765" i="26"/>
  <c r="C765" i="26"/>
  <c r="D764" i="26"/>
  <c r="C764" i="26"/>
  <c r="D763" i="26"/>
  <c r="C763" i="26"/>
  <c r="D762" i="26"/>
  <c r="C762" i="26"/>
  <c r="D761" i="26"/>
  <c r="C761" i="26"/>
  <c r="D760" i="26"/>
  <c r="C760" i="26"/>
  <c r="D759" i="26"/>
  <c r="C759" i="26"/>
  <c r="D758" i="26"/>
  <c r="C758" i="26"/>
  <c r="D757" i="26"/>
  <c r="C757" i="26"/>
  <c r="D756" i="26"/>
  <c r="C756" i="26"/>
  <c r="D755" i="26"/>
  <c r="C755" i="26"/>
  <c r="D754" i="26"/>
  <c r="C754" i="26"/>
  <c r="D753" i="26"/>
  <c r="C753" i="26"/>
  <c r="D752" i="26"/>
  <c r="C752" i="26"/>
  <c r="D751" i="26"/>
  <c r="C751" i="26"/>
  <c r="D750" i="26"/>
  <c r="C750" i="26"/>
  <c r="D749" i="26"/>
  <c r="C749" i="26"/>
  <c r="D748" i="26"/>
  <c r="C748" i="26"/>
  <c r="D747" i="26"/>
  <c r="C747" i="26"/>
  <c r="D746" i="26"/>
  <c r="C746" i="26"/>
  <c r="D745" i="26"/>
  <c r="C745" i="26"/>
  <c r="D744" i="26"/>
  <c r="C744" i="26"/>
  <c r="D743" i="26"/>
  <c r="C743" i="26"/>
  <c r="D742" i="26"/>
  <c r="C742" i="26"/>
  <c r="D741" i="26"/>
  <c r="C741" i="26"/>
  <c r="D740" i="26"/>
  <c r="C740" i="26"/>
  <c r="D739" i="26"/>
  <c r="C739" i="26"/>
  <c r="D738" i="26"/>
  <c r="C738" i="26"/>
  <c r="D737" i="26"/>
  <c r="C737" i="26"/>
  <c r="D736" i="26"/>
  <c r="C736" i="26"/>
  <c r="D735" i="26"/>
  <c r="C735" i="26"/>
  <c r="D734" i="26"/>
  <c r="C734" i="26"/>
  <c r="D733" i="26"/>
  <c r="C733" i="26"/>
  <c r="D732" i="26"/>
  <c r="C732" i="26"/>
  <c r="D731" i="26"/>
  <c r="C731" i="26"/>
  <c r="D730" i="26"/>
  <c r="C730" i="26"/>
  <c r="D729" i="26"/>
  <c r="C729" i="26"/>
  <c r="D728" i="26"/>
  <c r="C728" i="26"/>
  <c r="D727" i="26"/>
  <c r="C727" i="26"/>
  <c r="D726" i="26"/>
  <c r="C726" i="26"/>
  <c r="D725" i="26"/>
  <c r="C725" i="26"/>
  <c r="D724" i="26"/>
  <c r="C724" i="26"/>
  <c r="D723" i="26"/>
  <c r="C723" i="26"/>
  <c r="D722" i="26"/>
  <c r="C722" i="26"/>
  <c r="D721" i="26"/>
  <c r="C721" i="26"/>
  <c r="D720" i="26"/>
  <c r="C720" i="26"/>
  <c r="D719" i="26"/>
  <c r="C719" i="26"/>
  <c r="D718" i="26"/>
  <c r="C718" i="26"/>
  <c r="D717" i="26"/>
  <c r="C717" i="26"/>
  <c r="D716" i="26"/>
  <c r="C716" i="26"/>
  <c r="D715" i="26"/>
  <c r="C715" i="26"/>
  <c r="D714" i="26"/>
  <c r="C714" i="26"/>
  <c r="D713" i="26"/>
  <c r="C713" i="26"/>
  <c r="D712" i="26"/>
  <c r="C712" i="26"/>
  <c r="D711" i="26"/>
  <c r="C711" i="26"/>
  <c r="D710" i="26"/>
  <c r="C710" i="26"/>
  <c r="D709" i="26"/>
  <c r="C709" i="26"/>
  <c r="D708" i="26"/>
  <c r="C708" i="26"/>
  <c r="D707" i="26"/>
  <c r="C707" i="26"/>
  <c r="D706" i="26"/>
  <c r="C706" i="26"/>
  <c r="D705" i="26"/>
  <c r="C705" i="26"/>
  <c r="D704" i="26"/>
  <c r="C704" i="26"/>
  <c r="D703" i="26"/>
  <c r="C703" i="26"/>
  <c r="D702" i="26"/>
  <c r="C702" i="26"/>
  <c r="D701" i="26"/>
  <c r="C701" i="26"/>
  <c r="D700" i="26"/>
  <c r="C700" i="26"/>
  <c r="D699" i="26"/>
  <c r="C699" i="26"/>
  <c r="D698" i="26"/>
  <c r="C698" i="26"/>
  <c r="D697" i="26"/>
  <c r="C697" i="26"/>
  <c r="D696" i="26"/>
  <c r="C696" i="26"/>
  <c r="D695" i="26"/>
  <c r="C695" i="26"/>
  <c r="D694" i="26"/>
  <c r="C694" i="26"/>
  <c r="D693" i="26"/>
  <c r="C693" i="26"/>
  <c r="D692" i="26"/>
  <c r="C692" i="26"/>
  <c r="D691" i="26"/>
  <c r="C691" i="26"/>
  <c r="D690" i="26"/>
  <c r="C690" i="26"/>
  <c r="D689" i="26"/>
  <c r="C689" i="26"/>
  <c r="D688" i="26"/>
  <c r="C688" i="26"/>
  <c r="D687" i="26"/>
  <c r="C687" i="26"/>
  <c r="D686" i="26"/>
  <c r="C686" i="26"/>
  <c r="D685" i="26"/>
  <c r="C685" i="26"/>
  <c r="D684" i="26"/>
  <c r="C684" i="26"/>
  <c r="D683" i="26"/>
  <c r="C683" i="26"/>
  <c r="D682" i="26"/>
  <c r="C682" i="26"/>
  <c r="D681" i="26"/>
  <c r="C681" i="26"/>
  <c r="D680" i="26"/>
  <c r="C680" i="26"/>
  <c r="D679" i="26"/>
  <c r="C679" i="26"/>
  <c r="D678" i="26"/>
  <c r="C678" i="26"/>
  <c r="D677" i="26"/>
  <c r="C677" i="26"/>
  <c r="D676" i="26"/>
  <c r="C676" i="26"/>
  <c r="D675" i="26"/>
  <c r="C675" i="26"/>
  <c r="D674" i="26"/>
  <c r="C674" i="26"/>
  <c r="D673" i="26"/>
  <c r="C673" i="26"/>
  <c r="D672" i="26"/>
  <c r="C672" i="26"/>
  <c r="D671" i="26"/>
  <c r="C671" i="26"/>
  <c r="D670" i="26"/>
  <c r="C670" i="26"/>
  <c r="D669" i="26"/>
  <c r="C669" i="26"/>
  <c r="D668" i="26"/>
  <c r="C668" i="26"/>
  <c r="D667" i="26"/>
  <c r="C667" i="26"/>
  <c r="D666" i="26"/>
  <c r="C666" i="26"/>
  <c r="D665" i="26"/>
  <c r="C665" i="26"/>
  <c r="D664" i="26"/>
  <c r="C664" i="26"/>
  <c r="D663" i="26"/>
  <c r="C663" i="26"/>
  <c r="D662" i="26"/>
  <c r="C662" i="26"/>
  <c r="D661" i="26"/>
  <c r="C661" i="26"/>
  <c r="D660" i="26"/>
  <c r="C660" i="26"/>
  <c r="D659" i="26"/>
  <c r="C659" i="26"/>
  <c r="D658" i="26"/>
  <c r="C658" i="26"/>
  <c r="D657" i="26"/>
  <c r="C657" i="26"/>
  <c r="D656" i="26"/>
  <c r="C656" i="26"/>
  <c r="D655" i="26"/>
  <c r="C655" i="26"/>
  <c r="D654" i="26"/>
  <c r="C654" i="26"/>
  <c r="D653" i="26"/>
  <c r="C653" i="26"/>
  <c r="D652" i="26"/>
  <c r="C652" i="26"/>
  <c r="D651" i="26"/>
  <c r="C651" i="26"/>
  <c r="D650" i="26"/>
  <c r="C650" i="26"/>
  <c r="D649" i="26"/>
  <c r="C649" i="26"/>
  <c r="D648" i="26"/>
  <c r="C648" i="26"/>
  <c r="D647" i="26"/>
  <c r="C647" i="26"/>
  <c r="D646" i="26"/>
  <c r="C646" i="26"/>
  <c r="D645" i="26"/>
  <c r="C645" i="26"/>
  <c r="D644" i="26"/>
  <c r="C644" i="26"/>
  <c r="D643" i="26"/>
  <c r="C643" i="26"/>
  <c r="D642" i="26"/>
  <c r="C642" i="26"/>
  <c r="D641" i="26"/>
  <c r="C641" i="26"/>
  <c r="D640" i="26"/>
  <c r="C640" i="26"/>
  <c r="D639" i="26"/>
  <c r="C639" i="26"/>
  <c r="D638" i="26"/>
  <c r="C638" i="26"/>
  <c r="D637" i="26"/>
  <c r="C637" i="26"/>
  <c r="D636" i="26"/>
  <c r="C636" i="26"/>
  <c r="D635" i="26"/>
  <c r="C635" i="26"/>
  <c r="D634" i="26"/>
  <c r="C634" i="26"/>
  <c r="D633" i="26"/>
  <c r="C633" i="26"/>
  <c r="D632" i="26"/>
  <c r="C632" i="26"/>
  <c r="D631" i="26"/>
  <c r="C631" i="26"/>
  <c r="D630" i="26"/>
  <c r="C630" i="26"/>
  <c r="D629" i="26"/>
  <c r="C629" i="26"/>
  <c r="D628" i="26"/>
  <c r="C628" i="26"/>
  <c r="D627" i="26"/>
  <c r="C627" i="26"/>
  <c r="D626" i="26"/>
  <c r="C626" i="26"/>
  <c r="D625" i="26"/>
  <c r="C625" i="26"/>
  <c r="D624" i="26"/>
  <c r="C624" i="26"/>
  <c r="D623" i="26"/>
  <c r="C623" i="26"/>
  <c r="D622" i="26"/>
  <c r="C622" i="26"/>
  <c r="D621" i="26"/>
  <c r="C621" i="26"/>
  <c r="D620" i="26"/>
  <c r="C620" i="26"/>
  <c r="D619" i="26"/>
  <c r="C619" i="26"/>
  <c r="D618" i="26"/>
  <c r="C618" i="26"/>
  <c r="D617" i="26"/>
  <c r="C617" i="26"/>
  <c r="D616" i="26"/>
  <c r="C616" i="26"/>
  <c r="D615" i="26"/>
  <c r="C615" i="26"/>
  <c r="D614" i="26"/>
  <c r="C614" i="26"/>
  <c r="D613" i="26"/>
  <c r="C613" i="26"/>
  <c r="D612" i="26"/>
  <c r="C612" i="26"/>
  <c r="D611" i="26"/>
  <c r="C611" i="26"/>
  <c r="D610" i="26"/>
  <c r="C610" i="26"/>
  <c r="D609" i="26"/>
  <c r="C609" i="26"/>
  <c r="D608" i="26"/>
  <c r="C608" i="26"/>
  <c r="D607" i="26"/>
  <c r="C607" i="26"/>
  <c r="D606" i="26"/>
  <c r="C606" i="26"/>
  <c r="D605" i="26"/>
  <c r="C605" i="26"/>
  <c r="D604" i="26"/>
  <c r="C604" i="26"/>
  <c r="D603" i="26"/>
  <c r="C603" i="26"/>
  <c r="D602" i="26"/>
  <c r="C602" i="26"/>
  <c r="D601" i="26"/>
  <c r="C601" i="26"/>
  <c r="D600" i="26"/>
  <c r="C600" i="26"/>
  <c r="D599" i="26"/>
  <c r="C599" i="26"/>
  <c r="D598" i="26"/>
  <c r="C598" i="26"/>
  <c r="D597" i="26"/>
  <c r="C597" i="26"/>
  <c r="D596" i="26"/>
  <c r="C596" i="26"/>
  <c r="D595" i="26"/>
  <c r="C595" i="26"/>
  <c r="D594" i="26"/>
  <c r="C594" i="26"/>
  <c r="D593" i="26"/>
  <c r="C593" i="26"/>
  <c r="D592" i="26"/>
  <c r="C592" i="26"/>
  <c r="D591" i="26"/>
  <c r="C591" i="26"/>
  <c r="D590" i="26"/>
  <c r="C590" i="26"/>
  <c r="D589" i="26"/>
  <c r="C589" i="26"/>
  <c r="D588" i="26"/>
  <c r="C588" i="26"/>
  <c r="D587" i="26"/>
  <c r="C587" i="26"/>
  <c r="D586" i="26"/>
  <c r="C586" i="26"/>
  <c r="D585" i="26"/>
  <c r="C585" i="26"/>
  <c r="D584" i="26"/>
  <c r="C584" i="26"/>
  <c r="D583" i="26"/>
  <c r="C583" i="26"/>
  <c r="D582" i="26"/>
  <c r="C582" i="26"/>
  <c r="D581" i="26"/>
  <c r="C581" i="26"/>
  <c r="D580" i="26"/>
  <c r="C580" i="26"/>
  <c r="D579" i="26"/>
  <c r="C579" i="26"/>
  <c r="D578" i="26"/>
  <c r="C578" i="26"/>
  <c r="D577" i="26"/>
  <c r="C577" i="26"/>
  <c r="D576" i="26"/>
  <c r="C576" i="26"/>
  <c r="D575" i="26"/>
  <c r="C575" i="26"/>
  <c r="D574" i="26"/>
  <c r="C574" i="26"/>
  <c r="D573" i="26"/>
  <c r="C573" i="26"/>
  <c r="D572" i="26"/>
  <c r="C572" i="26"/>
  <c r="D571" i="26"/>
  <c r="C571" i="26"/>
  <c r="D570" i="26"/>
  <c r="C570" i="26"/>
  <c r="D569" i="26"/>
  <c r="C569" i="26"/>
  <c r="D568" i="26"/>
  <c r="C568" i="26"/>
  <c r="D567" i="26"/>
  <c r="C567" i="26"/>
  <c r="D566" i="26"/>
  <c r="C566" i="26"/>
  <c r="D565" i="26"/>
  <c r="C565" i="26"/>
  <c r="D564" i="26"/>
  <c r="C564" i="26"/>
  <c r="D563" i="26"/>
  <c r="C563" i="26"/>
  <c r="D562" i="26"/>
  <c r="C562" i="26"/>
  <c r="D561" i="26"/>
  <c r="C561" i="26"/>
  <c r="D560" i="26"/>
  <c r="C560" i="26"/>
  <c r="D559" i="26"/>
  <c r="C559" i="26"/>
  <c r="D558" i="26"/>
  <c r="C558" i="26"/>
  <c r="D557" i="26"/>
  <c r="C557" i="26"/>
  <c r="D556" i="26"/>
  <c r="C556" i="26"/>
  <c r="D555" i="26"/>
  <c r="C555" i="26"/>
  <c r="D554" i="26"/>
  <c r="C554" i="26"/>
  <c r="D553" i="26"/>
  <c r="C553" i="26"/>
  <c r="D552" i="26"/>
  <c r="C552" i="26"/>
  <c r="D551" i="26"/>
  <c r="C551" i="26"/>
  <c r="D550" i="26"/>
  <c r="C550" i="26"/>
  <c r="D549" i="26"/>
  <c r="C549" i="26"/>
  <c r="D548" i="26"/>
  <c r="C548" i="26"/>
  <c r="D547" i="26"/>
  <c r="C547" i="26"/>
  <c r="D546" i="26"/>
  <c r="C546" i="26"/>
  <c r="D545" i="26"/>
  <c r="C545" i="26"/>
  <c r="D544" i="26"/>
  <c r="C544" i="26"/>
  <c r="D543" i="26"/>
  <c r="C543" i="26"/>
  <c r="D542" i="26"/>
  <c r="C542" i="26"/>
  <c r="D541" i="26"/>
  <c r="C541" i="26"/>
  <c r="D540" i="26"/>
  <c r="C540" i="26"/>
  <c r="D539" i="26"/>
  <c r="C539" i="26"/>
  <c r="D538" i="26"/>
  <c r="C538" i="26"/>
  <c r="D537" i="26"/>
  <c r="C537" i="26"/>
  <c r="D536" i="26"/>
  <c r="C536" i="26"/>
  <c r="D535" i="26"/>
  <c r="C535" i="26"/>
  <c r="D534" i="26"/>
  <c r="C534" i="26"/>
  <c r="D533" i="26"/>
  <c r="C533" i="26"/>
  <c r="D532" i="26"/>
  <c r="C532" i="26"/>
  <c r="D531" i="26"/>
  <c r="C531" i="26"/>
  <c r="D530" i="26"/>
  <c r="C530" i="26"/>
  <c r="D529" i="26"/>
  <c r="C529" i="26"/>
  <c r="D528" i="26"/>
  <c r="C528" i="26"/>
  <c r="D527" i="26"/>
  <c r="C527" i="26"/>
  <c r="D526" i="26"/>
  <c r="C526" i="26"/>
  <c r="D525" i="26"/>
  <c r="C525" i="26"/>
  <c r="D524" i="26"/>
  <c r="C524" i="26"/>
  <c r="D523" i="26"/>
  <c r="C523" i="26"/>
  <c r="D522" i="26"/>
  <c r="C522" i="26"/>
  <c r="D521" i="26"/>
  <c r="C521" i="26"/>
  <c r="D520" i="26"/>
  <c r="C520" i="26"/>
  <c r="D519" i="26"/>
  <c r="C519" i="26"/>
  <c r="D518" i="26"/>
  <c r="C518" i="26"/>
  <c r="D517" i="26"/>
  <c r="C517" i="26"/>
  <c r="D516" i="26"/>
  <c r="C516" i="26"/>
  <c r="D515" i="26"/>
  <c r="C515" i="26"/>
  <c r="D514" i="26"/>
  <c r="C514" i="26"/>
  <c r="D513" i="26"/>
  <c r="C513" i="26"/>
  <c r="D512" i="26"/>
  <c r="C512" i="26"/>
  <c r="D511" i="26"/>
  <c r="C511" i="26"/>
  <c r="D510" i="26"/>
  <c r="C510" i="26"/>
  <c r="D509" i="26"/>
  <c r="C509" i="26"/>
  <c r="D508" i="26"/>
  <c r="C508" i="26"/>
  <c r="D507" i="26"/>
  <c r="C507" i="26"/>
  <c r="D506" i="26"/>
  <c r="C506" i="26"/>
  <c r="D505" i="26"/>
  <c r="C505" i="26"/>
  <c r="D504" i="26"/>
  <c r="C504" i="26"/>
  <c r="D503" i="26"/>
  <c r="C503" i="26"/>
  <c r="D502" i="26"/>
  <c r="C502" i="26"/>
  <c r="D501" i="26"/>
  <c r="C501" i="26"/>
  <c r="D500" i="26"/>
  <c r="C500" i="26"/>
  <c r="D499" i="26"/>
  <c r="C499" i="26"/>
  <c r="D498" i="26"/>
  <c r="C498" i="26"/>
  <c r="D497" i="26"/>
  <c r="C497" i="26"/>
  <c r="D496" i="26"/>
  <c r="C496" i="26"/>
  <c r="D495" i="26"/>
  <c r="C495" i="26"/>
  <c r="D494" i="26"/>
  <c r="C494" i="26"/>
  <c r="D493" i="26"/>
  <c r="C493" i="26"/>
  <c r="D492" i="26"/>
  <c r="C492" i="26"/>
  <c r="D491" i="26"/>
  <c r="C491" i="26"/>
  <c r="D490" i="26"/>
  <c r="C490" i="26"/>
  <c r="D489" i="26"/>
  <c r="C489" i="26"/>
  <c r="D488" i="26"/>
  <c r="C488" i="26"/>
  <c r="D487" i="26"/>
  <c r="C487" i="26"/>
  <c r="D486" i="26"/>
  <c r="C486" i="26"/>
  <c r="D485" i="26"/>
  <c r="C485" i="26"/>
  <c r="D484" i="26"/>
  <c r="C484" i="26"/>
  <c r="D483" i="26"/>
  <c r="C483" i="26"/>
  <c r="D482" i="26"/>
  <c r="C482" i="26"/>
  <c r="D481" i="26"/>
  <c r="C481" i="26"/>
  <c r="D480" i="26"/>
  <c r="C480" i="26"/>
  <c r="D479" i="26"/>
  <c r="C479" i="26"/>
  <c r="D478" i="26"/>
  <c r="C478" i="26"/>
  <c r="D477" i="26"/>
  <c r="C477" i="26"/>
  <c r="D476" i="26"/>
  <c r="C476" i="26"/>
  <c r="D475" i="26"/>
  <c r="C475" i="26"/>
  <c r="D474" i="26"/>
  <c r="C474" i="26"/>
  <c r="D473" i="26"/>
  <c r="C473" i="26"/>
  <c r="D472" i="26"/>
  <c r="C472" i="26"/>
  <c r="D471" i="26"/>
  <c r="C471" i="26"/>
  <c r="D470" i="26"/>
  <c r="C470" i="26"/>
  <c r="D469" i="26"/>
  <c r="C469" i="26"/>
  <c r="D468" i="26"/>
  <c r="C468" i="26"/>
  <c r="D467" i="26"/>
  <c r="C467" i="26"/>
  <c r="D466" i="26"/>
  <c r="C466" i="26"/>
  <c r="D465" i="26"/>
  <c r="C465" i="26"/>
  <c r="D464" i="26"/>
  <c r="C464" i="26"/>
  <c r="D463" i="26"/>
  <c r="C463" i="26"/>
  <c r="D462" i="26"/>
  <c r="C462" i="26"/>
  <c r="D461" i="26"/>
  <c r="C461" i="26"/>
  <c r="D460" i="26"/>
  <c r="C460" i="26"/>
  <c r="D459" i="26"/>
  <c r="C459" i="26"/>
  <c r="D458" i="26"/>
  <c r="C458" i="26"/>
  <c r="D457" i="26"/>
  <c r="C457" i="26"/>
  <c r="D456" i="26"/>
  <c r="C456" i="26"/>
  <c r="D455" i="26"/>
  <c r="C455" i="26"/>
  <c r="D454" i="26"/>
  <c r="C454" i="26"/>
  <c r="D453" i="26"/>
  <c r="C453" i="26"/>
  <c r="D452" i="26"/>
  <c r="C452" i="26"/>
  <c r="D451" i="26"/>
  <c r="C451" i="26"/>
  <c r="D450" i="26"/>
  <c r="C450" i="26"/>
  <c r="D449" i="26"/>
  <c r="C449" i="26"/>
  <c r="D448" i="26"/>
  <c r="C448" i="26"/>
  <c r="D447" i="26"/>
  <c r="C447" i="26"/>
  <c r="D446" i="26"/>
  <c r="C446" i="26"/>
  <c r="D445" i="26"/>
  <c r="C445" i="26"/>
  <c r="D444" i="26"/>
  <c r="C444" i="26"/>
  <c r="D443" i="26"/>
  <c r="C443" i="26"/>
  <c r="D442" i="26"/>
  <c r="C442" i="26"/>
  <c r="D441" i="26"/>
  <c r="C441" i="26"/>
  <c r="D440" i="26"/>
  <c r="C440" i="26"/>
  <c r="D439" i="26"/>
  <c r="C439" i="26"/>
  <c r="D438" i="26"/>
  <c r="C438" i="26"/>
  <c r="D437" i="26"/>
  <c r="C437" i="26"/>
  <c r="D436" i="26"/>
  <c r="C436" i="26"/>
  <c r="D435" i="26"/>
  <c r="C435" i="26"/>
  <c r="D434" i="26"/>
  <c r="C434" i="26"/>
  <c r="D433" i="26"/>
  <c r="C433" i="26"/>
  <c r="D432" i="26"/>
  <c r="C432" i="26"/>
  <c r="D431" i="26"/>
  <c r="C431" i="26"/>
  <c r="D430" i="26"/>
  <c r="C430" i="26"/>
  <c r="D429" i="26"/>
  <c r="C429" i="26"/>
  <c r="D428" i="26"/>
  <c r="C428" i="26"/>
  <c r="D427" i="26"/>
  <c r="C427" i="26"/>
  <c r="D426" i="26"/>
  <c r="C426" i="26"/>
  <c r="D425" i="26"/>
  <c r="C425" i="26"/>
  <c r="D424" i="26"/>
  <c r="C424" i="26"/>
  <c r="D423" i="26"/>
  <c r="C423" i="26"/>
  <c r="D422" i="26"/>
  <c r="C422" i="26"/>
  <c r="D421" i="26"/>
  <c r="C421" i="26"/>
  <c r="D420" i="26"/>
  <c r="C420" i="26"/>
  <c r="D419" i="26"/>
  <c r="C419" i="26"/>
  <c r="D418" i="26"/>
  <c r="C418" i="26"/>
  <c r="D417" i="26"/>
  <c r="C417" i="26"/>
  <c r="D416" i="26"/>
  <c r="C416" i="26"/>
  <c r="D415" i="26"/>
  <c r="C415" i="26"/>
  <c r="D414" i="26"/>
  <c r="C414" i="26"/>
  <c r="D413" i="26"/>
  <c r="C413" i="26"/>
  <c r="D412" i="26"/>
  <c r="C412" i="26"/>
  <c r="D411" i="26"/>
  <c r="C411" i="26"/>
  <c r="D410" i="26"/>
  <c r="C410" i="26"/>
  <c r="D409" i="26"/>
  <c r="C409" i="26"/>
  <c r="D408" i="26"/>
  <c r="C408" i="26"/>
  <c r="D407" i="26"/>
  <c r="C407" i="26"/>
  <c r="D406" i="26"/>
  <c r="C406" i="26"/>
  <c r="D405" i="26"/>
  <c r="C405" i="26"/>
  <c r="D404" i="26"/>
  <c r="C404" i="26"/>
  <c r="D403" i="26"/>
  <c r="C403" i="26"/>
  <c r="D402" i="26"/>
  <c r="C402" i="26"/>
  <c r="D401" i="26"/>
  <c r="C401" i="26"/>
  <c r="D400" i="26"/>
  <c r="C400" i="26"/>
  <c r="D399" i="26"/>
  <c r="C399" i="26"/>
  <c r="D398" i="26"/>
  <c r="C398" i="26"/>
  <c r="D397" i="26"/>
  <c r="C397" i="26"/>
  <c r="D396" i="26"/>
  <c r="C396" i="26"/>
  <c r="D395" i="26"/>
  <c r="C395" i="26"/>
  <c r="D394" i="26"/>
  <c r="C394" i="26"/>
  <c r="D393" i="26"/>
  <c r="C393" i="26"/>
  <c r="D392" i="26"/>
  <c r="C392" i="26"/>
  <c r="D391" i="26"/>
  <c r="C391" i="26"/>
  <c r="D390" i="26"/>
  <c r="C390" i="26"/>
  <c r="D389" i="26"/>
  <c r="C389" i="26"/>
  <c r="D388" i="26"/>
  <c r="C388" i="26"/>
  <c r="D387" i="26"/>
  <c r="C387" i="26"/>
  <c r="D386" i="26"/>
  <c r="C386" i="26"/>
  <c r="D385" i="26"/>
  <c r="C385" i="26"/>
  <c r="D384" i="26"/>
  <c r="C384" i="26"/>
  <c r="D383" i="26"/>
  <c r="C383" i="26"/>
  <c r="D382" i="26"/>
  <c r="C382" i="26"/>
  <c r="D381" i="26"/>
  <c r="C381" i="26"/>
  <c r="D380" i="26"/>
  <c r="C380" i="26"/>
  <c r="D379" i="26"/>
  <c r="C379" i="26"/>
  <c r="D378" i="26"/>
  <c r="C378" i="26"/>
  <c r="D377" i="26"/>
  <c r="C377" i="26"/>
  <c r="D376" i="26"/>
  <c r="C376" i="26"/>
  <c r="D375" i="26"/>
  <c r="C375" i="26"/>
  <c r="D374" i="26"/>
  <c r="C374" i="26"/>
  <c r="D373" i="26"/>
  <c r="C373" i="26"/>
  <c r="D372" i="26"/>
  <c r="C372" i="26"/>
  <c r="D371" i="26"/>
  <c r="C371" i="26"/>
  <c r="D370" i="26"/>
  <c r="C370" i="26"/>
  <c r="D369" i="26"/>
  <c r="C369" i="26"/>
  <c r="D368" i="26"/>
  <c r="C368" i="26"/>
  <c r="D367" i="26"/>
  <c r="C367" i="26"/>
  <c r="D366" i="26"/>
  <c r="C366" i="26"/>
  <c r="D365" i="26"/>
  <c r="C365" i="26"/>
  <c r="D364" i="26"/>
  <c r="C364" i="26"/>
  <c r="D363" i="26"/>
  <c r="C363" i="26"/>
  <c r="D362" i="26"/>
  <c r="C362" i="26"/>
  <c r="D361" i="26"/>
  <c r="C361" i="26"/>
  <c r="D360" i="26"/>
  <c r="C360" i="26"/>
  <c r="D359" i="26"/>
  <c r="C359" i="26"/>
  <c r="D358" i="26"/>
  <c r="C358" i="26"/>
  <c r="D357" i="26"/>
  <c r="C357" i="26"/>
  <c r="D356" i="26"/>
  <c r="C356" i="26"/>
  <c r="D355" i="26"/>
  <c r="C355" i="26"/>
  <c r="D354" i="26"/>
  <c r="C354" i="26"/>
  <c r="D353" i="26"/>
  <c r="C353" i="26"/>
  <c r="D352" i="26"/>
  <c r="C352" i="26"/>
  <c r="D351" i="26"/>
  <c r="C351" i="26"/>
  <c r="D350" i="26"/>
  <c r="C350" i="26"/>
  <c r="D349" i="26"/>
  <c r="C349" i="26"/>
  <c r="D348" i="26"/>
  <c r="C348" i="26"/>
  <c r="D347" i="26"/>
  <c r="C347" i="26"/>
  <c r="D346" i="26"/>
  <c r="C346" i="26"/>
  <c r="D345" i="26"/>
  <c r="C345" i="26"/>
  <c r="D344" i="26"/>
  <c r="C344" i="26"/>
  <c r="D343" i="26"/>
  <c r="C343" i="26"/>
  <c r="D342" i="26"/>
  <c r="C342" i="26"/>
  <c r="D341" i="26"/>
  <c r="C341" i="26"/>
  <c r="D340" i="26"/>
  <c r="C340" i="26"/>
  <c r="D339" i="26"/>
  <c r="C339" i="26"/>
  <c r="D338" i="26"/>
  <c r="C338" i="26"/>
  <c r="D337" i="26"/>
  <c r="C337" i="26"/>
  <c r="D336" i="26"/>
  <c r="C336" i="26"/>
  <c r="D335" i="26"/>
  <c r="C335" i="26"/>
  <c r="D334" i="26"/>
  <c r="C334" i="26"/>
  <c r="D333" i="26"/>
  <c r="C333" i="26"/>
  <c r="D332" i="26"/>
  <c r="C332" i="26"/>
  <c r="D331" i="26"/>
  <c r="C331" i="26"/>
  <c r="D330" i="26"/>
  <c r="C330" i="26"/>
  <c r="D329" i="26"/>
  <c r="C329" i="26"/>
  <c r="D328" i="26"/>
  <c r="C328" i="26"/>
  <c r="D327" i="26"/>
  <c r="C327" i="26"/>
  <c r="D326" i="26"/>
  <c r="C326" i="26"/>
  <c r="D325" i="26"/>
  <c r="C325" i="26"/>
  <c r="D324" i="26"/>
  <c r="C324" i="26"/>
  <c r="D323" i="26"/>
  <c r="C323" i="26"/>
  <c r="D322" i="26"/>
  <c r="C322" i="26"/>
  <c r="D321" i="26"/>
  <c r="C321" i="26"/>
  <c r="D320" i="26"/>
  <c r="C320" i="26"/>
  <c r="D319" i="26"/>
  <c r="C319" i="26"/>
  <c r="D318" i="26"/>
  <c r="C318" i="26"/>
  <c r="D317" i="26"/>
  <c r="C317" i="26"/>
  <c r="D316" i="26"/>
  <c r="C316" i="26"/>
  <c r="D315" i="26"/>
  <c r="C315" i="26"/>
  <c r="D314" i="26"/>
  <c r="C314" i="26"/>
  <c r="D313" i="26"/>
  <c r="C313" i="26"/>
  <c r="D312" i="26"/>
  <c r="C312" i="26"/>
  <c r="D311" i="26"/>
  <c r="C311" i="26"/>
  <c r="D310" i="26"/>
  <c r="C310" i="26"/>
  <c r="D309" i="26"/>
  <c r="C309" i="26"/>
  <c r="D308" i="26"/>
  <c r="C308" i="26"/>
  <c r="D307" i="26"/>
  <c r="C307" i="26"/>
  <c r="D306" i="26"/>
  <c r="C306" i="26"/>
  <c r="D305" i="26"/>
  <c r="C305" i="26"/>
  <c r="D304" i="26"/>
  <c r="C304" i="26"/>
  <c r="D303" i="26"/>
  <c r="C303" i="26"/>
  <c r="D302" i="26"/>
  <c r="C302" i="26"/>
  <c r="D301" i="26"/>
  <c r="C301" i="26"/>
  <c r="D300" i="26"/>
  <c r="C300" i="26"/>
  <c r="D299" i="26"/>
  <c r="C299" i="26"/>
  <c r="D298" i="26"/>
  <c r="C298" i="26"/>
  <c r="D297" i="26"/>
  <c r="C297" i="26"/>
  <c r="D296" i="26"/>
  <c r="C296" i="26"/>
  <c r="D295" i="26"/>
  <c r="C295" i="26"/>
  <c r="D294" i="26"/>
  <c r="C294" i="26"/>
  <c r="D293" i="26"/>
  <c r="C293" i="26"/>
  <c r="D292" i="26"/>
  <c r="C292" i="26"/>
  <c r="D291" i="26"/>
  <c r="C291" i="26"/>
  <c r="D290" i="26"/>
  <c r="C290" i="26"/>
  <c r="D289" i="26"/>
  <c r="C289" i="26"/>
  <c r="D288" i="26"/>
  <c r="C288" i="26"/>
  <c r="D287" i="26"/>
  <c r="C287" i="26"/>
  <c r="D286" i="26"/>
  <c r="C286" i="26"/>
  <c r="D285" i="26"/>
  <c r="C285" i="26"/>
  <c r="D284" i="26"/>
  <c r="C284" i="26"/>
  <c r="D283" i="26"/>
  <c r="C283" i="26"/>
  <c r="D282" i="26"/>
  <c r="C282" i="26"/>
  <c r="D281" i="26"/>
  <c r="C281" i="26"/>
  <c r="D280" i="26"/>
  <c r="C280" i="26"/>
  <c r="D279" i="26"/>
  <c r="C279" i="26"/>
  <c r="D278" i="26"/>
  <c r="C278" i="26"/>
  <c r="D277" i="26"/>
  <c r="C277" i="26"/>
  <c r="D276" i="26"/>
  <c r="C276" i="26"/>
  <c r="D275" i="26"/>
  <c r="C275" i="26"/>
  <c r="D274" i="26"/>
  <c r="C274" i="26"/>
  <c r="D273" i="26"/>
  <c r="C273" i="26"/>
  <c r="D272" i="26"/>
  <c r="C272" i="26"/>
  <c r="D271" i="26"/>
  <c r="C271" i="26"/>
  <c r="D270" i="26"/>
  <c r="C270" i="26"/>
  <c r="D269" i="26"/>
  <c r="C269" i="26"/>
  <c r="D268" i="26"/>
  <c r="C268" i="26"/>
  <c r="D267" i="26"/>
  <c r="C267" i="26"/>
  <c r="D266" i="26"/>
  <c r="C266" i="26"/>
  <c r="D265" i="26"/>
  <c r="C265" i="26"/>
  <c r="D264" i="26"/>
  <c r="C264" i="26"/>
  <c r="D263" i="26"/>
  <c r="C263" i="26"/>
  <c r="D262" i="26"/>
  <c r="C262" i="26"/>
  <c r="D261" i="26"/>
  <c r="C261" i="26"/>
  <c r="D260" i="26"/>
  <c r="C260" i="26"/>
  <c r="D259" i="26"/>
  <c r="C259" i="26"/>
  <c r="D258" i="26"/>
  <c r="C258" i="26"/>
  <c r="D257" i="26"/>
  <c r="C257" i="26"/>
  <c r="D256" i="26"/>
  <c r="C256" i="26"/>
  <c r="D255" i="26"/>
  <c r="C255" i="26"/>
  <c r="D254" i="26"/>
  <c r="C254" i="26"/>
  <c r="D253" i="26"/>
  <c r="C253" i="26"/>
  <c r="D252" i="26"/>
  <c r="C252" i="26"/>
  <c r="D251" i="26"/>
  <c r="C251" i="26"/>
  <c r="D250" i="26"/>
  <c r="C250" i="26"/>
  <c r="D249" i="26"/>
  <c r="C249" i="26"/>
  <c r="D248" i="26"/>
  <c r="C248" i="26"/>
  <c r="D247" i="26"/>
  <c r="C247" i="26"/>
  <c r="D246" i="26"/>
  <c r="C246" i="26"/>
  <c r="D245" i="26"/>
  <c r="C245" i="26"/>
  <c r="D244" i="26"/>
  <c r="C244" i="26"/>
  <c r="D243" i="26"/>
  <c r="C243" i="26"/>
  <c r="D242" i="26"/>
  <c r="C242" i="26"/>
  <c r="D241" i="26"/>
  <c r="C241" i="26"/>
  <c r="D240" i="26"/>
  <c r="C240" i="26"/>
  <c r="D239" i="26"/>
  <c r="C239" i="26"/>
  <c r="D238" i="26"/>
  <c r="C238" i="26"/>
  <c r="D237" i="26"/>
  <c r="C237" i="26"/>
  <c r="D236" i="26"/>
  <c r="C236" i="26"/>
  <c r="D235" i="26"/>
  <c r="C235" i="26"/>
  <c r="D234" i="26"/>
  <c r="C234" i="26"/>
  <c r="D233" i="26"/>
  <c r="C233" i="26"/>
  <c r="D232" i="26"/>
  <c r="C232" i="26"/>
  <c r="D231" i="26"/>
  <c r="C231" i="26"/>
  <c r="D230" i="26"/>
  <c r="C230" i="26"/>
  <c r="D229" i="26"/>
  <c r="C229" i="26"/>
  <c r="D228" i="26"/>
  <c r="C228" i="26"/>
  <c r="D227" i="26"/>
  <c r="C227" i="26"/>
  <c r="D226" i="26"/>
  <c r="C226" i="26"/>
  <c r="D225" i="26"/>
  <c r="C225" i="26"/>
  <c r="D224" i="26"/>
  <c r="C224" i="26"/>
  <c r="D223" i="26"/>
  <c r="C223" i="26"/>
  <c r="D222" i="26"/>
  <c r="C222" i="26"/>
  <c r="D221" i="26"/>
  <c r="C221" i="26"/>
  <c r="D220" i="26"/>
  <c r="C220" i="26"/>
  <c r="D219" i="26"/>
  <c r="C219" i="26"/>
  <c r="D218" i="26"/>
  <c r="C218" i="26"/>
  <c r="D217" i="26"/>
  <c r="C217" i="26"/>
  <c r="D216" i="26"/>
  <c r="C216" i="26"/>
  <c r="D215" i="26"/>
  <c r="C215" i="26"/>
  <c r="D214" i="26"/>
  <c r="C214" i="26"/>
  <c r="D213" i="26"/>
  <c r="C213" i="26"/>
  <c r="D212" i="26"/>
  <c r="C212" i="26"/>
  <c r="D211" i="26"/>
  <c r="C211" i="26"/>
  <c r="D210" i="26"/>
  <c r="C210" i="26"/>
  <c r="D209" i="26"/>
  <c r="C209" i="26"/>
  <c r="D208" i="26"/>
  <c r="C208" i="26"/>
  <c r="D207" i="26"/>
  <c r="C207" i="26"/>
  <c r="D206" i="26"/>
  <c r="C206" i="26"/>
  <c r="D205" i="26"/>
  <c r="C205" i="26"/>
  <c r="D204" i="26"/>
  <c r="C204" i="26"/>
  <c r="D203" i="26"/>
  <c r="C203" i="26"/>
  <c r="D202" i="26"/>
  <c r="C202" i="26"/>
  <c r="D201" i="26"/>
  <c r="C201" i="26"/>
  <c r="D200" i="26"/>
  <c r="C200" i="26"/>
  <c r="D199" i="26"/>
  <c r="C199" i="26"/>
  <c r="D198" i="26"/>
  <c r="C198" i="26"/>
  <c r="D197" i="26"/>
  <c r="C197" i="26"/>
  <c r="D196" i="26"/>
  <c r="C196" i="26"/>
  <c r="D195" i="26"/>
  <c r="C195" i="26"/>
  <c r="D194" i="26"/>
  <c r="C194" i="26"/>
  <c r="D193" i="26"/>
  <c r="C193" i="26"/>
  <c r="D192" i="26"/>
  <c r="C192" i="26"/>
  <c r="D191" i="26"/>
  <c r="C191" i="26"/>
  <c r="D190" i="26"/>
  <c r="C190" i="26"/>
  <c r="D189" i="26"/>
  <c r="C189" i="26"/>
  <c r="D188" i="26"/>
  <c r="C188" i="26"/>
  <c r="D187" i="26"/>
  <c r="C187" i="26"/>
  <c r="D186" i="26"/>
  <c r="C186" i="26"/>
  <c r="D185" i="26"/>
  <c r="C185" i="26"/>
  <c r="D184" i="26"/>
  <c r="C184" i="26"/>
  <c r="D183" i="26"/>
  <c r="C183" i="26"/>
  <c r="D182" i="26"/>
  <c r="C182" i="26"/>
  <c r="D181" i="26"/>
  <c r="C181" i="26"/>
  <c r="D180" i="26"/>
  <c r="C180" i="26"/>
  <c r="D179" i="26"/>
  <c r="C179" i="26"/>
  <c r="D178" i="26"/>
  <c r="C178" i="26"/>
  <c r="D177" i="26"/>
  <c r="C177" i="26"/>
  <c r="D176" i="26"/>
  <c r="C176" i="26"/>
  <c r="D175" i="26"/>
  <c r="C175" i="26"/>
  <c r="D174" i="26"/>
  <c r="C174" i="26"/>
  <c r="D173" i="26"/>
  <c r="C173" i="26"/>
  <c r="D172" i="26"/>
  <c r="C172" i="26"/>
  <c r="D171" i="26"/>
  <c r="C171" i="26"/>
  <c r="D170" i="26"/>
  <c r="C170" i="26"/>
  <c r="D169" i="26"/>
  <c r="C169" i="26"/>
  <c r="D168" i="26"/>
  <c r="C168" i="26"/>
  <c r="D167" i="26"/>
  <c r="C167" i="26"/>
  <c r="D166" i="26"/>
  <c r="C166" i="26"/>
  <c r="D165" i="26"/>
  <c r="C165" i="26"/>
  <c r="D164" i="26"/>
  <c r="C164" i="26"/>
  <c r="D163" i="26"/>
  <c r="C163" i="26"/>
  <c r="D162" i="26"/>
  <c r="C162" i="26"/>
  <c r="D161" i="26"/>
  <c r="C161" i="26"/>
  <c r="D160" i="26"/>
  <c r="C160" i="26"/>
  <c r="D159" i="26"/>
  <c r="C159" i="26"/>
  <c r="D158" i="26"/>
  <c r="C158" i="26"/>
  <c r="D157" i="26"/>
  <c r="C157" i="26"/>
  <c r="D156" i="26"/>
  <c r="C156" i="26"/>
  <c r="D155" i="26"/>
  <c r="C155" i="26"/>
  <c r="D154" i="26"/>
  <c r="C154" i="26"/>
  <c r="D153" i="26"/>
  <c r="C153" i="26"/>
  <c r="D152" i="26"/>
  <c r="C152" i="26"/>
  <c r="D151" i="26"/>
  <c r="C151" i="26"/>
  <c r="D150" i="26"/>
  <c r="C150" i="26"/>
  <c r="D149" i="26"/>
  <c r="C149" i="26"/>
  <c r="D148" i="26"/>
  <c r="C148" i="26"/>
  <c r="D147" i="26"/>
  <c r="C147" i="26"/>
  <c r="D146" i="26"/>
  <c r="C146" i="26"/>
  <c r="D145" i="26"/>
  <c r="C145" i="26"/>
  <c r="D144" i="26"/>
  <c r="C144" i="26"/>
  <c r="D143" i="26"/>
  <c r="C143" i="26"/>
  <c r="D142" i="26"/>
  <c r="C142" i="26"/>
  <c r="D141" i="26"/>
  <c r="C141" i="26"/>
  <c r="D140" i="26"/>
  <c r="C140" i="26"/>
  <c r="D139" i="26"/>
  <c r="C139" i="26"/>
  <c r="D138" i="26"/>
  <c r="C138" i="26"/>
  <c r="D137" i="26"/>
  <c r="C137" i="26"/>
  <c r="D136" i="26"/>
  <c r="C136" i="26"/>
  <c r="D135" i="26"/>
  <c r="C135" i="26"/>
  <c r="D134" i="26"/>
  <c r="C134" i="26"/>
  <c r="D133" i="26"/>
  <c r="C133" i="26"/>
  <c r="D132" i="26"/>
  <c r="C132" i="26"/>
  <c r="D131" i="26"/>
  <c r="C131" i="26"/>
  <c r="D130" i="26"/>
  <c r="C130" i="26"/>
  <c r="D129" i="26"/>
  <c r="C129" i="26"/>
  <c r="D128" i="26"/>
  <c r="C128" i="26"/>
  <c r="D127" i="26"/>
  <c r="C127" i="26"/>
  <c r="D126" i="26"/>
  <c r="C126" i="26"/>
  <c r="D125" i="26"/>
  <c r="C125" i="26"/>
  <c r="D124" i="26"/>
  <c r="C124" i="26"/>
  <c r="D123" i="26"/>
  <c r="C123" i="26"/>
  <c r="D122" i="26"/>
  <c r="C122" i="26"/>
  <c r="D121" i="26"/>
  <c r="C121" i="26"/>
  <c r="D120" i="26"/>
  <c r="C120" i="26"/>
  <c r="D119" i="26"/>
  <c r="C119" i="26"/>
  <c r="D118" i="26"/>
  <c r="C118" i="26"/>
  <c r="D117" i="26"/>
  <c r="C117" i="26"/>
  <c r="D116" i="26"/>
  <c r="C116" i="26"/>
  <c r="D115" i="26"/>
  <c r="C115" i="26"/>
  <c r="D114" i="26"/>
  <c r="C114" i="26"/>
  <c r="D113" i="26"/>
  <c r="C113" i="26"/>
  <c r="D112" i="26"/>
  <c r="C112" i="26"/>
  <c r="D111" i="26"/>
  <c r="C111" i="26"/>
  <c r="D110" i="26"/>
  <c r="C110" i="26"/>
  <c r="D109" i="26"/>
  <c r="C109" i="26"/>
  <c r="D108" i="26"/>
  <c r="C108" i="26"/>
  <c r="D107" i="26"/>
  <c r="C107" i="26"/>
  <c r="D106" i="26"/>
  <c r="C106" i="26"/>
  <c r="D105" i="26"/>
  <c r="C105" i="26"/>
  <c r="D104" i="26"/>
  <c r="C104" i="26"/>
  <c r="D103" i="26"/>
  <c r="C103" i="26"/>
  <c r="D102" i="26"/>
  <c r="C102" i="26"/>
  <c r="D101" i="26"/>
  <c r="C101" i="26"/>
  <c r="D100" i="26"/>
  <c r="C100" i="26"/>
  <c r="D99" i="26"/>
  <c r="C99" i="26"/>
  <c r="D98" i="26"/>
  <c r="C98" i="26"/>
  <c r="D97" i="26"/>
  <c r="C97" i="26"/>
  <c r="D96" i="26"/>
  <c r="C96" i="26"/>
  <c r="D95" i="26"/>
  <c r="C95" i="26"/>
  <c r="D94" i="26"/>
  <c r="C94" i="26"/>
  <c r="D93" i="26"/>
  <c r="C93" i="26"/>
  <c r="D92" i="26"/>
  <c r="C92" i="26"/>
  <c r="D91" i="26"/>
  <c r="C91" i="26"/>
  <c r="D90" i="26"/>
  <c r="C90" i="26"/>
  <c r="D89" i="26"/>
  <c r="C89" i="26"/>
  <c r="D88" i="26"/>
  <c r="C88" i="26"/>
  <c r="D87" i="26"/>
  <c r="C87" i="26"/>
  <c r="D86" i="26"/>
  <c r="C86" i="26"/>
  <c r="D85" i="26"/>
  <c r="C85" i="26"/>
  <c r="D84" i="26"/>
  <c r="C84" i="26"/>
  <c r="D83" i="26"/>
  <c r="C83" i="26"/>
  <c r="D82" i="26"/>
  <c r="C82" i="26"/>
  <c r="D81" i="26"/>
  <c r="C81" i="26"/>
  <c r="D80" i="26"/>
  <c r="C80" i="26"/>
  <c r="D79" i="26"/>
  <c r="C79" i="26"/>
  <c r="D78" i="26"/>
  <c r="C78" i="26"/>
  <c r="D77" i="26"/>
  <c r="C77" i="26"/>
  <c r="D76" i="26"/>
  <c r="C76" i="26"/>
  <c r="D75" i="26"/>
  <c r="C75" i="26"/>
  <c r="D74" i="26"/>
  <c r="C74" i="26"/>
  <c r="D73" i="26"/>
  <c r="C73" i="26"/>
  <c r="D72" i="26"/>
  <c r="C72" i="26"/>
  <c r="D71" i="26"/>
  <c r="C71" i="26"/>
  <c r="D70" i="26"/>
  <c r="C70" i="26"/>
  <c r="D69" i="26"/>
  <c r="C69" i="26"/>
  <c r="D68" i="26"/>
  <c r="C68" i="26"/>
  <c r="D67" i="26"/>
  <c r="C67" i="26"/>
  <c r="D66" i="26"/>
  <c r="C66" i="26"/>
  <c r="D65" i="26"/>
  <c r="C65" i="26"/>
  <c r="D64" i="26"/>
  <c r="C64" i="26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D34" i="26"/>
  <c r="C34" i="26"/>
  <c r="D33" i="26"/>
  <c r="C33" i="26"/>
  <c r="D32" i="26"/>
  <c r="C32" i="26"/>
  <c r="D31" i="26"/>
  <c r="C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J14" i="26"/>
  <c r="D14" i="26"/>
  <c r="C14" i="26"/>
  <c r="J13" i="26"/>
  <c r="I13" i="26"/>
  <c r="K13" i="26" s="1"/>
  <c r="D13" i="26"/>
  <c r="C13" i="26"/>
  <c r="J12" i="26"/>
  <c r="D12" i="26"/>
  <c r="C12" i="26"/>
  <c r="J11" i="26"/>
  <c r="D11" i="26"/>
  <c r="C11" i="26"/>
  <c r="I4" i="26" s="1"/>
  <c r="K4" i="26" s="1"/>
  <c r="J10" i="26"/>
  <c r="D10" i="26"/>
  <c r="C10" i="26"/>
  <c r="J9" i="26"/>
  <c r="I9" i="26"/>
  <c r="K9" i="26" s="1"/>
  <c r="D9" i="26"/>
  <c r="C9" i="26"/>
  <c r="J8" i="26"/>
  <c r="I8" i="26"/>
  <c r="K8" i="26" s="1"/>
  <c r="D8" i="26"/>
  <c r="C8" i="26"/>
  <c r="I14" i="26" s="1"/>
  <c r="K14" i="26" s="1"/>
  <c r="J7" i="26"/>
  <c r="J6" i="26"/>
  <c r="I6" i="26"/>
  <c r="K6" i="26" s="1"/>
  <c r="J5" i="26"/>
  <c r="I5" i="26"/>
  <c r="K5" i="26" s="1"/>
  <c r="J4" i="26"/>
  <c r="J3" i="26"/>
  <c r="I3" i="26" l="1"/>
  <c r="K3" i="26" s="1"/>
  <c r="I7" i="26"/>
  <c r="K7" i="26" s="1"/>
  <c r="I11" i="26"/>
  <c r="K11" i="26" s="1"/>
  <c r="I12" i="26"/>
  <c r="K12" i="26" s="1"/>
  <c r="I10" i="26"/>
  <c r="K10" i="26" s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13" i="2"/>
  <c r="AK4" i="25"/>
  <c r="AK5" i="25"/>
  <c r="AK6" i="25"/>
  <c r="AK7" i="25"/>
  <c r="AK8" i="25"/>
  <c r="AK9" i="25"/>
  <c r="AK10" i="25"/>
  <c r="AK11" i="25"/>
  <c r="AK12" i="25"/>
  <c r="AK13" i="25"/>
  <c r="AK14" i="25"/>
  <c r="AK3" i="25"/>
  <c r="Z4" i="25"/>
  <c r="Z5" i="25"/>
  <c r="Z6" i="25"/>
  <c r="Z7" i="25"/>
  <c r="Z8" i="25"/>
  <c r="Z9" i="25"/>
  <c r="Z10" i="25"/>
  <c r="Z11" i="25"/>
  <c r="Z12" i="25"/>
  <c r="Z13" i="25"/>
  <c r="Z14" i="25"/>
  <c r="Z3" i="25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AJ3" i="25"/>
  <c r="AI3" i="25"/>
  <c r="Y14" i="25"/>
  <c r="AJ14" i="25" s="1"/>
  <c r="Y13" i="25"/>
  <c r="AJ13" i="25" s="1"/>
  <c r="Y12" i="25"/>
  <c r="AJ12" i="25" s="1"/>
  <c r="Y11" i="25"/>
  <c r="AJ11" i="25" s="1"/>
  <c r="Y10" i="25"/>
  <c r="AJ10" i="25" s="1"/>
  <c r="Y9" i="25"/>
  <c r="AJ9" i="25" s="1"/>
  <c r="Y8" i="25"/>
  <c r="AJ8" i="25" s="1"/>
  <c r="Y7" i="25"/>
  <c r="AJ7" i="25" s="1"/>
  <c r="Y6" i="25"/>
  <c r="AJ6" i="25" s="1"/>
  <c r="Y5" i="25"/>
  <c r="AJ5" i="25" s="1"/>
  <c r="Y4" i="25"/>
  <c r="AJ4" i="25" s="1"/>
  <c r="Y3" i="25"/>
  <c r="X4" i="25"/>
  <c r="AI4" i="25" s="1"/>
  <c r="X5" i="25"/>
  <c r="AI5" i="25" s="1"/>
  <c r="X6" i="25"/>
  <c r="AI6" i="25" s="1"/>
  <c r="X7" i="25"/>
  <c r="AI7" i="25" s="1"/>
  <c r="X8" i="25"/>
  <c r="AI8" i="25" s="1"/>
  <c r="X9" i="25"/>
  <c r="AI9" i="25" s="1"/>
  <c r="X10" i="25"/>
  <c r="AI10" i="25" s="1"/>
  <c r="X11" i="25"/>
  <c r="AI11" i="25" s="1"/>
  <c r="X12" i="25"/>
  <c r="AI12" i="25" s="1"/>
  <c r="X13" i="25"/>
  <c r="AI13" i="25" s="1"/>
  <c r="X14" i="25"/>
  <c r="AI14" i="25" s="1"/>
  <c r="X3" i="25"/>
  <c r="T186" i="2"/>
  <c r="S308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92" i="2"/>
  <c r="R62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78" i="2"/>
  <c r="R406" i="2"/>
  <c r="Q16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44" i="2"/>
  <c r="Q266" i="2"/>
  <c r="Q351" i="2"/>
  <c r="Q367" i="2"/>
  <c r="Q383" i="2"/>
  <c r="Q399" i="2"/>
  <c r="Q13" i="2"/>
  <c r="P45" i="2"/>
  <c r="P57" i="2"/>
  <c r="P61" i="2"/>
  <c r="P73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89" i="2"/>
  <c r="P293" i="2"/>
  <c r="P305" i="2"/>
  <c r="P309" i="2"/>
  <c r="AF3" i="25"/>
  <c r="AG3" i="25"/>
  <c r="AH3" i="25"/>
  <c r="AH4" i="25"/>
  <c r="AH5" i="25"/>
  <c r="AF6" i="25"/>
  <c r="AD7" i="25"/>
  <c r="R310" i="2" s="1"/>
  <c r="AF8" i="25"/>
  <c r="AD9" i="25"/>
  <c r="AH9" i="25"/>
  <c r="AF10" i="25"/>
  <c r="AD11" i="25"/>
  <c r="R46" i="2" s="1"/>
  <c r="AH11" i="25"/>
  <c r="AF12" i="25"/>
  <c r="T90" i="2" s="1"/>
  <c r="AG13" i="25"/>
  <c r="AH14" i="25"/>
  <c r="AB8" i="25"/>
  <c r="W14" i="25"/>
  <c r="W13" i="25"/>
  <c r="AH13" i="25" s="1"/>
  <c r="W12" i="25"/>
  <c r="AH12" i="25" s="1"/>
  <c r="W11" i="25"/>
  <c r="W10" i="25"/>
  <c r="AH10" i="25" s="1"/>
  <c r="W9" i="25"/>
  <c r="W8" i="25"/>
  <c r="AH8" i="25" s="1"/>
  <c r="W7" i="25"/>
  <c r="AH7" i="25" s="1"/>
  <c r="W6" i="25"/>
  <c r="AH6" i="25" s="1"/>
  <c r="W5" i="25"/>
  <c r="W4" i="25"/>
  <c r="W3" i="25"/>
  <c r="V14" i="25"/>
  <c r="AG14" i="25" s="1"/>
  <c r="V13" i="25"/>
  <c r="V12" i="25"/>
  <c r="AG12" i="25" s="1"/>
  <c r="V11" i="25"/>
  <c r="AG11" i="25" s="1"/>
  <c r="V10" i="25"/>
  <c r="AG10" i="25" s="1"/>
  <c r="V9" i="25"/>
  <c r="AG9" i="25" s="1"/>
  <c r="V8" i="25"/>
  <c r="AG8" i="25" s="1"/>
  <c r="V7" i="25"/>
  <c r="AG7" i="25" s="1"/>
  <c r="V6" i="25"/>
  <c r="AG6" i="25" s="1"/>
  <c r="V5" i="25"/>
  <c r="AG5" i="25" s="1"/>
  <c r="V4" i="25"/>
  <c r="AG4" i="25" s="1"/>
  <c r="V3" i="25"/>
  <c r="U14" i="25"/>
  <c r="AF14" i="25" s="1"/>
  <c r="U13" i="25"/>
  <c r="AF13" i="25" s="1"/>
  <c r="U12" i="25"/>
  <c r="U11" i="25"/>
  <c r="AF11" i="25" s="1"/>
  <c r="U10" i="25"/>
  <c r="U9" i="25"/>
  <c r="AF9" i="25" s="1"/>
  <c r="U8" i="25"/>
  <c r="U7" i="25"/>
  <c r="AF7" i="25" s="1"/>
  <c r="U6" i="25"/>
  <c r="U5" i="25"/>
  <c r="AF5" i="25" s="1"/>
  <c r="U4" i="25"/>
  <c r="AF4" i="25" s="1"/>
  <c r="U3" i="25"/>
  <c r="T12" i="25"/>
  <c r="AE12" i="25" s="1"/>
  <c r="T11" i="25"/>
  <c r="AE11" i="25" s="1"/>
  <c r="S44" i="2" s="1"/>
  <c r="T10" i="25"/>
  <c r="AE10" i="25" s="1"/>
  <c r="T9" i="25"/>
  <c r="AE9" i="25" s="1"/>
  <c r="T8" i="25"/>
  <c r="AE8" i="25" s="1"/>
  <c r="S324" i="2" s="1"/>
  <c r="T7" i="25"/>
  <c r="AE7" i="25" s="1"/>
  <c r="T6" i="25"/>
  <c r="AE6" i="25" s="1"/>
  <c r="S260" i="2" s="1"/>
  <c r="S12" i="25"/>
  <c r="AD12" i="25" s="1"/>
  <c r="S11" i="25"/>
  <c r="S10" i="25"/>
  <c r="AD10" i="25" s="1"/>
  <c r="R390" i="2" s="1"/>
  <c r="S9" i="25"/>
  <c r="S8" i="25"/>
  <c r="AD8" i="25" s="1"/>
  <c r="R342" i="2" s="1"/>
  <c r="S7" i="25"/>
  <c r="S6" i="25"/>
  <c r="AD6" i="25" s="1"/>
  <c r="R12" i="25"/>
  <c r="AC12" i="25" s="1"/>
  <c r="R11" i="25"/>
  <c r="AC11" i="25" s="1"/>
  <c r="R10" i="25"/>
  <c r="AC10" i="25" s="1"/>
  <c r="Q40" i="2" s="1"/>
  <c r="R9" i="25"/>
  <c r="AC9" i="25" s="1"/>
  <c r="Q363" i="2" s="1"/>
  <c r="R8" i="25"/>
  <c r="AC8" i="25" s="1"/>
  <c r="Q324" i="2" s="1"/>
  <c r="R7" i="25"/>
  <c r="AC7" i="25" s="1"/>
  <c r="Q303" i="2" s="1"/>
  <c r="R6" i="25"/>
  <c r="AC6" i="25" s="1"/>
  <c r="Q260" i="2" s="1"/>
  <c r="R5" i="25"/>
  <c r="AC5" i="25" s="1"/>
  <c r="Q239" i="2" s="1"/>
  <c r="Q5" i="25"/>
  <c r="AB5" i="25" s="1"/>
  <c r="Q6" i="25"/>
  <c r="AB6" i="25" s="1"/>
  <c r="Q7" i="25"/>
  <c r="AB7" i="25" s="1"/>
  <c r="Q8" i="25"/>
  <c r="Q9" i="25"/>
  <c r="AB9" i="25" s="1"/>
  <c r="P369" i="2" s="1"/>
  <c r="Q10" i="25"/>
  <c r="AB10" i="25" s="1"/>
  <c r="P21" i="2" s="1"/>
  <c r="Q11" i="25"/>
  <c r="AB11" i="25" s="1"/>
  <c r="Q12" i="25"/>
  <c r="AB12" i="25" s="1"/>
  <c r="D1015" i="25"/>
  <c r="C1015" i="25"/>
  <c r="D1014" i="25"/>
  <c r="C1014" i="25"/>
  <c r="D1013" i="25"/>
  <c r="C1013" i="25"/>
  <c r="D1012" i="25"/>
  <c r="C1012" i="25"/>
  <c r="D1011" i="25"/>
  <c r="C1011" i="25"/>
  <c r="D1010" i="25"/>
  <c r="C1010" i="25"/>
  <c r="D1009" i="25"/>
  <c r="C1009" i="25"/>
  <c r="D1008" i="25"/>
  <c r="C1008" i="25"/>
  <c r="D1007" i="25"/>
  <c r="C1007" i="25"/>
  <c r="D1006" i="25"/>
  <c r="C1006" i="25"/>
  <c r="D1005" i="25"/>
  <c r="C1005" i="25"/>
  <c r="D1004" i="25"/>
  <c r="C1004" i="25"/>
  <c r="D1003" i="25"/>
  <c r="C1003" i="25"/>
  <c r="D1002" i="25"/>
  <c r="C1002" i="25"/>
  <c r="D1001" i="25"/>
  <c r="C1001" i="25"/>
  <c r="D1000" i="25"/>
  <c r="C1000" i="25"/>
  <c r="D999" i="25"/>
  <c r="C999" i="25"/>
  <c r="D998" i="25"/>
  <c r="C998" i="25"/>
  <c r="D997" i="25"/>
  <c r="C997" i="25"/>
  <c r="D996" i="25"/>
  <c r="C996" i="25"/>
  <c r="D995" i="25"/>
  <c r="C995" i="25"/>
  <c r="D994" i="25"/>
  <c r="C994" i="25"/>
  <c r="D993" i="25"/>
  <c r="C993" i="25"/>
  <c r="D992" i="25"/>
  <c r="C992" i="25"/>
  <c r="D991" i="25"/>
  <c r="C991" i="25"/>
  <c r="D990" i="25"/>
  <c r="C990" i="25"/>
  <c r="D989" i="25"/>
  <c r="C989" i="25"/>
  <c r="D988" i="25"/>
  <c r="C988" i="25"/>
  <c r="D987" i="25"/>
  <c r="C987" i="25"/>
  <c r="D986" i="25"/>
  <c r="C986" i="25"/>
  <c r="D985" i="25"/>
  <c r="C985" i="25"/>
  <c r="D984" i="25"/>
  <c r="C984" i="25"/>
  <c r="D983" i="25"/>
  <c r="C983" i="25"/>
  <c r="D982" i="25"/>
  <c r="C982" i="25"/>
  <c r="D981" i="25"/>
  <c r="C981" i="25"/>
  <c r="D980" i="25"/>
  <c r="C980" i="25"/>
  <c r="D979" i="25"/>
  <c r="C979" i="25"/>
  <c r="D978" i="25"/>
  <c r="C978" i="25"/>
  <c r="D977" i="25"/>
  <c r="C977" i="25"/>
  <c r="D976" i="25"/>
  <c r="C976" i="25"/>
  <c r="D975" i="25"/>
  <c r="C975" i="25"/>
  <c r="D974" i="25"/>
  <c r="C974" i="25"/>
  <c r="D973" i="25"/>
  <c r="C973" i="25"/>
  <c r="D972" i="25"/>
  <c r="C972" i="25"/>
  <c r="D971" i="25"/>
  <c r="C971" i="25"/>
  <c r="D970" i="25"/>
  <c r="C970" i="25"/>
  <c r="D969" i="25"/>
  <c r="C969" i="25"/>
  <c r="D968" i="25"/>
  <c r="C968" i="25"/>
  <c r="D967" i="25"/>
  <c r="C967" i="25"/>
  <c r="D966" i="25"/>
  <c r="C966" i="25"/>
  <c r="D965" i="25"/>
  <c r="C965" i="25"/>
  <c r="D964" i="25"/>
  <c r="C964" i="25"/>
  <c r="D963" i="25"/>
  <c r="C963" i="25"/>
  <c r="D962" i="25"/>
  <c r="C962" i="25"/>
  <c r="D961" i="25"/>
  <c r="C961" i="25"/>
  <c r="D960" i="25"/>
  <c r="C960" i="25"/>
  <c r="D959" i="25"/>
  <c r="C959" i="25"/>
  <c r="D958" i="25"/>
  <c r="C958" i="25"/>
  <c r="D957" i="25"/>
  <c r="C957" i="25"/>
  <c r="D956" i="25"/>
  <c r="C956" i="25"/>
  <c r="D955" i="25"/>
  <c r="C955" i="25"/>
  <c r="D954" i="25"/>
  <c r="C954" i="25"/>
  <c r="D953" i="25"/>
  <c r="C953" i="25"/>
  <c r="D952" i="25"/>
  <c r="C952" i="25"/>
  <c r="D951" i="25"/>
  <c r="C951" i="25"/>
  <c r="D950" i="25"/>
  <c r="C950" i="25"/>
  <c r="D949" i="25"/>
  <c r="C949" i="25"/>
  <c r="D948" i="25"/>
  <c r="C948" i="25"/>
  <c r="D947" i="25"/>
  <c r="C947" i="25"/>
  <c r="D946" i="25"/>
  <c r="C946" i="25"/>
  <c r="D945" i="25"/>
  <c r="C945" i="25"/>
  <c r="D944" i="25"/>
  <c r="C944" i="25"/>
  <c r="D943" i="25"/>
  <c r="C943" i="25"/>
  <c r="D942" i="25"/>
  <c r="C942" i="25"/>
  <c r="D941" i="25"/>
  <c r="C941" i="25"/>
  <c r="D940" i="25"/>
  <c r="C940" i="25"/>
  <c r="D939" i="25"/>
  <c r="C939" i="25"/>
  <c r="D938" i="25"/>
  <c r="C938" i="25"/>
  <c r="D937" i="25"/>
  <c r="C937" i="25"/>
  <c r="D936" i="25"/>
  <c r="C936" i="25"/>
  <c r="D935" i="25"/>
  <c r="C935" i="25"/>
  <c r="D934" i="25"/>
  <c r="C934" i="25"/>
  <c r="D933" i="25"/>
  <c r="C933" i="25"/>
  <c r="D932" i="25"/>
  <c r="C932" i="25"/>
  <c r="D931" i="25"/>
  <c r="C931" i="25"/>
  <c r="D930" i="25"/>
  <c r="C930" i="25"/>
  <c r="D929" i="25"/>
  <c r="C929" i="25"/>
  <c r="D928" i="25"/>
  <c r="C928" i="25"/>
  <c r="D927" i="25"/>
  <c r="C927" i="25"/>
  <c r="D926" i="25"/>
  <c r="C926" i="25"/>
  <c r="D925" i="25"/>
  <c r="C925" i="25"/>
  <c r="D924" i="25"/>
  <c r="C924" i="25"/>
  <c r="D923" i="25"/>
  <c r="C923" i="25"/>
  <c r="D922" i="25"/>
  <c r="C922" i="25"/>
  <c r="D921" i="25"/>
  <c r="C921" i="25"/>
  <c r="D920" i="25"/>
  <c r="C920" i="25"/>
  <c r="D919" i="25"/>
  <c r="C919" i="25"/>
  <c r="D918" i="25"/>
  <c r="C918" i="25"/>
  <c r="D917" i="25"/>
  <c r="C917" i="25"/>
  <c r="D916" i="25"/>
  <c r="C916" i="25"/>
  <c r="D915" i="25"/>
  <c r="C915" i="25"/>
  <c r="D914" i="25"/>
  <c r="C914" i="25"/>
  <c r="D913" i="25"/>
  <c r="C913" i="25"/>
  <c r="D912" i="25"/>
  <c r="C912" i="25"/>
  <c r="D911" i="25"/>
  <c r="C911" i="25"/>
  <c r="D910" i="25"/>
  <c r="C910" i="25"/>
  <c r="D909" i="25"/>
  <c r="C909" i="25"/>
  <c r="D908" i="25"/>
  <c r="C908" i="25"/>
  <c r="D907" i="25"/>
  <c r="C907" i="25"/>
  <c r="D906" i="25"/>
  <c r="C906" i="25"/>
  <c r="D905" i="25"/>
  <c r="C905" i="25"/>
  <c r="D904" i="25"/>
  <c r="C904" i="25"/>
  <c r="D903" i="25"/>
  <c r="C903" i="25"/>
  <c r="D902" i="25"/>
  <c r="C902" i="25"/>
  <c r="D901" i="25"/>
  <c r="C901" i="25"/>
  <c r="D900" i="25"/>
  <c r="C900" i="25"/>
  <c r="D899" i="25"/>
  <c r="C899" i="25"/>
  <c r="D898" i="25"/>
  <c r="C898" i="25"/>
  <c r="D897" i="25"/>
  <c r="C897" i="25"/>
  <c r="D896" i="25"/>
  <c r="C896" i="25"/>
  <c r="D895" i="25"/>
  <c r="C895" i="25"/>
  <c r="D894" i="25"/>
  <c r="C894" i="25"/>
  <c r="D893" i="25"/>
  <c r="C893" i="25"/>
  <c r="D892" i="25"/>
  <c r="C892" i="25"/>
  <c r="D891" i="25"/>
  <c r="C891" i="25"/>
  <c r="D890" i="25"/>
  <c r="C890" i="25"/>
  <c r="D889" i="25"/>
  <c r="C889" i="25"/>
  <c r="D888" i="25"/>
  <c r="C888" i="25"/>
  <c r="D887" i="25"/>
  <c r="C887" i="25"/>
  <c r="D886" i="25"/>
  <c r="C886" i="25"/>
  <c r="D885" i="25"/>
  <c r="C885" i="25"/>
  <c r="D884" i="25"/>
  <c r="C884" i="25"/>
  <c r="D883" i="25"/>
  <c r="C883" i="25"/>
  <c r="D882" i="25"/>
  <c r="C882" i="25"/>
  <c r="D881" i="25"/>
  <c r="C881" i="25"/>
  <c r="D880" i="25"/>
  <c r="C880" i="25"/>
  <c r="D879" i="25"/>
  <c r="C879" i="25"/>
  <c r="D878" i="25"/>
  <c r="C878" i="25"/>
  <c r="D877" i="25"/>
  <c r="C877" i="25"/>
  <c r="D876" i="25"/>
  <c r="C876" i="25"/>
  <c r="D875" i="25"/>
  <c r="C875" i="25"/>
  <c r="D874" i="25"/>
  <c r="C874" i="25"/>
  <c r="D873" i="25"/>
  <c r="C873" i="25"/>
  <c r="D872" i="25"/>
  <c r="C872" i="25"/>
  <c r="D871" i="25"/>
  <c r="C871" i="25"/>
  <c r="D870" i="25"/>
  <c r="C870" i="25"/>
  <c r="D869" i="25"/>
  <c r="C869" i="25"/>
  <c r="D868" i="25"/>
  <c r="C868" i="25"/>
  <c r="D867" i="25"/>
  <c r="C867" i="25"/>
  <c r="D866" i="25"/>
  <c r="C866" i="25"/>
  <c r="D865" i="25"/>
  <c r="C865" i="25"/>
  <c r="D864" i="25"/>
  <c r="C864" i="25"/>
  <c r="D863" i="25"/>
  <c r="C863" i="25"/>
  <c r="D862" i="25"/>
  <c r="C862" i="25"/>
  <c r="D861" i="25"/>
  <c r="C861" i="25"/>
  <c r="D860" i="25"/>
  <c r="C860" i="25"/>
  <c r="D859" i="25"/>
  <c r="C859" i="25"/>
  <c r="D858" i="25"/>
  <c r="C858" i="25"/>
  <c r="D857" i="25"/>
  <c r="C857" i="25"/>
  <c r="D856" i="25"/>
  <c r="C856" i="25"/>
  <c r="D855" i="25"/>
  <c r="C855" i="25"/>
  <c r="D854" i="25"/>
  <c r="C854" i="25"/>
  <c r="D853" i="25"/>
  <c r="C853" i="25"/>
  <c r="D852" i="25"/>
  <c r="C852" i="25"/>
  <c r="D851" i="25"/>
  <c r="C851" i="25"/>
  <c r="D850" i="25"/>
  <c r="C850" i="25"/>
  <c r="D849" i="25"/>
  <c r="C849" i="25"/>
  <c r="D848" i="25"/>
  <c r="C848" i="25"/>
  <c r="D847" i="25"/>
  <c r="C847" i="25"/>
  <c r="D846" i="25"/>
  <c r="C846" i="25"/>
  <c r="D845" i="25"/>
  <c r="C845" i="25"/>
  <c r="D844" i="25"/>
  <c r="C844" i="25"/>
  <c r="D843" i="25"/>
  <c r="C843" i="25"/>
  <c r="D842" i="25"/>
  <c r="C842" i="25"/>
  <c r="D841" i="25"/>
  <c r="C841" i="25"/>
  <c r="D840" i="25"/>
  <c r="C840" i="25"/>
  <c r="D839" i="25"/>
  <c r="C839" i="25"/>
  <c r="D838" i="25"/>
  <c r="C838" i="25"/>
  <c r="D837" i="25"/>
  <c r="C837" i="25"/>
  <c r="D836" i="25"/>
  <c r="C836" i="25"/>
  <c r="D835" i="25"/>
  <c r="C835" i="25"/>
  <c r="D834" i="25"/>
  <c r="C834" i="25"/>
  <c r="D833" i="25"/>
  <c r="C833" i="25"/>
  <c r="D832" i="25"/>
  <c r="C832" i="25"/>
  <c r="D831" i="25"/>
  <c r="C831" i="25"/>
  <c r="D830" i="25"/>
  <c r="C830" i="25"/>
  <c r="D829" i="25"/>
  <c r="C829" i="25"/>
  <c r="D828" i="25"/>
  <c r="C828" i="25"/>
  <c r="D827" i="25"/>
  <c r="C827" i="25"/>
  <c r="D826" i="25"/>
  <c r="C826" i="25"/>
  <c r="D825" i="25"/>
  <c r="C825" i="25"/>
  <c r="D824" i="25"/>
  <c r="C824" i="25"/>
  <c r="D823" i="25"/>
  <c r="C823" i="25"/>
  <c r="D822" i="25"/>
  <c r="C822" i="25"/>
  <c r="D821" i="25"/>
  <c r="C821" i="25"/>
  <c r="D820" i="25"/>
  <c r="C820" i="25"/>
  <c r="D819" i="25"/>
  <c r="C819" i="25"/>
  <c r="D818" i="25"/>
  <c r="C818" i="25"/>
  <c r="D817" i="25"/>
  <c r="C817" i="25"/>
  <c r="D816" i="25"/>
  <c r="C816" i="25"/>
  <c r="D815" i="25"/>
  <c r="C815" i="25"/>
  <c r="D814" i="25"/>
  <c r="C814" i="25"/>
  <c r="D813" i="25"/>
  <c r="C813" i="25"/>
  <c r="D812" i="25"/>
  <c r="C812" i="25"/>
  <c r="D811" i="25"/>
  <c r="C811" i="25"/>
  <c r="D810" i="25"/>
  <c r="C810" i="25"/>
  <c r="D809" i="25"/>
  <c r="C809" i="25"/>
  <c r="D808" i="25"/>
  <c r="C808" i="25"/>
  <c r="D807" i="25"/>
  <c r="C807" i="25"/>
  <c r="D806" i="25"/>
  <c r="C806" i="25"/>
  <c r="D805" i="25"/>
  <c r="C805" i="25"/>
  <c r="D804" i="25"/>
  <c r="C804" i="25"/>
  <c r="D803" i="25"/>
  <c r="C803" i="25"/>
  <c r="D802" i="25"/>
  <c r="C802" i="25"/>
  <c r="D801" i="25"/>
  <c r="C801" i="25"/>
  <c r="D800" i="25"/>
  <c r="C800" i="25"/>
  <c r="D799" i="25"/>
  <c r="C799" i="25"/>
  <c r="D798" i="25"/>
  <c r="C798" i="25"/>
  <c r="D797" i="25"/>
  <c r="C797" i="25"/>
  <c r="D796" i="25"/>
  <c r="C796" i="25"/>
  <c r="D795" i="25"/>
  <c r="C795" i="25"/>
  <c r="D794" i="25"/>
  <c r="C794" i="25"/>
  <c r="D793" i="25"/>
  <c r="C793" i="25"/>
  <c r="D792" i="25"/>
  <c r="C792" i="25"/>
  <c r="D791" i="25"/>
  <c r="C791" i="25"/>
  <c r="D790" i="25"/>
  <c r="C790" i="25"/>
  <c r="D789" i="25"/>
  <c r="C789" i="25"/>
  <c r="D788" i="25"/>
  <c r="C788" i="25"/>
  <c r="D787" i="25"/>
  <c r="C787" i="25"/>
  <c r="D786" i="25"/>
  <c r="C786" i="25"/>
  <c r="D785" i="25"/>
  <c r="C785" i="25"/>
  <c r="D784" i="25"/>
  <c r="C784" i="25"/>
  <c r="D783" i="25"/>
  <c r="C783" i="25"/>
  <c r="D782" i="25"/>
  <c r="C782" i="25"/>
  <c r="D781" i="25"/>
  <c r="C781" i="25"/>
  <c r="D780" i="25"/>
  <c r="C780" i="25"/>
  <c r="D779" i="25"/>
  <c r="C779" i="25"/>
  <c r="D778" i="25"/>
  <c r="C778" i="25"/>
  <c r="D777" i="25"/>
  <c r="C777" i="25"/>
  <c r="D776" i="25"/>
  <c r="C776" i="25"/>
  <c r="D775" i="25"/>
  <c r="C775" i="25"/>
  <c r="D774" i="25"/>
  <c r="C774" i="25"/>
  <c r="D773" i="25"/>
  <c r="C773" i="25"/>
  <c r="D772" i="25"/>
  <c r="C772" i="25"/>
  <c r="D771" i="25"/>
  <c r="C771" i="25"/>
  <c r="D770" i="25"/>
  <c r="C770" i="25"/>
  <c r="D769" i="25"/>
  <c r="C769" i="25"/>
  <c r="D768" i="25"/>
  <c r="C768" i="25"/>
  <c r="D767" i="25"/>
  <c r="C767" i="25"/>
  <c r="D766" i="25"/>
  <c r="C766" i="25"/>
  <c r="D765" i="25"/>
  <c r="C765" i="25"/>
  <c r="D764" i="25"/>
  <c r="C764" i="25"/>
  <c r="D763" i="25"/>
  <c r="C763" i="25"/>
  <c r="D762" i="25"/>
  <c r="C762" i="25"/>
  <c r="D761" i="25"/>
  <c r="C761" i="25"/>
  <c r="D760" i="25"/>
  <c r="C760" i="25"/>
  <c r="D759" i="25"/>
  <c r="C759" i="25"/>
  <c r="D758" i="25"/>
  <c r="C758" i="25"/>
  <c r="D757" i="25"/>
  <c r="C757" i="25"/>
  <c r="D756" i="25"/>
  <c r="C756" i="25"/>
  <c r="D755" i="25"/>
  <c r="C755" i="25"/>
  <c r="D754" i="25"/>
  <c r="C754" i="25"/>
  <c r="D753" i="25"/>
  <c r="C753" i="25"/>
  <c r="D752" i="25"/>
  <c r="C752" i="25"/>
  <c r="D751" i="25"/>
  <c r="C751" i="25"/>
  <c r="D750" i="25"/>
  <c r="C750" i="25"/>
  <c r="D749" i="25"/>
  <c r="C749" i="25"/>
  <c r="D748" i="25"/>
  <c r="C748" i="25"/>
  <c r="D747" i="25"/>
  <c r="C747" i="25"/>
  <c r="D746" i="25"/>
  <c r="C746" i="25"/>
  <c r="D745" i="25"/>
  <c r="C745" i="25"/>
  <c r="D744" i="25"/>
  <c r="C744" i="25"/>
  <c r="D743" i="25"/>
  <c r="C743" i="25"/>
  <c r="D742" i="25"/>
  <c r="C742" i="25"/>
  <c r="D741" i="25"/>
  <c r="C741" i="25"/>
  <c r="D740" i="25"/>
  <c r="C740" i="25"/>
  <c r="D739" i="25"/>
  <c r="C739" i="25"/>
  <c r="D738" i="25"/>
  <c r="C738" i="25"/>
  <c r="D737" i="25"/>
  <c r="C737" i="25"/>
  <c r="D736" i="25"/>
  <c r="C736" i="25"/>
  <c r="D735" i="25"/>
  <c r="C735" i="25"/>
  <c r="D734" i="25"/>
  <c r="C734" i="25"/>
  <c r="D733" i="25"/>
  <c r="C733" i="25"/>
  <c r="D732" i="25"/>
  <c r="C732" i="25"/>
  <c r="D731" i="25"/>
  <c r="C731" i="25"/>
  <c r="D730" i="25"/>
  <c r="C730" i="25"/>
  <c r="D729" i="25"/>
  <c r="C729" i="25"/>
  <c r="D728" i="25"/>
  <c r="C728" i="25"/>
  <c r="D727" i="25"/>
  <c r="C727" i="25"/>
  <c r="D726" i="25"/>
  <c r="C726" i="25"/>
  <c r="D725" i="25"/>
  <c r="C725" i="25"/>
  <c r="D724" i="25"/>
  <c r="C724" i="25"/>
  <c r="D723" i="25"/>
  <c r="C723" i="25"/>
  <c r="D722" i="25"/>
  <c r="C722" i="25"/>
  <c r="D721" i="25"/>
  <c r="C721" i="25"/>
  <c r="D720" i="25"/>
  <c r="C720" i="25"/>
  <c r="D719" i="25"/>
  <c r="C719" i="25"/>
  <c r="D718" i="25"/>
  <c r="C718" i="25"/>
  <c r="D717" i="25"/>
  <c r="C717" i="25"/>
  <c r="D716" i="25"/>
  <c r="C716" i="25"/>
  <c r="D715" i="25"/>
  <c r="C715" i="25"/>
  <c r="D714" i="25"/>
  <c r="C714" i="25"/>
  <c r="D713" i="25"/>
  <c r="C713" i="25"/>
  <c r="D712" i="25"/>
  <c r="C712" i="25"/>
  <c r="D711" i="25"/>
  <c r="C711" i="25"/>
  <c r="D710" i="25"/>
  <c r="C710" i="25"/>
  <c r="D709" i="25"/>
  <c r="C709" i="25"/>
  <c r="D708" i="25"/>
  <c r="C708" i="25"/>
  <c r="D707" i="25"/>
  <c r="C707" i="25"/>
  <c r="D706" i="25"/>
  <c r="C706" i="25"/>
  <c r="D705" i="25"/>
  <c r="C705" i="25"/>
  <c r="D704" i="25"/>
  <c r="C704" i="25"/>
  <c r="D703" i="25"/>
  <c r="C703" i="25"/>
  <c r="D702" i="25"/>
  <c r="C702" i="25"/>
  <c r="D701" i="25"/>
  <c r="C701" i="25"/>
  <c r="D700" i="25"/>
  <c r="C700" i="25"/>
  <c r="D699" i="25"/>
  <c r="C699" i="25"/>
  <c r="D698" i="25"/>
  <c r="C698" i="25"/>
  <c r="D697" i="25"/>
  <c r="C697" i="25"/>
  <c r="D696" i="25"/>
  <c r="C696" i="25"/>
  <c r="D695" i="25"/>
  <c r="C695" i="25"/>
  <c r="D694" i="25"/>
  <c r="C694" i="25"/>
  <c r="D693" i="25"/>
  <c r="C693" i="25"/>
  <c r="D692" i="25"/>
  <c r="C692" i="25"/>
  <c r="D691" i="25"/>
  <c r="C691" i="25"/>
  <c r="D690" i="25"/>
  <c r="C690" i="25"/>
  <c r="D689" i="25"/>
  <c r="C689" i="25"/>
  <c r="D688" i="25"/>
  <c r="C688" i="25"/>
  <c r="D687" i="25"/>
  <c r="C687" i="25"/>
  <c r="D686" i="25"/>
  <c r="C686" i="25"/>
  <c r="D685" i="25"/>
  <c r="C685" i="25"/>
  <c r="D684" i="25"/>
  <c r="C684" i="25"/>
  <c r="D683" i="25"/>
  <c r="C683" i="25"/>
  <c r="D682" i="25"/>
  <c r="C682" i="25"/>
  <c r="D681" i="25"/>
  <c r="C681" i="25"/>
  <c r="D680" i="25"/>
  <c r="C680" i="25"/>
  <c r="D679" i="25"/>
  <c r="C679" i="25"/>
  <c r="D678" i="25"/>
  <c r="C678" i="25"/>
  <c r="D677" i="25"/>
  <c r="C677" i="25"/>
  <c r="D676" i="25"/>
  <c r="C676" i="25"/>
  <c r="D675" i="25"/>
  <c r="C675" i="25"/>
  <c r="D674" i="25"/>
  <c r="C674" i="25"/>
  <c r="D673" i="25"/>
  <c r="C673" i="25"/>
  <c r="D672" i="25"/>
  <c r="C672" i="25"/>
  <c r="D671" i="25"/>
  <c r="C671" i="25"/>
  <c r="D670" i="25"/>
  <c r="C670" i="25"/>
  <c r="D669" i="25"/>
  <c r="C669" i="25"/>
  <c r="D668" i="25"/>
  <c r="C668" i="25"/>
  <c r="D667" i="25"/>
  <c r="C667" i="25"/>
  <c r="D666" i="25"/>
  <c r="C666" i="25"/>
  <c r="D665" i="25"/>
  <c r="C665" i="25"/>
  <c r="D664" i="25"/>
  <c r="C664" i="25"/>
  <c r="D663" i="25"/>
  <c r="C663" i="25"/>
  <c r="D662" i="25"/>
  <c r="C662" i="25"/>
  <c r="D661" i="25"/>
  <c r="C661" i="25"/>
  <c r="D660" i="25"/>
  <c r="C660" i="25"/>
  <c r="D659" i="25"/>
  <c r="C659" i="25"/>
  <c r="D658" i="25"/>
  <c r="C658" i="25"/>
  <c r="D657" i="25"/>
  <c r="C657" i="25"/>
  <c r="D656" i="25"/>
  <c r="C656" i="25"/>
  <c r="D655" i="25"/>
  <c r="C655" i="25"/>
  <c r="D654" i="25"/>
  <c r="C654" i="25"/>
  <c r="D653" i="25"/>
  <c r="C653" i="25"/>
  <c r="D652" i="25"/>
  <c r="C652" i="25"/>
  <c r="D651" i="25"/>
  <c r="C651" i="25"/>
  <c r="D650" i="25"/>
  <c r="C650" i="25"/>
  <c r="D649" i="25"/>
  <c r="C649" i="25"/>
  <c r="D648" i="25"/>
  <c r="C648" i="25"/>
  <c r="D647" i="25"/>
  <c r="C647" i="25"/>
  <c r="D646" i="25"/>
  <c r="C646" i="25"/>
  <c r="D645" i="25"/>
  <c r="C645" i="25"/>
  <c r="D644" i="25"/>
  <c r="C644" i="25"/>
  <c r="D643" i="25"/>
  <c r="C643" i="25"/>
  <c r="D642" i="25"/>
  <c r="C642" i="25"/>
  <c r="D641" i="25"/>
  <c r="C641" i="25"/>
  <c r="D640" i="25"/>
  <c r="C640" i="25"/>
  <c r="D639" i="25"/>
  <c r="C639" i="25"/>
  <c r="D638" i="25"/>
  <c r="C638" i="25"/>
  <c r="D637" i="25"/>
  <c r="C637" i="25"/>
  <c r="D636" i="25"/>
  <c r="C636" i="25"/>
  <c r="D635" i="25"/>
  <c r="C635" i="25"/>
  <c r="D634" i="25"/>
  <c r="C634" i="25"/>
  <c r="D633" i="25"/>
  <c r="C633" i="25"/>
  <c r="D632" i="25"/>
  <c r="C632" i="25"/>
  <c r="D631" i="25"/>
  <c r="C631" i="25"/>
  <c r="D630" i="25"/>
  <c r="C630" i="25"/>
  <c r="D629" i="25"/>
  <c r="C629" i="25"/>
  <c r="D628" i="25"/>
  <c r="C628" i="25"/>
  <c r="D627" i="25"/>
  <c r="C627" i="25"/>
  <c r="D626" i="25"/>
  <c r="C626" i="25"/>
  <c r="D625" i="25"/>
  <c r="C625" i="25"/>
  <c r="D624" i="25"/>
  <c r="C624" i="25"/>
  <c r="D623" i="25"/>
  <c r="C623" i="25"/>
  <c r="D622" i="25"/>
  <c r="C622" i="25"/>
  <c r="D621" i="25"/>
  <c r="C621" i="25"/>
  <c r="D620" i="25"/>
  <c r="C620" i="25"/>
  <c r="D619" i="25"/>
  <c r="C619" i="25"/>
  <c r="D618" i="25"/>
  <c r="C618" i="25"/>
  <c r="D617" i="25"/>
  <c r="C617" i="25"/>
  <c r="D616" i="25"/>
  <c r="C616" i="25"/>
  <c r="D615" i="25"/>
  <c r="C615" i="25"/>
  <c r="D614" i="25"/>
  <c r="C614" i="25"/>
  <c r="D613" i="25"/>
  <c r="C613" i="25"/>
  <c r="D612" i="25"/>
  <c r="C612" i="25"/>
  <c r="D611" i="25"/>
  <c r="C611" i="25"/>
  <c r="D610" i="25"/>
  <c r="C610" i="25"/>
  <c r="D609" i="25"/>
  <c r="C609" i="25"/>
  <c r="D608" i="25"/>
  <c r="C608" i="25"/>
  <c r="D607" i="25"/>
  <c r="C607" i="25"/>
  <c r="D606" i="25"/>
  <c r="C606" i="25"/>
  <c r="D605" i="25"/>
  <c r="C605" i="25"/>
  <c r="D604" i="25"/>
  <c r="C604" i="25"/>
  <c r="D603" i="25"/>
  <c r="C603" i="25"/>
  <c r="D602" i="25"/>
  <c r="C602" i="25"/>
  <c r="D601" i="25"/>
  <c r="C601" i="25"/>
  <c r="D600" i="25"/>
  <c r="C600" i="25"/>
  <c r="D599" i="25"/>
  <c r="C599" i="25"/>
  <c r="D598" i="25"/>
  <c r="C598" i="25"/>
  <c r="D597" i="25"/>
  <c r="C597" i="25"/>
  <c r="D596" i="25"/>
  <c r="C596" i="25"/>
  <c r="D595" i="25"/>
  <c r="C595" i="25"/>
  <c r="D594" i="25"/>
  <c r="C594" i="25"/>
  <c r="D593" i="25"/>
  <c r="C593" i="25"/>
  <c r="D592" i="25"/>
  <c r="C592" i="25"/>
  <c r="D591" i="25"/>
  <c r="C591" i="25"/>
  <c r="D590" i="25"/>
  <c r="C590" i="25"/>
  <c r="D589" i="25"/>
  <c r="C589" i="25"/>
  <c r="D588" i="25"/>
  <c r="C588" i="25"/>
  <c r="D587" i="25"/>
  <c r="C587" i="25"/>
  <c r="D586" i="25"/>
  <c r="C586" i="25"/>
  <c r="D585" i="25"/>
  <c r="C585" i="25"/>
  <c r="D584" i="25"/>
  <c r="C584" i="25"/>
  <c r="D583" i="25"/>
  <c r="C583" i="25"/>
  <c r="D582" i="25"/>
  <c r="C582" i="25"/>
  <c r="D581" i="25"/>
  <c r="C581" i="25"/>
  <c r="D580" i="25"/>
  <c r="C580" i="25"/>
  <c r="D579" i="25"/>
  <c r="C579" i="25"/>
  <c r="D578" i="25"/>
  <c r="C578" i="25"/>
  <c r="D577" i="25"/>
  <c r="C577" i="25"/>
  <c r="D576" i="25"/>
  <c r="C576" i="25"/>
  <c r="D575" i="25"/>
  <c r="C575" i="25"/>
  <c r="D574" i="25"/>
  <c r="C574" i="25"/>
  <c r="D573" i="25"/>
  <c r="C573" i="25"/>
  <c r="D572" i="25"/>
  <c r="C572" i="25"/>
  <c r="D571" i="25"/>
  <c r="C571" i="25"/>
  <c r="D570" i="25"/>
  <c r="C570" i="25"/>
  <c r="D569" i="25"/>
  <c r="C569" i="25"/>
  <c r="D568" i="25"/>
  <c r="C568" i="25"/>
  <c r="D567" i="25"/>
  <c r="C567" i="25"/>
  <c r="D566" i="25"/>
  <c r="C566" i="25"/>
  <c r="D565" i="25"/>
  <c r="C565" i="25"/>
  <c r="D564" i="25"/>
  <c r="C564" i="25"/>
  <c r="D563" i="25"/>
  <c r="C563" i="25"/>
  <c r="D562" i="25"/>
  <c r="C562" i="25"/>
  <c r="D561" i="25"/>
  <c r="C561" i="25"/>
  <c r="D560" i="25"/>
  <c r="C560" i="25"/>
  <c r="D559" i="25"/>
  <c r="C559" i="25"/>
  <c r="D558" i="25"/>
  <c r="C558" i="25"/>
  <c r="D557" i="25"/>
  <c r="C557" i="25"/>
  <c r="D556" i="25"/>
  <c r="C556" i="25"/>
  <c r="D555" i="25"/>
  <c r="C555" i="25"/>
  <c r="D554" i="25"/>
  <c r="C554" i="25"/>
  <c r="D553" i="25"/>
  <c r="C553" i="25"/>
  <c r="D552" i="25"/>
  <c r="C552" i="25"/>
  <c r="D551" i="25"/>
  <c r="C551" i="25"/>
  <c r="D550" i="25"/>
  <c r="C550" i="25"/>
  <c r="D549" i="25"/>
  <c r="C549" i="25"/>
  <c r="D548" i="25"/>
  <c r="C548" i="25"/>
  <c r="D547" i="25"/>
  <c r="C547" i="25"/>
  <c r="D546" i="25"/>
  <c r="C546" i="25"/>
  <c r="D545" i="25"/>
  <c r="C545" i="25"/>
  <c r="D544" i="25"/>
  <c r="C544" i="25"/>
  <c r="D543" i="25"/>
  <c r="C543" i="25"/>
  <c r="D542" i="25"/>
  <c r="C542" i="25"/>
  <c r="D541" i="25"/>
  <c r="C541" i="25"/>
  <c r="D540" i="25"/>
  <c r="C540" i="25"/>
  <c r="D539" i="25"/>
  <c r="C539" i="25"/>
  <c r="D538" i="25"/>
  <c r="C538" i="25"/>
  <c r="D537" i="25"/>
  <c r="C537" i="25"/>
  <c r="D536" i="25"/>
  <c r="C536" i="25"/>
  <c r="D535" i="25"/>
  <c r="C535" i="25"/>
  <c r="D534" i="25"/>
  <c r="C534" i="25"/>
  <c r="D533" i="25"/>
  <c r="C533" i="25"/>
  <c r="D532" i="25"/>
  <c r="C532" i="25"/>
  <c r="D531" i="25"/>
  <c r="C531" i="25"/>
  <c r="D530" i="25"/>
  <c r="C530" i="25"/>
  <c r="D529" i="25"/>
  <c r="C529" i="25"/>
  <c r="D528" i="25"/>
  <c r="C528" i="25"/>
  <c r="D527" i="25"/>
  <c r="C527" i="25"/>
  <c r="D526" i="25"/>
  <c r="C526" i="25"/>
  <c r="D525" i="25"/>
  <c r="C525" i="25"/>
  <c r="D524" i="25"/>
  <c r="C524" i="25"/>
  <c r="D523" i="25"/>
  <c r="C523" i="25"/>
  <c r="D522" i="25"/>
  <c r="C522" i="25"/>
  <c r="D521" i="25"/>
  <c r="C521" i="25"/>
  <c r="D520" i="25"/>
  <c r="C520" i="25"/>
  <c r="D519" i="25"/>
  <c r="C519" i="25"/>
  <c r="D518" i="25"/>
  <c r="C518" i="25"/>
  <c r="D517" i="25"/>
  <c r="C517" i="25"/>
  <c r="D516" i="25"/>
  <c r="C516" i="25"/>
  <c r="D515" i="25"/>
  <c r="C515" i="25"/>
  <c r="D514" i="25"/>
  <c r="C514" i="25"/>
  <c r="D513" i="25"/>
  <c r="C513" i="25"/>
  <c r="D512" i="25"/>
  <c r="C512" i="25"/>
  <c r="D511" i="25"/>
  <c r="C511" i="25"/>
  <c r="D510" i="25"/>
  <c r="C510" i="25"/>
  <c r="D509" i="25"/>
  <c r="C509" i="25"/>
  <c r="D508" i="25"/>
  <c r="C508" i="25"/>
  <c r="D507" i="25"/>
  <c r="C507" i="25"/>
  <c r="D506" i="25"/>
  <c r="C506" i="25"/>
  <c r="D505" i="25"/>
  <c r="C505" i="25"/>
  <c r="D504" i="25"/>
  <c r="C504" i="25"/>
  <c r="D503" i="25"/>
  <c r="C503" i="25"/>
  <c r="D502" i="25"/>
  <c r="C502" i="25"/>
  <c r="D501" i="25"/>
  <c r="C501" i="25"/>
  <c r="D500" i="25"/>
  <c r="C500" i="25"/>
  <c r="D499" i="25"/>
  <c r="C499" i="25"/>
  <c r="D498" i="25"/>
  <c r="C498" i="25"/>
  <c r="D497" i="25"/>
  <c r="C497" i="25"/>
  <c r="D496" i="25"/>
  <c r="C496" i="25"/>
  <c r="D495" i="25"/>
  <c r="C495" i="25"/>
  <c r="D494" i="25"/>
  <c r="C494" i="25"/>
  <c r="D493" i="25"/>
  <c r="C493" i="25"/>
  <c r="D492" i="25"/>
  <c r="C492" i="25"/>
  <c r="D491" i="25"/>
  <c r="C491" i="25"/>
  <c r="D490" i="25"/>
  <c r="C490" i="25"/>
  <c r="D489" i="25"/>
  <c r="C489" i="25"/>
  <c r="D488" i="25"/>
  <c r="C488" i="25"/>
  <c r="D487" i="25"/>
  <c r="C487" i="25"/>
  <c r="D486" i="25"/>
  <c r="C486" i="25"/>
  <c r="D485" i="25"/>
  <c r="C485" i="25"/>
  <c r="D484" i="25"/>
  <c r="C484" i="25"/>
  <c r="D483" i="25"/>
  <c r="C483" i="25"/>
  <c r="D482" i="25"/>
  <c r="C482" i="25"/>
  <c r="D481" i="25"/>
  <c r="C481" i="25"/>
  <c r="D480" i="25"/>
  <c r="C480" i="25"/>
  <c r="D479" i="25"/>
  <c r="C479" i="25"/>
  <c r="D478" i="25"/>
  <c r="C478" i="25"/>
  <c r="D477" i="25"/>
  <c r="C477" i="25"/>
  <c r="D476" i="25"/>
  <c r="C476" i="25"/>
  <c r="D475" i="25"/>
  <c r="C475" i="25"/>
  <c r="D474" i="25"/>
  <c r="C474" i="25"/>
  <c r="D473" i="25"/>
  <c r="C473" i="25"/>
  <c r="D472" i="25"/>
  <c r="C472" i="25"/>
  <c r="D471" i="25"/>
  <c r="C471" i="25"/>
  <c r="D470" i="25"/>
  <c r="C470" i="25"/>
  <c r="D469" i="25"/>
  <c r="C469" i="25"/>
  <c r="D468" i="25"/>
  <c r="C468" i="25"/>
  <c r="D467" i="25"/>
  <c r="C467" i="25"/>
  <c r="D466" i="25"/>
  <c r="C466" i="25"/>
  <c r="D465" i="25"/>
  <c r="C465" i="25"/>
  <c r="D464" i="25"/>
  <c r="C464" i="25"/>
  <c r="D463" i="25"/>
  <c r="C463" i="25"/>
  <c r="D462" i="25"/>
  <c r="C462" i="25"/>
  <c r="D461" i="25"/>
  <c r="C461" i="25"/>
  <c r="D460" i="25"/>
  <c r="C460" i="25"/>
  <c r="D459" i="25"/>
  <c r="C459" i="25"/>
  <c r="D458" i="25"/>
  <c r="C458" i="25"/>
  <c r="D457" i="25"/>
  <c r="C457" i="25"/>
  <c r="D456" i="25"/>
  <c r="C456" i="25"/>
  <c r="D455" i="25"/>
  <c r="C455" i="25"/>
  <c r="D454" i="25"/>
  <c r="C454" i="25"/>
  <c r="D453" i="25"/>
  <c r="C453" i="25"/>
  <c r="D452" i="25"/>
  <c r="C452" i="25"/>
  <c r="D451" i="25"/>
  <c r="C451" i="25"/>
  <c r="D450" i="25"/>
  <c r="C450" i="25"/>
  <c r="D449" i="25"/>
  <c r="C449" i="25"/>
  <c r="D448" i="25"/>
  <c r="C448" i="25"/>
  <c r="D447" i="25"/>
  <c r="C447" i="25"/>
  <c r="D446" i="25"/>
  <c r="C446" i="25"/>
  <c r="D445" i="25"/>
  <c r="C445" i="25"/>
  <c r="D444" i="25"/>
  <c r="C444" i="25"/>
  <c r="D443" i="25"/>
  <c r="C443" i="25"/>
  <c r="D442" i="25"/>
  <c r="C442" i="25"/>
  <c r="D441" i="25"/>
  <c r="C441" i="25"/>
  <c r="D440" i="25"/>
  <c r="C440" i="25"/>
  <c r="D439" i="25"/>
  <c r="C439" i="25"/>
  <c r="D438" i="25"/>
  <c r="C438" i="25"/>
  <c r="D437" i="25"/>
  <c r="C437" i="25"/>
  <c r="D436" i="25"/>
  <c r="C436" i="25"/>
  <c r="D435" i="25"/>
  <c r="C435" i="25"/>
  <c r="D434" i="25"/>
  <c r="C434" i="25"/>
  <c r="D433" i="25"/>
  <c r="C433" i="25"/>
  <c r="D432" i="25"/>
  <c r="C432" i="25"/>
  <c r="D431" i="25"/>
  <c r="C431" i="25"/>
  <c r="D430" i="25"/>
  <c r="C430" i="25"/>
  <c r="D429" i="25"/>
  <c r="C429" i="25"/>
  <c r="D428" i="25"/>
  <c r="C428" i="25"/>
  <c r="D427" i="25"/>
  <c r="C427" i="25"/>
  <c r="D426" i="25"/>
  <c r="C426" i="25"/>
  <c r="D425" i="25"/>
  <c r="C425" i="25"/>
  <c r="D424" i="25"/>
  <c r="C424" i="25"/>
  <c r="D423" i="25"/>
  <c r="C423" i="25"/>
  <c r="D422" i="25"/>
  <c r="C422" i="25"/>
  <c r="D421" i="25"/>
  <c r="C421" i="25"/>
  <c r="D420" i="25"/>
  <c r="C420" i="25"/>
  <c r="D419" i="25"/>
  <c r="C419" i="25"/>
  <c r="D418" i="25"/>
  <c r="C418" i="25"/>
  <c r="D417" i="25"/>
  <c r="C417" i="25"/>
  <c r="D416" i="25"/>
  <c r="C416" i="25"/>
  <c r="D415" i="25"/>
  <c r="C415" i="25"/>
  <c r="D414" i="25"/>
  <c r="C414" i="25"/>
  <c r="D413" i="25"/>
  <c r="C413" i="25"/>
  <c r="D412" i="25"/>
  <c r="C412" i="25"/>
  <c r="D411" i="25"/>
  <c r="C411" i="25"/>
  <c r="D410" i="25"/>
  <c r="C410" i="25"/>
  <c r="D409" i="25"/>
  <c r="C409" i="25"/>
  <c r="D408" i="25"/>
  <c r="C408" i="25"/>
  <c r="D407" i="25"/>
  <c r="C407" i="25"/>
  <c r="D406" i="25"/>
  <c r="C406" i="25"/>
  <c r="D405" i="25"/>
  <c r="C405" i="25"/>
  <c r="D404" i="25"/>
  <c r="C404" i="25"/>
  <c r="D403" i="25"/>
  <c r="C403" i="25"/>
  <c r="D402" i="25"/>
  <c r="C402" i="25"/>
  <c r="D401" i="25"/>
  <c r="C401" i="25"/>
  <c r="D400" i="25"/>
  <c r="C400" i="25"/>
  <c r="D399" i="25"/>
  <c r="C399" i="25"/>
  <c r="D398" i="25"/>
  <c r="C398" i="25"/>
  <c r="D397" i="25"/>
  <c r="C397" i="25"/>
  <c r="D396" i="25"/>
  <c r="C396" i="25"/>
  <c r="D395" i="25"/>
  <c r="C395" i="25"/>
  <c r="D394" i="25"/>
  <c r="C394" i="25"/>
  <c r="D393" i="25"/>
  <c r="C393" i="25"/>
  <c r="D392" i="25"/>
  <c r="C392" i="25"/>
  <c r="D391" i="25"/>
  <c r="C391" i="25"/>
  <c r="D390" i="25"/>
  <c r="C390" i="25"/>
  <c r="D389" i="25"/>
  <c r="C389" i="25"/>
  <c r="D388" i="25"/>
  <c r="C388" i="25"/>
  <c r="D387" i="25"/>
  <c r="C387" i="25"/>
  <c r="D386" i="25"/>
  <c r="C386" i="25"/>
  <c r="D385" i="25"/>
  <c r="C385" i="25"/>
  <c r="D384" i="25"/>
  <c r="C384" i="25"/>
  <c r="D383" i="25"/>
  <c r="C383" i="25"/>
  <c r="D382" i="25"/>
  <c r="C382" i="25"/>
  <c r="D381" i="25"/>
  <c r="C381" i="25"/>
  <c r="D380" i="25"/>
  <c r="C380" i="25"/>
  <c r="D379" i="25"/>
  <c r="C379" i="25"/>
  <c r="D378" i="25"/>
  <c r="C378" i="25"/>
  <c r="D377" i="25"/>
  <c r="C377" i="25"/>
  <c r="D376" i="25"/>
  <c r="C376" i="25"/>
  <c r="D375" i="25"/>
  <c r="C375" i="25"/>
  <c r="D374" i="25"/>
  <c r="C374" i="25"/>
  <c r="D373" i="25"/>
  <c r="C373" i="25"/>
  <c r="D372" i="25"/>
  <c r="C372" i="25"/>
  <c r="D371" i="25"/>
  <c r="C371" i="25"/>
  <c r="D370" i="25"/>
  <c r="C370" i="25"/>
  <c r="D369" i="25"/>
  <c r="C369" i="25"/>
  <c r="D368" i="25"/>
  <c r="C368" i="25"/>
  <c r="D367" i="25"/>
  <c r="C367" i="25"/>
  <c r="D366" i="25"/>
  <c r="C366" i="25"/>
  <c r="D365" i="25"/>
  <c r="C365" i="25"/>
  <c r="D364" i="25"/>
  <c r="C364" i="25"/>
  <c r="D363" i="25"/>
  <c r="C363" i="25"/>
  <c r="D362" i="25"/>
  <c r="C362" i="25"/>
  <c r="D361" i="25"/>
  <c r="C361" i="25"/>
  <c r="D360" i="25"/>
  <c r="C360" i="25"/>
  <c r="D359" i="25"/>
  <c r="C359" i="25"/>
  <c r="D358" i="25"/>
  <c r="C358" i="25"/>
  <c r="D357" i="25"/>
  <c r="C357" i="25"/>
  <c r="D356" i="25"/>
  <c r="C356" i="25"/>
  <c r="D355" i="25"/>
  <c r="C355" i="25"/>
  <c r="D354" i="25"/>
  <c r="C354" i="25"/>
  <c r="D353" i="25"/>
  <c r="C353" i="25"/>
  <c r="D352" i="25"/>
  <c r="C352" i="25"/>
  <c r="D351" i="25"/>
  <c r="C351" i="25"/>
  <c r="D350" i="25"/>
  <c r="C350" i="25"/>
  <c r="D349" i="25"/>
  <c r="C349" i="25"/>
  <c r="D348" i="25"/>
  <c r="C348" i="25"/>
  <c r="D347" i="25"/>
  <c r="C347" i="25"/>
  <c r="D346" i="25"/>
  <c r="C346" i="25"/>
  <c r="D345" i="25"/>
  <c r="C345" i="25"/>
  <c r="D344" i="25"/>
  <c r="C344" i="25"/>
  <c r="D343" i="25"/>
  <c r="C343" i="25"/>
  <c r="D342" i="25"/>
  <c r="C342" i="25"/>
  <c r="D341" i="25"/>
  <c r="C341" i="25"/>
  <c r="D340" i="25"/>
  <c r="C340" i="25"/>
  <c r="D339" i="25"/>
  <c r="C339" i="25"/>
  <c r="D338" i="25"/>
  <c r="C338" i="25"/>
  <c r="D337" i="25"/>
  <c r="C337" i="25"/>
  <c r="D336" i="25"/>
  <c r="C336" i="25"/>
  <c r="D335" i="25"/>
  <c r="C335" i="25"/>
  <c r="D334" i="25"/>
  <c r="C334" i="25"/>
  <c r="D333" i="25"/>
  <c r="C333" i="25"/>
  <c r="D332" i="25"/>
  <c r="C332" i="25"/>
  <c r="D331" i="25"/>
  <c r="C331" i="25"/>
  <c r="D330" i="25"/>
  <c r="C330" i="25"/>
  <c r="D329" i="25"/>
  <c r="C329" i="25"/>
  <c r="D328" i="25"/>
  <c r="C328" i="25"/>
  <c r="D327" i="25"/>
  <c r="C327" i="25"/>
  <c r="D326" i="25"/>
  <c r="C326" i="25"/>
  <c r="D325" i="25"/>
  <c r="C325" i="25"/>
  <c r="D324" i="25"/>
  <c r="C324" i="25"/>
  <c r="D323" i="25"/>
  <c r="C323" i="25"/>
  <c r="D322" i="25"/>
  <c r="C322" i="25"/>
  <c r="D321" i="25"/>
  <c r="C321" i="25"/>
  <c r="D320" i="25"/>
  <c r="C320" i="25"/>
  <c r="D319" i="25"/>
  <c r="C319" i="25"/>
  <c r="D318" i="25"/>
  <c r="C318" i="25"/>
  <c r="D317" i="25"/>
  <c r="C317" i="25"/>
  <c r="D316" i="25"/>
  <c r="C316" i="25"/>
  <c r="D315" i="25"/>
  <c r="C315" i="25"/>
  <c r="D314" i="25"/>
  <c r="C314" i="25"/>
  <c r="D313" i="25"/>
  <c r="C313" i="25"/>
  <c r="D312" i="25"/>
  <c r="C312" i="25"/>
  <c r="D311" i="25"/>
  <c r="C311" i="25"/>
  <c r="D310" i="25"/>
  <c r="C310" i="25"/>
  <c r="D309" i="25"/>
  <c r="C309" i="25"/>
  <c r="D308" i="25"/>
  <c r="C308" i="25"/>
  <c r="D307" i="25"/>
  <c r="C307" i="25"/>
  <c r="D306" i="25"/>
  <c r="C306" i="25"/>
  <c r="D305" i="25"/>
  <c r="C305" i="25"/>
  <c r="D304" i="25"/>
  <c r="C304" i="25"/>
  <c r="D303" i="25"/>
  <c r="C303" i="25"/>
  <c r="D302" i="25"/>
  <c r="C302" i="25"/>
  <c r="D301" i="25"/>
  <c r="C301" i="25"/>
  <c r="D300" i="25"/>
  <c r="C300" i="25"/>
  <c r="D299" i="25"/>
  <c r="C299" i="25"/>
  <c r="D298" i="25"/>
  <c r="C298" i="25"/>
  <c r="D297" i="25"/>
  <c r="C297" i="25"/>
  <c r="D296" i="25"/>
  <c r="C296" i="25"/>
  <c r="D295" i="25"/>
  <c r="C295" i="25"/>
  <c r="D294" i="25"/>
  <c r="C294" i="25"/>
  <c r="D293" i="25"/>
  <c r="C293" i="25"/>
  <c r="D292" i="25"/>
  <c r="C292" i="25"/>
  <c r="D291" i="25"/>
  <c r="C291" i="25"/>
  <c r="D290" i="25"/>
  <c r="C290" i="25"/>
  <c r="D289" i="25"/>
  <c r="C289" i="25"/>
  <c r="D288" i="25"/>
  <c r="C288" i="25"/>
  <c r="D287" i="25"/>
  <c r="C287" i="25"/>
  <c r="D286" i="25"/>
  <c r="C286" i="25"/>
  <c r="D285" i="25"/>
  <c r="C285" i="25"/>
  <c r="D284" i="25"/>
  <c r="C284" i="25"/>
  <c r="D283" i="25"/>
  <c r="C283" i="25"/>
  <c r="D282" i="25"/>
  <c r="C282" i="25"/>
  <c r="D281" i="25"/>
  <c r="C281" i="25"/>
  <c r="D280" i="25"/>
  <c r="C280" i="25"/>
  <c r="D279" i="25"/>
  <c r="C279" i="25"/>
  <c r="D278" i="25"/>
  <c r="C278" i="25"/>
  <c r="D277" i="25"/>
  <c r="C277" i="25"/>
  <c r="D276" i="25"/>
  <c r="C276" i="25"/>
  <c r="D275" i="25"/>
  <c r="C275" i="25"/>
  <c r="D274" i="25"/>
  <c r="C274" i="25"/>
  <c r="D273" i="25"/>
  <c r="C273" i="25"/>
  <c r="D272" i="25"/>
  <c r="C272" i="25"/>
  <c r="D271" i="25"/>
  <c r="C271" i="25"/>
  <c r="D270" i="25"/>
  <c r="C270" i="25"/>
  <c r="D269" i="25"/>
  <c r="C269" i="25"/>
  <c r="D268" i="25"/>
  <c r="C268" i="25"/>
  <c r="D267" i="25"/>
  <c r="C267" i="25"/>
  <c r="D266" i="25"/>
  <c r="C266" i="25"/>
  <c r="D265" i="25"/>
  <c r="C265" i="25"/>
  <c r="D264" i="25"/>
  <c r="C264" i="25"/>
  <c r="D263" i="25"/>
  <c r="C263" i="25"/>
  <c r="D262" i="25"/>
  <c r="C262" i="25"/>
  <c r="D261" i="25"/>
  <c r="C261" i="25"/>
  <c r="D260" i="25"/>
  <c r="C260" i="25"/>
  <c r="D259" i="25"/>
  <c r="C259" i="25"/>
  <c r="D258" i="25"/>
  <c r="C258" i="25"/>
  <c r="D257" i="25"/>
  <c r="C257" i="25"/>
  <c r="D256" i="25"/>
  <c r="C256" i="25"/>
  <c r="D255" i="25"/>
  <c r="C255" i="25"/>
  <c r="D254" i="25"/>
  <c r="C254" i="25"/>
  <c r="D253" i="25"/>
  <c r="C253" i="25"/>
  <c r="D252" i="25"/>
  <c r="C252" i="25"/>
  <c r="D251" i="25"/>
  <c r="C251" i="25"/>
  <c r="D250" i="25"/>
  <c r="C250" i="25"/>
  <c r="D249" i="25"/>
  <c r="C249" i="25"/>
  <c r="D248" i="25"/>
  <c r="C248" i="25"/>
  <c r="D247" i="25"/>
  <c r="C247" i="25"/>
  <c r="D246" i="25"/>
  <c r="C246" i="25"/>
  <c r="D245" i="25"/>
  <c r="C245" i="25"/>
  <c r="D244" i="25"/>
  <c r="C244" i="25"/>
  <c r="D243" i="25"/>
  <c r="C243" i="25"/>
  <c r="D242" i="25"/>
  <c r="C242" i="25"/>
  <c r="D241" i="25"/>
  <c r="C241" i="25"/>
  <c r="D240" i="25"/>
  <c r="C240" i="25"/>
  <c r="D239" i="25"/>
  <c r="C239" i="25"/>
  <c r="D238" i="25"/>
  <c r="C238" i="25"/>
  <c r="D237" i="25"/>
  <c r="C237" i="25"/>
  <c r="D236" i="25"/>
  <c r="C236" i="25"/>
  <c r="D235" i="25"/>
  <c r="C235" i="25"/>
  <c r="D234" i="25"/>
  <c r="C234" i="25"/>
  <c r="D233" i="25"/>
  <c r="C233" i="25"/>
  <c r="D232" i="25"/>
  <c r="C232" i="25"/>
  <c r="D231" i="25"/>
  <c r="C231" i="25"/>
  <c r="D230" i="25"/>
  <c r="C230" i="25"/>
  <c r="D229" i="25"/>
  <c r="C229" i="25"/>
  <c r="D228" i="25"/>
  <c r="C228" i="25"/>
  <c r="D227" i="25"/>
  <c r="C227" i="25"/>
  <c r="D226" i="25"/>
  <c r="C226" i="25"/>
  <c r="D225" i="25"/>
  <c r="C225" i="25"/>
  <c r="D224" i="25"/>
  <c r="C224" i="25"/>
  <c r="D223" i="25"/>
  <c r="C223" i="25"/>
  <c r="D222" i="25"/>
  <c r="C222" i="25"/>
  <c r="D221" i="25"/>
  <c r="C221" i="25"/>
  <c r="D220" i="25"/>
  <c r="C220" i="25"/>
  <c r="D219" i="25"/>
  <c r="C219" i="25"/>
  <c r="D218" i="25"/>
  <c r="C218" i="25"/>
  <c r="D217" i="25"/>
  <c r="C217" i="25"/>
  <c r="D216" i="25"/>
  <c r="C216" i="25"/>
  <c r="D215" i="25"/>
  <c r="C215" i="25"/>
  <c r="D214" i="25"/>
  <c r="C214" i="25"/>
  <c r="D213" i="25"/>
  <c r="C213" i="25"/>
  <c r="D212" i="25"/>
  <c r="C212" i="25"/>
  <c r="D211" i="25"/>
  <c r="C211" i="25"/>
  <c r="D210" i="25"/>
  <c r="C210" i="25"/>
  <c r="D209" i="25"/>
  <c r="C209" i="25"/>
  <c r="D208" i="25"/>
  <c r="C208" i="25"/>
  <c r="D207" i="25"/>
  <c r="C207" i="25"/>
  <c r="D206" i="25"/>
  <c r="C206" i="25"/>
  <c r="D205" i="25"/>
  <c r="C205" i="25"/>
  <c r="D204" i="25"/>
  <c r="C204" i="25"/>
  <c r="D203" i="25"/>
  <c r="C203" i="25"/>
  <c r="D202" i="25"/>
  <c r="C202" i="25"/>
  <c r="D201" i="25"/>
  <c r="C201" i="25"/>
  <c r="D200" i="25"/>
  <c r="C200" i="25"/>
  <c r="D199" i="25"/>
  <c r="C199" i="25"/>
  <c r="D198" i="25"/>
  <c r="C198" i="25"/>
  <c r="D197" i="25"/>
  <c r="C197" i="25"/>
  <c r="D196" i="25"/>
  <c r="C196" i="25"/>
  <c r="D195" i="25"/>
  <c r="C195" i="25"/>
  <c r="D194" i="25"/>
  <c r="C194" i="25"/>
  <c r="D193" i="25"/>
  <c r="C193" i="25"/>
  <c r="D192" i="25"/>
  <c r="C192" i="25"/>
  <c r="D191" i="25"/>
  <c r="C191" i="25"/>
  <c r="D190" i="25"/>
  <c r="C190" i="25"/>
  <c r="D189" i="25"/>
  <c r="C189" i="25"/>
  <c r="D188" i="25"/>
  <c r="C188" i="25"/>
  <c r="D187" i="25"/>
  <c r="C187" i="25"/>
  <c r="D186" i="25"/>
  <c r="C186" i="25"/>
  <c r="D185" i="25"/>
  <c r="C185" i="25"/>
  <c r="D184" i="25"/>
  <c r="C184" i="25"/>
  <c r="D183" i="25"/>
  <c r="C183" i="25"/>
  <c r="D182" i="25"/>
  <c r="C182" i="25"/>
  <c r="D181" i="25"/>
  <c r="C181" i="25"/>
  <c r="D180" i="25"/>
  <c r="C180" i="25"/>
  <c r="D179" i="25"/>
  <c r="C179" i="25"/>
  <c r="D178" i="25"/>
  <c r="C178" i="25"/>
  <c r="D177" i="25"/>
  <c r="C177" i="25"/>
  <c r="D176" i="25"/>
  <c r="C176" i="25"/>
  <c r="D175" i="25"/>
  <c r="C175" i="25"/>
  <c r="D174" i="25"/>
  <c r="C174" i="25"/>
  <c r="D173" i="25"/>
  <c r="C173" i="25"/>
  <c r="D172" i="25"/>
  <c r="C172" i="25"/>
  <c r="D171" i="25"/>
  <c r="C171" i="25"/>
  <c r="D170" i="25"/>
  <c r="C170" i="25"/>
  <c r="D169" i="25"/>
  <c r="C169" i="25"/>
  <c r="D168" i="25"/>
  <c r="C168" i="25"/>
  <c r="D167" i="25"/>
  <c r="C167" i="25"/>
  <c r="D166" i="25"/>
  <c r="C166" i="25"/>
  <c r="D165" i="25"/>
  <c r="C165" i="25"/>
  <c r="D164" i="25"/>
  <c r="C164" i="25"/>
  <c r="D163" i="25"/>
  <c r="C163" i="25"/>
  <c r="D162" i="25"/>
  <c r="C162" i="25"/>
  <c r="D161" i="25"/>
  <c r="C161" i="25"/>
  <c r="D160" i="25"/>
  <c r="C160" i="25"/>
  <c r="D159" i="25"/>
  <c r="C159" i="25"/>
  <c r="D158" i="25"/>
  <c r="C158" i="25"/>
  <c r="D157" i="25"/>
  <c r="C157" i="25"/>
  <c r="D156" i="25"/>
  <c r="C156" i="25"/>
  <c r="D155" i="25"/>
  <c r="C155" i="25"/>
  <c r="D154" i="25"/>
  <c r="C154" i="25"/>
  <c r="D153" i="25"/>
  <c r="C153" i="25"/>
  <c r="D152" i="25"/>
  <c r="C152" i="25"/>
  <c r="D151" i="25"/>
  <c r="C151" i="25"/>
  <c r="D150" i="25"/>
  <c r="C150" i="25"/>
  <c r="D149" i="25"/>
  <c r="C149" i="25"/>
  <c r="D148" i="25"/>
  <c r="C148" i="25"/>
  <c r="D147" i="25"/>
  <c r="C147" i="25"/>
  <c r="D146" i="25"/>
  <c r="C146" i="25"/>
  <c r="D145" i="25"/>
  <c r="C145" i="25"/>
  <c r="D144" i="25"/>
  <c r="C144" i="25"/>
  <c r="D143" i="25"/>
  <c r="C143" i="25"/>
  <c r="D142" i="25"/>
  <c r="C142" i="25"/>
  <c r="D141" i="25"/>
  <c r="C141" i="25"/>
  <c r="D140" i="25"/>
  <c r="C140" i="25"/>
  <c r="D139" i="25"/>
  <c r="C139" i="25"/>
  <c r="D138" i="25"/>
  <c r="C138" i="25"/>
  <c r="D137" i="25"/>
  <c r="C137" i="25"/>
  <c r="D136" i="25"/>
  <c r="C136" i="25"/>
  <c r="D135" i="25"/>
  <c r="C135" i="25"/>
  <c r="D134" i="25"/>
  <c r="C134" i="25"/>
  <c r="D133" i="25"/>
  <c r="C133" i="25"/>
  <c r="D132" i="25"/>
  <c r="C132" i="25"/>
  <c r="D131" i="25"/>
  <c r="C131" i="25"/>
  <c r="D130" i="25"/>
  <c r="C130" i="25"/>
  <c r="D129" i="25"/>
  <c r="C129" i="25"/>
  <c r="D128" i="25"/>
  <c r="C128" i="25"/>
  <c r="D127" i="25"/>
  <c r="C127" i="25"/>
  <c r="D126" i="25"/>
  <c r="C126" i="25"/>
  <c r="D125" i="25"/>
  <c r="C125" i="25"/>
  <c r="D124" i="25"/>
  <c r="C124" i="25"/>
  <c r="D123" i="25"/>
  <c r="C123" i="25"/>
  <c r="D122" i="25"/>
  <c r="C122" i="25"/>
  <c r="D121" i="25"/>
  <c r="C121" i="25"/>
  <c r="D120" i="25"/>
  <c r="C120" i="25"/>
  <c r="D119" i="25"/>
  <c r="C119" i="25"/>
  <c r="D118" i="25"/>
  <c r="C118" i="25"/>
  <c r="D117" i="25"/>
  <c r="C117" i="25"/>
  <c r="D116" i="25"/>
  <c r="C116" i="25"/>
  <c r="D115" i="25"/>
  <c r="C115" i="25"/>
  <c r="D114" i="25"/>
  <c r="C114" i="25"/>
  <c r="D113" i="25"/>
  <c r="C113" i="25"/>
  <c r="D112" i="25"/>
  <c r="C112" i="25"/>
  <c r="D111" i="25"/>
  <c r="C111" i="25"/>
  <c r="D110" i="25"/>
  <c r="C110" i="25"/>
  <c r="D109" i="25"/>
  <c r="C109" i="25"/>
  <c r="D108" i="25"/>
  <c r="C108" i="25"/>
  <c r="D107" i="25"/>
  <c r="C107" i="25"/>
  <c r="D106" i="25"/>
  <c r="C106" i="25"/>
  <c r="D105" i="25"/>
  <c r="C105" i="25"/>
  <c r="D104" i="25"/>
  <c r="C104" i="25"/>
  <c r="D103" i="25"/>
  <c r="C103" i="25"/>
  <c r="D102" i="25"/>
  <c r="C102" i="25"/>
  <c r="D101" i="25"/>
  <c r="C101" i="25"/>
  <c r="D100" i="25"/>
  <c r="C100" i="25"/>
  <c r="D99" i="25"/>
  <c r="C99" i="25"/>
  <c r="D98" i="25"/>
  <c r="C98" i="25"/>
  <c r="D97" i="25"/>
  <c r="C97" i="25"/>
  <c r="D96" i="25"/>
  <c r="C96" i="25"/>
  <c r="D95" i="25"/>
  <c r="C95" i="25"/>
  <c r="D94" i="25"/>
  <c r="C94" i="25"/>
  <c r="D93" i="25"/>
  <c r="C93" i="25"/>
  <c r="D92" i="25"/>
  <c r="C92" i="25"/>
  <c r="D91" i="25"/>
  <c r="C91" i="25"/>
  <c r="D90" i="25"/>
  <c r="C90" i="25"/>
  <c r="D89" i="25"/>
  <c r="C89" i="25"/>
  <c r="D88" i="25"/>
  <c r="C88" i="25"/>
  <c r="D87" i="25"/>
  <c r="C87" i="25"/>
  <c r="D86" i="25"/>
  <c r="C86" i="25"/>
  <c r="D85" i="25"/>
  <c r="C85" i="25"/>
  <c r="D84" i="25"/>
  <c r="C84" i="25"/>
  <c r="D83" i="25"/>
  <c r="C83" i="25"/>
  <c r="D82" i="25"/>
  <c r="C82" i="25"/>
  <c r="D81" i="25"/>
  <c r="C81" i="25"/>
  <c r="D80" i="25"/>
  <c r="C80" i="25"/>
  <c r="D79" i="25"/>
  <c r="C79" i="25"/>
  <c r="D78" i="25"/>
  <c r="C78" i="25"/>
  <c r="D77" i="25"/>
  <c r="C77" i="25"/>
  <c r="D76" i="25"/>
  <c r="C76" i="25"/>
  <c r="D75" i="25"/>
  <c r="C75" i="25"/>
  <c r="D74" i="25"/>
  <c r="C74" i="25"/>
  <c r="D73" i="25"/>
  <c r="C73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D53" i="25"/>
  <c r="C53" i="25"/>
  <c r="D52" i="25"/>
  <c r="C52" i="25"/>
  <c r="D51" i="25"/>
  <c r="C51" i="25"/>
  <c r="D50" i="25"/>
  <c r="C50" i="25"/>
  <c r="D49" i="25"/>
  <c r="C49" i="25"/>
  <c r="D48" i="25"/>
  <c r="C48" i="25"/>
  <c r="D47" i="25"/>
  <c r="C47" i="25"/>
  <c r="D46" i="25"/>
  <c r="C46" i="25"/>
  <c r="D45" i="25"/>
  <c r="C45" i="25"/>
  <c r="D44" i="25"/>
  <c r="C44" i="25"/>
  <c r="D43" i="25"/>
  <c r="C43" i="25"/>
  <c r="D42" i="25"/>
  <c r="C42" i="25"/>
  <c r="D41" i="25"/>
  <c r="C41" i="25"/>
  <c r="D40" i="25"/>
  <c r="C40" i="25"/>
  <c r="D39" i="25"/>
  <c r="C39" i="25"/>
  <c r="D38" i="25"/>
  <c r="C38" i="25"/>
  <c r="D37" i="25"/>
  <c r="C37" i="25"/>
  <c r="D36" i="25"/>
  <c r="C36" i="25"/>
  <c r="D35" i="25"/>
  <c r="C35" i="25"/>
  <c r="D34" i="25"/>
  <c r="C34" i="25"/>
  <c r="D33" i="25"/>
  <c r="C33" i="25"/>
  <c r="D32" i="25"/>
  <c r="C32" i="25"/>
  <c r="D31" i="25"/>
  <c r="C31" i="25"/>
  <c r="D30" i="25"/>
  <c r="C30" i="25"/>
  <c r="D29" i="25"/>
  <c r="C29" i="25"/>
  <c r="D28" i="25"/>
  <c r="C28" i="25"/>
  <c r="D27" i="25"/>
  <c r="C27" i="25"/>
  <c r="D26" i="25"/>
  <c r="C26" i="25"/>
  <c r="D25" i="25"/>
  <c r="C25" i="25"/>
  <c r="D24" i="25"/>
  <c r="C24" i="25"/>
  <c r="D23" i="25"/>
  <c r="C23" i="25"/>
  <c r="D22" i="25"/>
  <c r="C22" i="25"/>
  <c r="D21" i="25"/>
  <c r="C21" i="25"/>
  <c r="D20" i="25"/>
  <c r="C20" i="25"/>
  <c r="D19" i="25"/>
  <c r="C19" i="25"/>
  <c r="D18" i="25"/>
  <c r="C18" i="25"/>
  <c r="D17" i="25"/>
  <c r="C17" i="25"/>
  <c r="D16" i="25"/>
  <c r="C16" i="25"/>
  <c r="D15" i="25"/>
  <c r="C15" i="25"/>
  <c r="AA14" i="25"/>
  <c r="D14" i="25"/>
  <c r="C14" i="25"/>
  <c r="AA13" i="25"/>
  <c r="D13" i="25"/>
  <c r="C13" i="25"/>
  <c r="AA12" i="25"/>
  <c r="D12" i="25"/>
  <c r="C12" i="25"/>
  <c r="AA11" i="25"/>
  <c r="D11" i="25"/>
  <c r="C11" i="25"/>
  <c r="AA10" i="25"/>
  <c r="D10" i="25"/>
  <c r="C10" i="25"/>
  <c r="AA9" i="25"/>
  <c r="D9" i="25"/>
  <c r="C9" i="25"/>
  <c r="AA8" i="25"/>
  <c r="D8" i="25"/>
  <c r="C8" i="25"/>
  <c r="AA7" i="25"/>
  <c r="AA6" i="25"/>
  <c r="AA5" i="25"/>
  <c r="AA4" i="25"/>
  <c r="AA3" i="25"/>
  <c r="W105" i="2" l="1"/>
  <c r="W109" i="2"/>
  <c r="W113" i="2"/>
  <c r="W117" i="2"/>
  <c r="W121" i="2"/>
  <c r="W125" i="2"/>
  <c r="W129" i="2"/>
  <c r="W133" i="2"/>
  <c r="W106" i="2"/>
  <c r="W110" i="2"/>
  <c r="W114" i="2"/>
  <c r="W118" i="2"/>
  <c r="W122" i="2"/>
  <c r="W126" i="2"/>
  <c r="W130" i="2"/>
  <c r="W134" i="2"/>
  <c r="W107" i="2"/>
  <c r="W111" i="2"/>
  <c r="W115" i="2"/>
  <c r="W119" i="2"/>
  <c r="W123" i="2"/>
  <c r="W127" i="2"/>
  <c r="W131" i="2"/>
  <c r="W116" i="2"/>
  <c r="W132" i="2"/>
  <c r="W120" i="2"/>
  <c r="W108" i="2"/>
  <c r="W124" i="2"/>
  <c r="W112" i="2"/>
  <c r="W128" i="2"/>
  <c r="W229" i="2"/>
  <c r="W233" i="2"/>
  <c r="W237" i="2"/>
  <c r="W241" i="2"/>
  <c r="W245" i="2"/>
  <c r="W249" i="2"/>
  <c r="W253" i="2"/>
  <c r="W226" i="2"/>
  <c r="W230" i="2"/>
  <c r="W234" i="2"/>
  <c r="W238" i="2"/>
  <c r="W242" i="2"/>
  <c r="W246" i="2"/>
  <c r="W250" i="2"/>
  <c r="W254" i="2"/>
  <c r="W227" i="2"/>
  <c r="W231" i="2"/>
  <c r="W235" i="2"/>
  <c r="W239" i="2"/>
  <c r="W243" i="2"/>
  <c r="W247" i="2"/>
  <c r="W251" i="2"/>
  <c r="W255" i="2"/>
  <c r="W232" i="2"/>
  <c r="W248" i="2"/>
  <c r="W236" i="2"/>
  <c r="W252" i="2"/>
  <c r="W240" i="2"/>
  <c r="W256" i="2"/>
  <c r="W228" i="2"/>
  <c r="W244" i="2"/>
  <c r="W74" i="2"/>
  <c r="W77" i="2"/>
  <c r="W81" i="2"/>
  <c r="W85" i="2"/>
  <c r="W89" i="2"/>
  <c r="W93" i="2"/>
  <c r="W97" i="2"/>
  <c r="W101" i="2"/>
  <c r="W78" i="2"/>
  <c r="W82" i="2"/>
  <c r="W86" i="2"/>
  <c r="W90" i="2"/>
  <c r="W94" i="2"/>
  <c r="W98" i="2"/>
  <c r="W102" i="2"/>
  <c r="W75" i="2"/>
  <c r="W79" i="2"/>
  <c r="W83" i="2"/>
  <c r="W87" i="2"/>
  <c r="W91" i="2"/>
  <c r="W95" i="2"/>
  <c r="W99" i="2"/>
  <c r="W103" i="2"/>
  <c r="W84" i="2"/>
  <c r="W100" i="2"/>
  <c r="W88" i="2"/>
  <c r="W104" i="2"/>
  <c r="W76" i="2"/>
  <c r="W92" i="2"/>
  <c r="W80" i="2"/>
  <c r="W96" i="2"/>
  <c r="W321" i="2"/>
  <c r="W325" i="2"/>
  <c r="W329" i="2"/>
  <c r="W333" i="2"/>
  <c r="W337" i="2"/>
  <c r="W341" i="2"/>
  <c r="W345" i="2"/>
  <c r="W318" i="2"/>
  <c r="W322" i="2"/>
  <c r="W326" i="2"/>
  <c r="W330" i="2"/>
  <c r="W334" i="2"/>
  <c r="W338" i="2"/>
  <c r="W342" i="2"/>
  <c r="W346" i="2"/>
  <c r="W319" i="2"/>
  <c r="W323" i="2"/>
  <c r="W327" i="2"/>
  <c r="W331" i="2"/>
  <c r="W335" i="2"/>
  <c r="W339" i="2"/>
  <c r="W343" i="2"/>
  <c r="W347" i="2"/>
  <c r="W328" i="2"/>
  <c r="W344" i="2"/>
  <c r="W332" i="2"/>
  <c r="W320" i="2"/>
  <c r="W336" i="2"/>
  <c r="W324" i="2"/>
  <c r="W340" i="2"/>
  <c r="W197" i="2"/>
  <c r="W201" i="2"/>
  <c r="W205" i="2"/>
  <c r="W209" i="2"/>
  <c r="W213" i="2"/>
  <c r="W217" i="2"/>
  <c r="W221" i="2"/>
  <c r="W225" i="2"/>
  <c r="W198" i="2"/>
  <c r="W202" i="2"/>
  <c r="W206" i="2"/>
  <c r="W210" i="2"/>
  <c r="W214" i="2"/>
  <c r="W218" i="2"/>
  <c r="W222" i="2"/>
  <c r="W199" i="2"/>
  <c r="W203" i="2"/>
  <c r="W207" i="2"/>
  <c r="W211" i="2"/>
  <c r="W215" i="2"/>
  <c r="W219" i="2"/>
  <c r="W223" i="2"/>
  <c r="W200" i="2"/>
  <c r="W216" i="2"/>
  <c r="W204" i="2"/>
  <c r="W220" i="2"/>
  <c r="W208" i="2"/>
  <c r="W224" i="2"/>
  <c r="W212" i="2"/>
  <c r="X258" i="2"/>
  <c r="X262" i="2"/>
  <c r="X266" i="2"/>
  <c r="X270" i="2"/>
  <c r="X274" i="2"/>
  <c r="X278" i="2"/>
  <c r="X282" i="2"/>
  <c r="X286" i="2"/>
  <c r="X259" i="2"/>
  <c r="X263" i="2"/>
  <c r="X267" i="2"/>
  <c r="X271" i="2"/>
  <c r="X275" i="2"/>
  <c r="X279" i="2"/>
  <c r="X283" i="2"/>
  <c r="X264" i="2"/>
  <c r="X272" i="2"/>
  <c r="X280" i="2"/>
  <c r="X261" i="2"/>
  <c r="X273" i="2"/>
  <c r="X284" i="2"/>
  <c r="X265" i="2"/>
  <c r="X276" i="2"/>
  <c r="X285" i="2"/>
  <c r="X257" i="2"/>
  <c r="X268" i="2"/>
  <c r="X277" i="2"/>
  <c r="X281" i="2"/>
  <c r="X260" i="2"/>
  <c r="X269" i="2"/>
  <c r="X14" i="2"/>
  <c r="X18" i="2"/>
  <c r="X22" i="2"/>
  <c r="X26" i="2"/>
  <c r="X30" i="2"/>
  <c r="X34" i="2"/>
  <c r="X38" i="2"/>
  <c r="X42" i="2"/>
  <c r="X15" i="2"/>
  <c r="X19" i="2"/>
  <c r="X23" i="2"/>
  <c r="X27" i="2"/>
  <c r="X31" i="2"/>
  <c r="X35" i="2"/>
  <c r="X39" i="2"/>
  <c r="X43" i="2"/>
  <c r="X379" i="2"/>
  <c r="X383" i="2"/>
  <c r="X16" i="2"/>
  <c r="X24" i="2"/>
  <c r="X32" i="2"/>
  <c r="X40" i="2"/>
  <c r="X381" i="2"/>
  <c r="X386" i="2"/>
  <c r="X390" i="2"/>
  <c r="X394" i="2"/>
  <c r="X398" i="2"/>
  <c r="X402" i="2"/>
  <c r="X406" i="2"/>
  <c r="X17" i="2"/>
  <c r="X28" i="2"/>
  <c r="X37" i="2"/>
  <c r="X384" i="2"/>
  <c r="X389" i="2"/>
  <c r="X395" i="2"/>
  <c r="X400" i="2"/>
  <c r="X405" i="2"/>
  <c r="X13" i="2"/>
  <c r="X20" i="2"/>
  <c r="X29" i="2"/>
  <c r="X41" i="2"/>
  <c r="X385" i="2"/>
  <c r="X391" i="2"/>
  <c r="X396" i="2"/>
  <c r="X401" i="2"/>
  <c r="X407" i="2"/>
  <c r="X21" i="2"/>
  <c r="X33" i="2"/>
  <c r="X380" i="2"/>
  <c r="X387" i="2"/>
  <c r="X392" i="2"/>
  <c r="X397" i="2"/>
  <c r="X403" i="2"/>
  <c r="X408" i="2"/>
  <c r="X25" i="2"/>
  <c r="X382" i="2"/>
  <c r="X404" i="2"/>
  <c r="X36" i="2"/>
  <c r="X388" i="2"/>
  <c r="X409" i="2"/>
  <c r="X393" i="2"/>
  <c r="X399" i="2"/>
  <c r="X138" i="2"/>
  <c r="X142" i="2"/>
  <c r="X146" i="2"/>
  <c r="X150" i="2"/>
  <c r="X154" i="2"/>
  <c r="X158" i="2"/>
  <c r="X162" i="2"/>
  <c r="X135" i="2"/>
  <c r="X139" i="2"/>
  <c r="X143" i="2"/>
  <c r="X147" i="2"/>
  <c r="X151" i="2"/>
  <c r="X155" i="2"/>
  <c r="X159" i="2"/>
  <c r="X163" i="2"/>
  <c r="X136" i="2"/>
  <c r="X144" i="2"/>
  <c r="X152" i="2"/>
  <c r="X160" i="2"/>
  <c r="X145" i="2"/>
  <c r="X156" i="2"/>
  <c r="X165" i="2"/>
  <c r="X137" i="2"/>
  <c r="X148" i="2"/>
  <c r="X157" i="2"/>
  <c r="X140" i="2"/>
  <c r="X149" i="2"/>
  <c r="X161" i="2"/>
  <c r="X153" i="2"/>
  <c r="X164" i="2"/>
  <c r="X141" i="2"/>
  <c r="X226" i="2"/>
  <c r="X230" i="2"/>
  <c r="X234" i="2"/>
  <c r="X238" i="2"/>
  <c r="X242" i="2"/>
  <c r="X246" i="2"/>
  <c r="X250" i="2"/>
  <c r="X254" i="2"/>
  <c r="X227" i="2"/>
  <c r="X231" i="2"/>
  <c r="X235" i="2"/>
  <c r="X239" i="2"/>
  <c r="X243" i="2"/>
  <c r="X247" i="2"/>
  <c r="X251" i="2"/>
  <c r="X255" i="2"/>
  <c r="X232" i="2"/>
  <c r="X240" i="2"/>
  <c r="X248" i="2"/>
  <c r="X256" i="2"/>
  <c r="X229" i="2"/>
  <c r="X241" i="2"/>
  <c r="X252" i="2"/>
  <c r="X233" i="2"/>
  <c r="X244" i="2"/>
  <c r="X253" i="2"/>
  <c r="X236" i="2"/>
  <c r="X245" i="2"/>
  <c r="X237" i="2"/>
  <c r="X249" i="2"/>
  <c r="X228" i="2"/>
  <c r="W45" i="2"/>
  <c r="W49" i="2"/>
  <c r="W53" i="2"/>
  <c r="W57" i="2"/>
  <c r="W61" i="2"/>
  <c r="W65" i="2"/>
  <c r="W46" i="2"/>
  <c r="W50" i="2"/>
  <c r="W54" i="2"/>
  <c r="W58" i="2"/>
  <c r="W62" i="2"/>
  <c r="W66" i="2"/>
  <c r="W70" i="2"/>
  <c r="W51" i="2"/>
  <c r="W59" i="2"/>
  <c r="W67" i="2"/>
  <c r="W72" i="2"/>
  <c r="W44" i="2"/>
  <c r="W52" i="2"/>
  <c r="W60" i="2"/>
  <c r="W68" i="2"/>
  <c r="W73" i="2"/>
  <c r="W47" i="2"/>
  <c r="W55" i="2"/>
  <c r="W63" i="2"/>
  <c r="W69" i="2"/>
  <c r="W64" i="2"/>
  <c r="W71" i="2"/>
  <c r="W48" i="2"/>
  <c r="W56" i="2"/>
  <c r="W289" i="2"/>
  <c r="W293" i="2"/>
  <c r="W297" i="2"/>
  <c r="W301" i="2"/>
  <c r="W305" i="2"/>
  <c r="W309" i="2"/>
  <c r="W313" i="2"/>
  <c r="W317" i="2"/>
  <c r="W290" i="2"/>
  <c r="W294" i="2"/>
  <c r="W298" i="2"/>
  <c r="W302" i="2"/>
  <c r="W306" i="2"/>
  <c r="W310" i="2"/>
  <c r="W314" i="2"/>
  <c r="W287" i="2"/>
  <c r="W291" i="2"/>
  <c r="W295" i="2"/>
  <c r="W299" i="2"/>
  <c r="W303" i="2"/>
  <c r="W307" i="2"/>
  <c r="W311" i="2"/>
  <c r="W315" i="2"/>
  <c r="W296" i="2"/>
  <c r="W312" i="2"/>
  <c r="W300" i="2"/>
  <c r="W316" i="2"/>
  <c r="W288" i="2"/>
  <c r="W304" i="2"/>
  <c r="W292" i="2"/>
  <c r="W308" i="2"/>
  <c r="X290" i="2"/>
  <c r="X294" i="2"/>
  <c r="X298" i="2"/>
  <c r="X302" i="2"/>
  <c r="X306" i="2"/>
  <c r="X310" i="2"/>
  <c r="X314" i="2"/>
  <c r="X287" i="2"/>
  <c r="X291" i="2"/>
  <c r="X295" i="2"/>
  <c r="X299" i="2"/>
  <c r="X303" i="2"/>
  <c r="X307" i="2"/>
  <c r="X311" i="2"/>
  <c r="X315" i="2"/>
  <c r="X288" i="2"/>
  <c r="X296" i="2"/>
  <c r="X304" i="2"/>
  <c r="X312" i="2"/>
  <c r="X293" i="2"/>
  <c r="X305" i="2"/>
  <c r="X316" i="2"/>
  <c r="X297" i="2"/>
  <c r="X308" i="2"/>
  <c r="X317" i="2"/>
  <c r="X289" i="2"/>
  <c r="X300" i="2"/>
  <c r="X309" i="2"/>
  <c r="X292" i="2"/>
  <c r="X301" i="2"/>
  <c r="X313" i="2"/>
  <c r="X46" i="2"/>
  <c r="X50" i="2"/>
  <c r="X54" i="2"/>
  <c r="X58" i="2"/>
  <c r="X62" i="2"/>
  <c r="X66" i="2"/>
  <c r="X70" i="2"/>
  <c r="X47" i="2"/>
  <c r="X51" i="2"/>
  <c r="X55" i="2"/>
  <c r="X59" i="2"/>
  <c r="X63" i="2"/>
  <c r="X67" i="2"/>
  <c r="X71" i="2"/>
  <c r="X48" i="2"/>
  <c r="X56" i="2"/>
  <c r="X64" i="2"/>
  <c r="X72" i="2"/>
  <c r="X49" i="2"/>
  <c r="X60" i="2"/>
  <c r="X69" i="2"/>
  <c r="X52" i="2"/>
  <c r="X61" i="2"/>
  <c r="X73" i="2"/>
  <c r="X44" i="2"/>
  <c r="X53" i="2"/>
  <c r="X65" i="2"/>
  <c r="X68" i="2"/>
  <c r="X45" i="2"/>
  <c r="X57" i="2"/>
  <c r="X351" i="2"/>
  <c r="X355" i="2"/>
  <c r="X359" i="2"/>
  <c r="X363" i="2"/>
  <c r="X367" i="2"/>
  <c r="X371" i="2"/>
  <c r="X375" i="2"/>
  <c r="X349" i="2"/>
  <c r="X354" i="2"/>
  <c r="X360" i="2"/>
  <c r="X365" i="2"/>
  <c r="X370" i="2"/>
  <c r="X376" i="2"/>
  <c r="X348" i="2"/>
  <c r="X356" i="2"/>
  <c r="X362" i="2"/>
  <c r="X369" i="2"/>
  <c r="X377" i="2"/>
  <c r="X350" i="2"/>
  <c r="X357" i="2"/>
  <c r="X364" i="2"/>
  <c r="X372" i="2"/>
  <c r="X378" i="2"/>
  <c r="X352" i="2"/>
  <c r="X358" i="2"/>
  <c r="X366" i="2"/>
  <c r="X373" i="2"/>
  <c r="X353" i="2"/>
  <c r="X361" i="2"/>
  <c r="X368" i="2"/>
  <c r="X374" i="2"/>
  <c r="W137" i="2"/>
  <c r="W141" i="2"/>
  <c r="W145" i="2"/>
  <c r="W149" i="2"/>
  <c r="W153" i="2"/>
  <c r="W157" i="2"/>
  <c r="W161" i="2"/>
  <c r="W165" i="2"/>
  <c r="W138" i="2"/>
  <c r="W142" i="2"/>
  <c r="W146" i="2"/>
  <c r="W150" i="2"/>
  <c r="W154" i="2"/>
  <c r="W158" i="2"/>
  <c r="W162" i="2"/>
  <c r="W135" i="2"/>
  <c r="W139" i="2"/>
  <c r="W143" i="2"/>
  <c r="W147" i="2"/>
  <c r="W151" i="2"/>
  <c r="W155" i="2"/>
  <c r="W159" i="2"/>
  <c r="W163" i="2"/>
  <c r="W148" i="2"/>
  <c r="W164" i="2"/>
  <c r="W136" i="2"/>
  <c r="W152" i="2"/>
  <c r="W140" i="2"/>
  <c r="W156" i="2"/>
  <c r="W144" i="2"/>
  <c r="W160" i="2"/>
  <c r="W17" i="2"/>
  <c r="W21" i="2"/>
  <c r="W25" i="2"/>
  <c r="W29" i="2"/>
  <c r="W33" i="2"/>
  <c r="W37" i="2"/>
  <c r="W41" i="2"/>
  <c r="W14" i="2"/>
  <c r="W18" i="2"/>
  <c r="W22" i="2"/>
  <c r="W26" i="2"/>
  <c r="W30" i="2"/>
  <c r="W34" i="2"/>
  <c r="W38" i="2"/>
  <c r="W42" i="2"/>
  <c r="W19" i="2"/>
  <c r="W27" i="2"/>
  <c r="W35" i="2"/>
  <c r="W43" i="2"/>
  <c r="W381" i="2"/>
  <c r="W385" i="2"/>
  <c r="W389" i="2"/>
  <c r="W393" i="2"/>
  <c r="W397" i="2"/>
  <c r="W401" i="2"/>
  <c r="W405" i="2"/>
  <c r="W409" i="2"/>
  <c r="W20" i="2"/>
  <c r="W28" i="2"/>
  <c r="W36" i="2"/>
  <c r="W382" i="2"/>
  <c r="W386" i="2"/>
  <c r="W390" i="2"/>
  <c r="W394" i="2"/>
  <c r="W398" i="2"/>
  <c r="W402" i="2"/>
  <c r="W406" i="2"/>
  <c r="W15" i="2"/>
  <c r="W23" i="2"/>
  <c r="W31" i="2"/>
  <c r="W39" i="2"/>
  <c r="W379" i="2"/>
  <c r="W383" i="2"/>
  <c r="W387" i="2"/>
  <c r="W391" i="2"/>
  <c r="W395" i="2"/>
  <c r="W399" i="2"/>
  <c r="W403" i="2"/>
  <c r="W407" i="2"/>
  <c r="W32" i="2"/>
  <c r="W392" i="2"/>
  <c r="W408" i="2"/>
  <c r="W40" i="2"/>
  <c r="W380" i="2"/>
  <c r="W396" i="2"/>
  <c r="W13" i="2"/>
  <c r="W16" i="2"/>
  <c r="W384" i="2"/>
  <c r="W400" i="2"/>
  <c r="W24" i="2"/>
  <c r="W388" i="2"/>
  <c r="W404" i="2"/>
  <c r="W257" i="2"/>
  <c r="W261" i="2"/>
  <c r="W265" i="2"/>
  <c r="W269" i="2"/>
  <c r="W273" i="2"/>
  <c r="W277" i="2"/>
  <c r="W281" i="2"/>
  <c r="W285" i="2"/>
  <c r="W258" i="2"/>
  <c r="W262" i="2"/>
  <c r="W266" i="2"/>
  <c r="W270" i="2"/>
  <c r="W274" i="2"/>
  <c r="W278" i="2"/>
  <c r="W282" i="2"/>
  <c r="W286" i="2"/>
  <c r="W259" i="2"/>
  <c r="W263" i="2"/>
  <c r="W267" i="2"/>
  <c r="W271" i="2"/>
  <c r="W275" i="2"/>
  <c r="W279" i="2"/>
  <c r="W283" i="2"/>
  <c r="W264" i="2"/>
  <c r="W280" i="2"/>
  <c r="W268" i="2"/>
  <c r="W284" i="2"/>
  <c r="W272" i="2"/>
  <c r="W260" i="2"/>
  <c r="W276" i="2"/>
  <c r="X198" i="2"/>
  <c r="X202" i="2"/>
  <c r="X206" i="2"/>
  <c r="X210" i="2"/>
  <c r="X214" i="2"/>
  <c r="X218" i="2"/>
  <c r="X222" i="2"/>
  <c r="X199" i="2"/>
  <c r="X203" i="2"/>
  <c r="X207" i="2"/>
  <c r="X211" i="2"/>
  <c r="X215" i="2"/>
  <c r="X219" i="2"/>
  <c r="X223" i="2"/>
  <c r="X200" i="2"/>
  <c r="X208" i="2"/>
  <c r="X216" i="2"/>
  <c r="X224" i="2"/>
  <c r="X197" i="2"/>
  <c r="X209" i="2"/>
  <c r="X220" i="2"/>
  <c r="X201" i="2"/>
  <c r="X212" i="2"/>
  <c r="X221" i="2"/>
  <c r="X204" i="2"/>
  <c r="X213" i="2"/>
  <c r="X225" i="2"/>
  <c r="X205" i="2"/>
  <c r="X217" i="2"/>
  <c r="X318" i="2"/>
  <c r="X322" i="2"/>
  <c r="X326" i="2"/>
  <c r="X319" i="2"/>
  <c r="X323" i="2"/>
  <c r="X327" i="2"/>
  <c r="X331" i="2"/>
  <c r="X335" i="2"/>
  <c r="X339" i="2"/>
  <c r="X343" i="2"/>
  <c r="X347" i="2"/>
  <c r="X320" i="2"/>
  <c r="X328" i="2"/>
  <c r="X333" i="2"/>
  <c r="X338" i="2"/>
  <c r="X344" i="2"/>
  <c r="X325" i="2"/>
  <c r="X334" i="2"/>
  <c r="X341" i="2"/>
  <c r="X329" i="2"/>
  <c r="X336" i="2"/>
  <c r="X342" i="2"/>
  <c r="X321" i="2"/>
  <c r="X330" i="2"/>
  <c r="X337" i="2"/>
  <c r="X345" i="2"/>
  <c r="X324" i="2"/>
  <c r="X332" i="2"/>
  <c r="X340" i="2"/>
  <c r="X346" i="2"/>
  <c r="X74" i="2"/>
  <c r="X78" i="2"/>
  <c r="X82" i="2"/>
  <c r="X86" i="2"/>
  <c r="X90" i="2"/>
  <c r="X94" i="2"/>
  <c r="X98" i="2"/>
  <c r="X102" i="2"/>
  <c r="X75" i="2"/>
  <c r="X79" i="2"/>
  <c r="X83" i="2"/>
  <c r="X87" i="2"/>
  <c r="X91" i="2"/>
  <c r="X95" i="2"/>
  <c r="X99" i="2"/>
  <c r="X103" i="2"/>
  <c r="X80" i="2"/>
  <c r="X88" i="2"/>
  <c r="X96" i="2"/>
  <c r="X104" i="2"/>
  <c r="X81" i="2"/>
  <c r="X92" i="2"/>
  <c r="X101" i="2"/>
  <c r="X84" i="2"/>
  <c r="X93" i="2"/>
  <c r="X76" i="2"/>
  <c r="X85" i="2"/>
  <c r="X97" i="2"/>
  <c r="X77" i="2"/>
  <c r="X89" i="2"/>
  <c r="X100" i="2"/>
  <c r="W349" i="2"/>
  <c r="W353" i="2"/>
  <c r="W357" i="2"/>
  <c r="W361" i="2"/>
  <c r="W365" i="2"/>
  <c r="W369" i="2"/>
  <c r="W373" i="2"/>
  <c r="W377" i="2"/>
  <c r="W350" i="2"/>
  <c r="W354" i="2"/>
  <c r="W358" i="2"/>
  <c r="W362" i="2"/>
  <c r="W366" i="2"/>
  <c r="W370" i="2"/>
  <c r="W374" i="2"/>
  <c r="W378" i="2"/>
  <c r="W351" i="2"/>
  <c r="W355" i="2"/>
  <c r="W359" i="2"/>
  <c r="W363" i="2"/>
  <c r="W367" i="2"/>
  <c r="W371" i="2"/>
  <c r="W375" i="2"/>
  <c r="W360" i="2"/>
  <c r="W376" i="2"/>
  <c r="W348" i="2"/>
  <c r="W364" i="2"/>
  <c r="W352" i="2"/>
  <c r="W368" i="2"/>
  <c r="W356" i="2"/>
  <c r="W372" i="2"/>
  <c r="X106" i="2"/>
  <c r="X110" i="2"/>
  <c r="X114" i="2"/>
  <c r="X118" i="2"/>
  <c r="X122" i="2"/>
  <c r="X126" i="2"/>
  <c r="X130" i="2"/>
  <c r="X134" i="2"/>
  <c r="X107" i="2"/>
  <c r="X111" i="2"/>
  <c r="X115" i="2"/>
  <c r="X119" i="2"/>
  <c r="X123" i="2"/>
  <c r="X127" i="2"/>
  <c r="X131" i="2"/>
  <c r="X112" i="2"/>
  <c r="X120" i="2"/>
  <c r="X128" i="2"/>
  <c r="X113" i="2"/>
  <c r="X124" i="2"/>
  <c r="X133" i="2"/>
  <c r="X105" i="2"/>
  <c r="X116" i="2"/>
  <c r="X125" i="2"/>
  <c r="X108" i="2"/>
  <c r="X117" i="2"/>
  <c r="X129" i="2"/>
  <c r="X109" i="2"/>
  <c r="X121" i="2"/>
  <c r="X132" i="2"/>
  <c r="P74" i="2"/>
  <c r="P78" i="2"/>
  <c r="P82" i="2"/>
  <c r="P86" i="2"/>
  <c r="P90" i="2"/>
  <c r="P94" i="2"/>
  <c r="P98" i="2"/>
  <c r="P102" i="2"/>
  <c r="P75" i="2"/>
  <c r="P79" i="2"/>
  <c r="P83" i="2"/>
  <c r="P87" i="2"/>
  <c r="P91" i="2"/>
  <c r="P95" i="2"/>
  <c r="P99" i="2"/>
  <c r="P103" i="2"/>
  <c r="P76" i="2"/>
  <c r="P80" i="2"/>
  <c r="P84" i="2"/>
  <c r="P88" i="2"/>
  <c r="P92" i="2"/>
  <c r="P96" i="2"/>
  <c r="P100" i="2"/>
  <c r="P104" i="2"/>
  <c r="P81" i="2"/>
  <c r="P97" i="2"/>
  <c r="P85" i="2"/>
  <c r="P101" i="2"/>
  <c r="P77" i="2"/>
  <c r="P89" i="2"/>
  <c r="P93" i="2"/>
  <c r="V317" i="2"/>
  <c r="V313" i="2"/>
  <c r="V309" i="2"/>
  <c r="V305" i="2"/>
  <c r="V301" i="2"/>
  <c r="V297" i="2"/>
  <c r="V293" i="2"/>
  <c r="V289" i="2"/>
  <c r="V316" i="2"/>
  <c r="V312" i="2"/>
  <c r="V308" i="2"/>
  <c r="V304" i="2"/>
  <c r="V300" i="2"/>
  <c r="V296" i="2"/>
  <c r="V292" i="2"/>
  <c r="V288" i="2"/>
  <c r="V311" i="2"/>
  <c r="V303" i="2"/>
  <c r="V295" i="2"/>
  <c r="V287" i="2"/>
  <c r="V310" i="2"/>
  <c r="V302" i="2"/>
  <c r="V294" i="2"/>
  <c r="V315" i="2"/>
  <c r="V299" i="2"/>
  <c r="V314" i="2"/>
  <c r="V298" i="2"/>
  <c r="V307" i="2"/>
  <c r="V291" i="2"/>
  <c r="V306" i="2"/>
  <c r="V290" i="2"/>
  <c r="Q45" i="2"/>
  <c r="Q49" i="2"/>
  <c r="Q53" i="2"/>
  <c r="Q57" i="2"/>
  <c r="Q61" i="2"/>
  <c r="Q65" i="2"/>
  <c r="Q69" i="2"/>
  <c r="Q73" i="2"/>
  <c r="Q47" i="2"/>
  <c r="Q51" i="2"/>
  <c r="Q55" i="2"/>
  <c r="Q59" i="2"/>
  <c r="Q63" i="2"/>
  <c r="Q67" i="2"/>
  <c r="Q71" i="2"/>
  <c r="Q50" i="2"/>
  <c r="Q58" i="2"/>
  <c r="Q66" i="2"/>
  <c r="Q44" i="2"/>
  <c r="Q52" i="2"/>
  <c r="Q60" i="2"/>
  <c r="Q68" i="2"/>
  <c r="Q46" i="2"/>
  <c r="Q54" i="2"/>
  <c r="Q62" i="2"/>
  <c r="Q70" i="2"/>
  <c r="P258" i="2"/>
  <c r="P262" i="2"/>
  <c r="P266" i="2"/>
  <c r="P270" i="2"/>
  <c r="P274" i="2"/>
  <c r="P278" i="2"/>
  <c r="P282" i="2"/>
  <c r="P286" i="2"/>
  <c r="P259" i="2"/>
  <c r="P263" i="2"/>
  <c r="P267" i="2"/>
  <c r="P271" i="2"/>
  <c r="P275" i="2"/>
  <c r="P279" i="2"/>
  <c r="P283" i="2"/>
  <c r="P260" i="2"/>
  <c r="P264" i="2"/>
  <c r="P268" i="2"/>
  <c r="P272" i="2"/>
  <c r="P276" i="2"/>
  <c r="P280" i="2"/>
  <c r="P284" i="2"/>
  <c r="R75" i="2"/>
  <c r="R79" i="2"/>
  <c r="R83" i="2"/>
  <c r="R87" i="2"/>
  <c r="R91" i="2"/>
  <c r="R95" i="2"/>
  <c r="R99" i="2"/>
  <c r="R103" i="2"/>
  <c r="R76" i="2"/>
  <c r="R80" i="2"/>
  <c r="R84" i="2"/>
  <c r="R88" i="2"/>
  <c r="R92" i="2"/>
  <c r="R96" i="2"/>
  <c r="R100" i="2"/>
  <c r="R104" i="2"/>
  <c r="R77" i="2"/>
  <c r="R81" i="2"/>
  <c r="R85" i="2"/>
  <c r="R89" i="2"/>
  <c r="R93" i="2"/>
  <c r="R97" i="2"/>
  <c r="R101" i="2"/>
  <c r="R82" i="2"/>
  <c r="R98" i="2"/>
  <c r="R86" i="2"/>
  <c r="R102" i="2"/>
  <c r="R74" i="2"/>
  <c r="R90" i="2"/>
  <c r="U315" i="2"/>
  <c r="U311" i="2"/>
  <c r="U307" i="2"/>
  <c r="U303" i="2"/>
  <c r="U299" i="2"/>
  <c r="U295" i="2"/>
  <c r="U291" i="2"/>
  <c r="U287" i="2"/>
  <c r="U314" i="2"/>
  <c r="U310" i="2"/>
  <c r="U306" i="2"/>
  <c r="U302" i="2"/>
  <c r="U298" i="2"/>
  <c r="U294" i="2"/>
  <c r="U290" i="2"/>
  <c r="U312" i="2"/>
  <c r="U304" i="2"/>
  <c r="U296" i="2"/>
  <c r="U288" i="2"/>
  <c r="U317" i="2"/>
  <c r="U309" i="2"/>
  <c r="U301" i="2"/>
  <c r="U293" i="2"/>
  <c r="U316" i="2"/>
  <c r="U308" i="2"/>
  <c r="U300" i="2"/>
  <c r="U292" i="2"/>
  <c r="U297" i="2"/>
  <c r="U289" i="2"/>
  <c r="U313" i="2"/>
  <c r="U305" i="2"/>
  <c r="P226" i="2"/>
  <c r="P230" i="2"/>
  <c r="P234" i="2"/>
  <c r="P238" i="2"/>
  <c r="P242" i="2"/>
  <c r="P246" i="2"/>
  <c r="P250" i="2"/>
  <c r="P254" i="2"/>
  <c r="P227" i="2"/>
  <c r="P231" i="2"/>
  <c r="P235" i="2"/>
  <c r="P239" i="2"/>
  <c r="P243" i="2"/>
  <c r="P247" i="2"/>
  <c r="P251" i="2"/>
  <c r="P255" i="2"/>
  <c r="P228" i="2"/>
  <c r="P232" i="2"/>
  <c r="P236" i="2"/>
  <c r="P240" i="2"/>
  <c r="P244" i="2"/>
  <c r="P248" i="2"/>
  <c r="P252" i="2"/>
  <c r="P256" i="2"/>
  <c r="Q77" i="2"/>
  <c r="Q81" i="2"/>
  <c r="Q85" i="2"/>
  <c r="Q89" i="2"/>
  <c r="Q93" i="2"/>
  <c r="Q97" i="2"/>
  <c r="Q101" i="2"/>
  <c r="Q75" i="2"/>
  <c r="Q79" i="2"/>
  <c r="Q83" i="2"/>
  <c r="Q87" i="2"/>
  <c r="Q91" i="2"/>
  <c r="Q95" i="2"/>
  <c r="Q99" i="2"/>
  <c r="Q103" i="2"/>
  <c r="Q74" i="2"/>
  <c r="Q82" i="2"/>
  <c r="Q90" i="2"/>
  <c r="Q98" i="2"/>
  <c r="Q76" i="2"/>
  <c r="Q84" i="2"/>
  <c r="Q92" i="2"/>
  <c r="Q100" i="2"/>
  <c r="Q78" i="2"/>
  <c r="Q86" i="2"/>
  <c r="Q94" i="2"/>
  <c r="Q102" i="2"/>
  <c r="S407" i="2"/>
  <c r="S403" i="2"/>
  <c r="S399" i="2"/>
  <c r="S395" i="2"/>
  <c r="S391" i="2"/>
  <c r="S387" i="2"/>
  <c r="S383" i="2"/>
  <c r="S379" i="2"/>
  <c r="S43" i="2"/>
  <c r="S39" i="2"/>
  <c r="S35" i="2"/>
  <c r="S31" i="2"/>
  <c r="S27" i="2"/>
  <c r="S23" i="2"/>
  <c r="S19" i="2"/>
  <c r="S15" i="2"/>
  <c r="S406" i="2"/>
  <c r="S402" i="2"/>
  <c r="S398" i="2"/>
  <c r="S394" i="2"/>
  <c r="S390" i="2"/>
  <c r="S386" i="2"/>
  <c r="S382" i="2"/>
  <c r="S42" i="2"/>
  <c r="S38" i="2"/>
  <c r="S34" i="2"/>
  <c r="S30" i="2"/>
  <c r="S26" i="2"/>
  <c r="S22" i="2"/>
  <c r="S18" i="2"/>
  <c r="S14" i="2"/>
  <c r="S409" i="2"/>
  <c r="S405" i="2"/>
  <c r="S401" i="2"/>
  <c r="S397" i="2"/>
  <c r="S393" i="2"/>
  <c r="S389" i="2"/>
  <c r="S385" i="2"/>
  <c r="S381" i="2"/>
  <c r="S41" i="2"/>
  <c r="S37" i="2"/>
  <c r="S33" i="2"/>
  <c r="S29" i="2"/>
  <c r="S25" i="2"/>
  <c r="S21" i="2"/>
  <c r="S17" i="2"/>
  <c r="S13" i="2"/>
  <c r="S400" i="2"/>
  <c r="S384" i="2"/>
  <c r="S40" i="2"/>
  <c r="S24" i="2"/>
  <c r="S396" i="2"/>
  <c r="S380" i="2"/>
  <c r="S36" i="2"/>
  <c r="S20" i="2"/>
  <c r="S408" i="2"/>
  <c r="S392" i="2"/>
  <c r="S32" i="2"/>
  <c r="S16" i="2"/>
  <c r="T225" i="2"/>
  <c r="T221" i="2"/>
  <c r="T217" i="2"/>
  <c r="T213" i="2"/>
  <c r="T209" i="2"/>
  <c r="T205" i="2"/>
  <c r="T201" i="2"/>
  <c r="T197" i="2"/>
  <c r="T224" i="2"/>
  <c r="T220" i="2"/>
  <c r="T216" i="2"/>
  <c r="T212" i="2"/>
  <c r="T208" i="2"/>
  <c r="T204" i="2"/>
  <c r="T200" i="2"/>
  <c r="T223" i="2"/>
  <c r="T215" i="2"/>
  <c r="T207" i="2"/>
  <c r="T199" i="2"/>
  <c r="T222" i="2"/>
  <c r="T214" i="2"/>
  <c r="T206" i="2"/>
  <c r="T198" i="2"/>
  <c r="T219" i="2"/>
  <c r="T211" i="2"/>
  <c r="T203" i="2"/>
  <c r="T210" i="2"/>
  <c r="T202" i="2"/>
  <c r="U347" i="2"/>
  <c r="U343" i="2"/>
  <c r="U339" i="2"/>
  <c r="U335" i="2"/>
  <c r="U331" i="2"/>
  <c r="U327" i="2"/>
  <c r="U323" i="2"/>
  <c r="U319" i="2"/>
  <c r="U346" i="2"/>
  <c r="U342" i="2"/>
  <c r="U338" i="2"/>
  <c r="U334" i="2"/>
  <c r="U330" i="2"/>
  <c r="U326" i="2"/>
  <c r="U322" i="2"/>
  <c r="U318" i="2"/>
  <c r="U344" i="2"/>
  <c r="U336" i="2"/>
  <c r="U328" i="2"/>
  <c r="U320" i="2"/>
  <c r="U341" i="2"/>
  <c r="U333" i="2"/>
  <c r="U325" i="2"/>
  <c r="U340" i="2"/>
  <c r="U332" i="2"/>
  <c r="U324" i="2"/>
  <c r="U329" i="2"/>
  <c r="U321" i="2"/>
  <c r="U345" i="2"/>
  <c r="U337" i="2"/>
  <c r="V345" i="2"/>
  <c r="V341" i="2"/>
  <c r="V337" i="2"/>
  <c r="V333" i="2"/>
  <c r="V329" i="2"/>
  <c r="V325" i="2"/>
  <c r="V321" i="2"/>
  <c r="V344" i="2"/>
  <c r="V340" i="2"/>
  <c r="V336" i="2"/>
  <c r="V332" i="2"/>
  <c r="V328" i="2"/>
  <c r="V324" i="2"/>
  <c r="V320" i="2"/>
  <c r="V343" i="2"/>
  <c r="V335" i="2"/>
  <c r="V327" i="2"/>
  <c r="V319" i="2"/>
  <c r="V342" i="2"/>
  <c r="V334" i="2"/>
  <c r="V326" i="2"/>
  <c r="V318" i="2"/>
  <c r="V347" i="2"/>
  <c r="V331" i="2"/>
  <c r="V346" i="2"/>
  <c r="V330" i="2"/>
  <c r="V339" i="2"/>
  <c r="V323" i="2"/>
  <c r="V338" i="2"/>
  <c r="V322" i="2"/>
  <c r="P318" i="2"/>
  <c r="P322" i="2"/>
  <c r="P326" i="2"/>
  <c r="P330" i="2"/>
  <c r="P334" i="2"/>
  <c r="P338" i="2"/>
  <c r="P342" i="2"/>
  <c r="P346" i="2"/>
  <c r="P319" i="2"/>
  <c r="P323" i="2"/>
  <c r="P327" i="2"/>
  <c r="P331" i="2"/>
  <c r="P335" i="2"/>
  <c r="P339" i="2"/>
  <c r="P343" i="2"/>
  <c r="P347" i="2"/>
  <c r="P320" i="2"/>
  <c r="P324" i="2"/>
  <c r="P328" i="2"/>
  <c r="P332" i="2"/>
  <c r="P336" i="2"/>
  <c r="P340" i="2"/>
  <c r="P344" i="2"/>
  <c r="R351" i="2"/>
  <c r="R355" i="2"/>
  <c r="R359" i="2"/>
  <c r="R363" i="2"/>
  <c r="R367" i="2"/>
  <c r="R371" i="2"/>
  <c r="R375" i="2"/>
  <c r="R348" i="2"/>
  <c r="R352" i="2"/>
  <c r="R356" i="2"/>
  <c r="R360" i="2"/>
  <c r="R364" i="2"/>
  <c r="R368" i="2"/>
  <c r="R372" i="2"/>
  <c r="R376" i="2"/>
  <c r="R349" i="2"/>
  <c r="R353" i="2"/>
  <c r="R357" i="2"/>
  <c r="R361" i="2"/>
  <c r="R365" i="2"/>
  <c r="R369" i="2"/>
  <c r="R373" i="2"/>
  <c r="R377" i="2"/>
  <c r="R362" i="2"/>
  <c r="R378" i="2"/>
  <c r="R350" i="2"/>
  <c r="R366" i="2"/>
  <c r="R354" i="2"/>
  <c r="R370" i="2"/>
  <c r="T285" i="2"/>
  <c r="T281" i="2"/>
  <c r="T277" i="2"/>
  <c r="T273" i="2"/>
  <c r="T269" i="2"/>
  <c r="T265" i="2"/>
  <c r="T261" i="2"/>
  <c r="T257" i="2"/>
  <c r="T284" i="2"/>
  <c r="T280" i="2"/>
  <c r="T276" i="2"/>
  <c r="T272" i="2"/>
  <c r="T268" i="2"/>
  <c r="T264" i="2"/>
  <c r="T260" i="2"/>
  <c r="T279" i="2"/>
  <c r="T271" i="2"/>
  <c r="T263" i="2"/>
  <c r="T286" i="2"/>
  <c r="T278" i="2"/>
  <c r="T270" i="2"/>
  <c r="T262" i="2"/>
  <c r="T283" i="2"/>
  <c r="T275" i="2"/>
  <c r="T267" i="2"/>
  <c r="T259" i="2"/>
  <c r="T274" i="2"/>
  <c r="T266" i="2"/>
  <c r="T258" i="2"/>
  <c r="U195" i="2"/>
  <c r="U192" i="2"/>
  <c r="U188" i="2"/>
  <c r="U184" i="2"/>
  <c r="U180" i="2"/>
  <c r="U176" i="2"/>
  <c r="U172" i="2"/>
  <c r="U168" i="2"/>
  <c r="U196" i="2"/>
  <c r="U191" i="2"/>
  <c r="U187" i="2"/>
  <c r="U183" i="2"/>
  <c r="U179" i="2"/>
  <c r="U175" i="2"/>
  <c r="U171" i="2"/>
  <c r="U167" i="2"/>
  <c r="U194" i="2"/>
  <c r="U190" i="2"/>
  <c r="U186" i="2"/>
  <c r="U182" i="2"/>
  <c r="U178" i="2"/>
  <c r="U174" i="2"/>
  <c r="U170" i="2"/>
  <c r="U166" i="2"/>
  <c r="U181" i="2"/>
  <c r="U193" i="2"/>
  <c r="U177" i="2"/>
  <c r="U189" i="2"/>
  <c r="U173" i="2"/>
  <c r="U169" i="2"/>
  <c r="U185" i="2"/>
  <c r="P405" i="2"/>
  <c r="P373" i="2"/>
  <c r="P325" i="2"/>
  <c r="P261" i="2"/>
  <c r="P229" i="2"/>
  <c r="P29" i="2"/>
  <c r="Q330" i="2"/>
  <c r="Q287" i="2"/>
  <c r="Q48" i="2"/>
  <c r="R259" i="2"/>
  <c r="R263" i="2"/>
  <c r="R267" i="2"/>
  <c r="R271" i="2"/>
  <c r="R275" i="2"/>
  <c r="R279" i="2"/>
  <c r="R283" i="2"/>
  <c r="R260" i="2"/>
  <c r="R264" i="2"/>
  <c r="R268" i="2"/>
  <c r="R272" i="2"/>
  <c r="R276" i="2"/>
  <c r="R280" i="2"/>
  <c r="R284" i="2"/>
  <c r="R257" i="2"/>
  <c r="R261" i="2"/>
  <c r="R265" i="2"/>
  <c r="R269" i="2"/>
  <c r="R273" i="2"/>
  <c r="R277" i="2"/>
  <c r="R281" i="2"/>
  <c r="R285" i="2"/>
  <c r="R266" i="2"/>
  <c r="R282" i="2"/>
  <c r="R270" i="2"/>
  <c r="R286" i="2"/>
  <c r="R258" i="2"/>
  <c r="R274" i="2"/>
  <c r="S315" i="2"/>
  <c r="S311" i="2"/>
  <c r="S307" i="2"/>
  <c r="S303" i="2"/>
  <c r="S299" i="2"/>
  <c r="S295" i="2"/>
  <c r="S291" i="2"/>
  <c r="S287" i="2"/>
  <c r="S314" i="2"/>
  <c r="S310" i="2"/>
  <c r="S306" i="2"/>
  <c r="S302" i="2"/>
  <c r="S298" i="2"/>
  <c r="S294" i="2"/>
  <c r="S290" i="2"/>
  <c r="S317" i="2"/>
  <c r="S313" i="2"/>
  <c r="S309" i="2"/>
  <c r="S305" i="2"/>
  <c r="S301" i="2"/>
  <c r="S297" i="2"/>
  <c r="S293" i="2"/>
  <c r="S289" i="2"/>
  <c r="S304" i="2"/>
  <c r="S288" i="2"/>
  <c r="S316" i="2"/>
  <c r="S300" i="2"/>
  <c r="S312" i="2"/>
  <c r="S296" i="2"/>
  <c r="T377" i="2"/>
  <c r="T373" i="2"/>
  <c r="T369" i="2"/>
  <c r="T365" i="2"/>
  <c r="T361" i="2"/>
  <c r="T357" i="2"/>
  <c r="T353" i="2"/>
  <c r="T349" i="2"/>
  <c r="T376" i="2"/>
  <c r="T372" i="2"/>
  <c r="T368" i="2"/>
  <c r="T364" i="2"/>
  <c r="T360" i="2"/>
  <c r="T356" i="2"/>
  <c r="T352" i="2"/>
  <c r="T348" i="2"/>
  <c r="T375" i="2"/>
  <c r="T371" i="2"/>
  <c r="T367" i="2"/>
  <c r="T363" i="2"/>
  <c r="T359" i="2"/>
  <c r="T355" i="2"/>
  <c r="T351" i="2"/>
  <c r="T378" i="2"/>
  <c r="T362" i="2"/>
  <c r="T374" i="2"/>
  <c r="T358" i="2"/>
  <c r="T370" i="2"/>
  <c r="T354" i="2"/>
  <c r="T366" i="2"/>
  <c r="T350" i="2"/>
  <c r="U375" i="2"/>
  <c r="U371" i="2"/>
  <c r="U367" i="2"/>
  <c r="U363" i="2"/>
  <c r="U359" i="2"/>
  <c r="U355" i="2"/>
  <c r="U351" i="2"/>
  <c r="U378" i="2"/>
  <c r="U374" i="2"/>
  <c r="U370" i="2"/>
  <c r="U366" i="2"/>
  <c r="U362" i="2"/>
  <c r="U358" i="2"/>
  <c r="U354" i="2"/>
  <c r="U350" i="2"/>
  <c r="U376" i="2"/>
  <c r="U368" i="2"/>
  <c r="U360" i="2"/>
  <c r="U352" i="2"/>
  <c r="U373" i="2"/>
  <c r="U365" i="2"/>
  <c r="U357" i="2"/>
  <c r="U349" i="2"/>
  <c r="U372" i="2"/>
  <c r="U364" i="2"/>
  <c r="U356" i="2"/>
  <c r="U348" i="2"/>
  <c r="U361" i="2"/>
  <c r="U353" i="2"/>
  <c r="U377" i="2"/>
  <c r="U369" i="2"/>
  <c r="T345" i="2"/>
  <c r="T341" i="2"/>
  <c r="T337" i="2"/>
  <c r="T333" i="2"/>
  <c r="T329" i="2"/>
  <c r="T325" i="2"/>
  <c r="T321" i="2"/>
  <c r="T344" i="2"/>
  <c r="T340" i="2"/>
  <c r="T336" i="2"/>
  <c r="T332" i="2"/>
  <c r="T328" i="2"/>
  <c r="T324" i="2"/>
  <c r="T320" i="2"/>
  <c r="T347" i="2"/>
  <c r="T343" i="2"/>
  <c r="T339" i="2"/>
  <c r="T335" i="2"/>
  <c r="T331" i="2"/>
  <c r="T327" i="2"/>
  <c r="T323" i="2"/>
  <c r="T319" i="2"/>
  <c r="T346" i="2"/>
  <c r="T330" i="2"/>
  <c r="T342" i="2"/>
  <c r="T326" i="2"/>
  <c r="T338" i="2"/>
  <c r="T322" i="2"/>
  <c r="T318" i="2"/>
  <c r="T334" i="2"/>
  <c r="P401" i="2"/>
  <c r="P337" i="2"/>
  <c r="P273" i="2"/>
  <c r="P241" i="2"/>
  <c r="P41" i="2"/>
  <c r="P25" i="2"/>
  <c r="Q395" i="2"/>
  <c r="Q379" i="2"/>
  <c r="Q346" i="2"/>
  <c r="Q282" i="2"/>
  <c r="Q104" i="2"/>
  <c r="Q72" i="2"/>
  <c r="R326" i="2"/>
  <c r="R262" i="2"/>
  <c r="S388" i="2"/>
  <c r="T218" i="2"/>
  <c r="Q289" i="2"/>
  <c r="Q293" i="2"/>
  <c r="Q297" i="2"/>
  <c r="Q301" i="2"/>
  <c r="Q305" i="2"/>
  <c r="Q309" i="2"/>
  <c r="Q313" i="2"/>
  <c r="Q317" i="2"/>
  <c r="Q288" i="2"/>
  <c r="Q294" i="2"/>
  <c r="Q299" i="2"/>
  <c r="Q304" i="2"/>
  <c r="Q310" i="2"/>
  <c r="Q315" i="2"/>
  <c r="Q290" i="2"/>
  <c r="Q295" i="2"/>
  <c r="Q300" i="2"/>
  <c r="Q306" i="2"/>
  <c r="Q311" i="2"/>
  <c r="Q316" i="2"/>
  <c r="Q291" i="2"/>
  <c r="Q296" i="2"/>
  <c r="Q302" i="2"/>
  <c r="Q307" i="2"/>
  <c r="Q312" i="2"/>
  <c r="S375" i="2"/>
  <c r="S371" i="2"/>
  <c r="S367" i="2"/>
  <c r="S363" i="2"/>
  <c r="S359" i="2"/>
  <c r="S355" i="2"/>
  <c r="S351" i="2"/>
  <c r="S378" i="2"/>
  <c r="S374" i="2"/>
  <c r="S370" i="2"/>
  <c r="S366" i="2"/>
  <c r="S362" i="2"/>
  <c r="S358" i="2"/>
  <c r="S354" i="2"/>
  <c r="S350" i="2"/>
  <c r="S377" i="2"/>
  <c r="S373" i="2"/>
  <c r="S369" i="2"/>
  <c r="S365" i="2"/>
  <c r="S361" i="2"/>
  <c r="S357" i="2"/>
  <c r="S353" i="2"/>
  <c r="S349" i="2"/>
  <c r="S368" i="2"/>
  <c r="S352" i="2"/>
  <c r="S364" i="2"/>
  <c r="S348" i="2"/>
  <c r="S376" i="2"/>
  <c r="S360" i="2"/>
  <c r="T73" i="2"/>
  <c r="T69" i="2"/>
  <c r="T65" i="2"/>
  <c r="T61" i="2"/>
  <c r="T57" i="2"/>
  <c r="T53" i="2"/>
  <c r="T49" i="2"/>
  <c r="T45" i="2"/>
  <c r="T72" i="2"/>
  <c r="T68" i="2"/>
  <c r="T64" i="2"/>
  <c r="T60" i="2"/>
  <c r="T56" i="2"/>
  <c r="T52" i="2"/>
  <c r="T48" i="2"/>
  <c r="T44" i="2"/>
  <c r="T71" i="2"/>
  <c r="T63" i="2"/>
  <c r="T55" i="2"/>
  <c r="T47" i="2"/>
  <c r="T70" i="2"/>
  <c r="T62" i="2"/>
  <c r="T54" i="2"/>
  <c r="T46" i="2"/>
  <c r="T67" i="2"/>
  <c r="T59" i="2"/>
  <c r="T51" i="2"/>
  <c r="T50" i="2"/>
  <c r="T66" i="2"/>
  <c r="P350" i="2"/>
  <c r="P354" i="2"/>
  <c r="P358" i="2"/>
  <c r="P362" i="2"/>
  <c r="P366" i="2"/>
  <c r="P370" i="2"/>
  <c r="P374" i="2"/>
  <c r="P378" i="2"/>
  <c r="P351" i="2"/>
  <c r="P355" i="2"/>
  <c r="P359" i="2"/>
  <c r="P363" i="2"/>
  <c r="P367" i="2"/>
  <c r="P371" i="2"/>
  <c r="P375" i="2"/>
  <c r="P348" i="2"/>
  <c r="P352" i="2"/>
  <c r="P356" i="2"/>
  <c r="P360" i="2"/>
  <c r="P364" i="2"/>
  <c r="P368" i="2"/>
  <c r="P372" i="2"/>
  <c r="P376" i="2"/>
  <c r="Q321" i="2"/>
  <c r="Q325" i="2"/>
  <c r="Q329" i="2"/>
  <c r="Q333" i="2"/>
  <c r="Q337" i="2"/>
  <c r="Q341" i="2"/>
  <c r="Q345" i="2"/>
  <c r="Q320" i="2"/>
  <c r="Q326" i="2"/>
  <c r="Q331" i="2"/>
  <c r="Q336" i="2"/>
  <c r="Q342" i="2"/>
  <c r="Q347" i="2"/>
  <c r="Q322" i="2"/>
  <c r="Q327" i="2"/>
  <c r="Q332" i="2"/>
  <c r="Q338" i="2"/>
  <c r="Q343" i="2"/>
  <c r="Q318" i="2"/>
  <c r="Q323" i="2"/>
  <c r="Q328" i="2"/>
  <c r="Q334" i="2"/>
  <c r="Q339" i="2"/>
  <c r="Q344" i="2"/>
  <c r="S283" i="2"/>
  <c r="S279" i="2"/>
  <c r="S275" i="2"/>
  <c r="S271" i="2"/>
  <c r="S267" i="2"/>
  <c r="S263" i="2"/>
  <c r="S259" i="2"/>
  <c r="S286" i="2"/>
  <c r="S282" i="2"/>
  <c r="S278" i="2"/>
  <c r="S274" i="2"/>
  <c r="S270" i="2"/>
  <c r="S266" i="2"/>
  <c r="S262" i="2"/>
  <c r="S258" i="2"/>
  <c r="S285" i="2"/>
  <c r="S281" i="2"/>
  <c r="S277" i="2"/>
  <c r="S273" i="2"/>
  <c r="S269" i="2"/>
  <c r="S265" i="2"/>
  <c r="S261" i="2"/>
  <c r="S257" i="2"/>
  <c r="S272" i="2"/>
  <c r="S284" i="2"/>
  <c r="S268" i="2"/>
  <c r="S280" i="2"/>
  <c r="S264" i="2"/>
  <c r="U223" i="2"/>
  <c r="U219" i="2"/>
  <c r="U215" i="2"/>
  <c r="U211" i="2"/>
  <c r="U207" i="2"/>
  <c r="U203" i="2"/>
  <c r="U199" i="2"/>
  <c r="U224" i="2"/>
  <c r="U218" i="2"/>
  <c r="U213" i="2"/>
  <c r="U208" i="2"/>
  <c r="U202" i="2"/>
  <c r="U197" i="2"/>
  <c r="U222" i="2"/>
  <c r="U217" i="2"/>
  <c r="U212" i="2"/>
  <c r="U206" i="2"/>
  <c r="U201" i="2"/>
  <c r="U221" i="2"/>
  <c r="U216" i="2"/>
  <c r="U210" i="2"/>
  <c r="U205" i="2"/>
  <c r="U200" i="2"/>
  <c r="U220" i="2"/>
  <c r="U198" i="2"/>
  <c r="U214" i="2"/>
  <c r="U209" i="2"/>
  <c r="U225" i="2"/>
  <c r="U204" i="2"/>
  <c r="U104" i="2"/>
  <c r="U100" i="2"/>
  <c r="U96" i="2"/>
  <c r="U92" i="2"/>
  <c r="U88" i="2"/>
  <c r="U84" i="2"/>
  <c r="U80" i="2"/>
  <c r="U76" i="2"/>
  <c r="U103" i="2"/>
  <c r="U98" i="2"/>
  <c r="U93" i="2"/>
  <c r="U87" i="2"/>
  <c r="U82" i="2"/>
  <c r="U77" i="2"/>
  <c r="U102" i="2"/>
  <c r="U97" i="2"/>
  <c r="U91" i="2"/>
  <c r="U86" i="2"/>
  <c r="U81" i="2"/>
  <c r="U75" i="2"/>
  <c r="U101" i="2"/>
  <c r="U95" i="2"/>
  <c r="U90" i="2"/>
  <c r="U85" i="2"/>
  <c r="U79" i="2"/>
  <c r="U74" i="2"/>
  <c r="U89" i="2"/>
  <c r="U83" i="2"/>
  <c r="U99" i="2"/>
  <c r="U78" i="2"/>
  <c r="U94" i="2"/>
  <c r="V102" i="2"/>
  <c r="V98" i="2"/>
  <c r="V94" i="2"/>
  <c r="V90" i="2"/>
  <c r="V86" i="2"/>
  <c r="V82" i="2"/>
  <c r="V78" i="2"/>
  <c r="V101" i="2"/>
  <c r="V97" i="2"/>
  <c r="V93" i="2"/>
  <c r="V89" i="2"/>
  <c r="V85" i="2"/>
  <c r="V81" i="2"/>
  <c r="V77" i="2"/>
  <c r="V104" i="2"/>
  <c r="V96" i="2"/>
  <c r="V88" i="2"/>
  <c r="V80" i="2"/>
  <c r="V74" i="2"/>
  <c r="V103" i="2"/>
  <c r="V95" i="2"/>
  <c r="V87" i="2"/>
  <c r="V79" i="2"/>
  <c r="V100" i="2"/>
  <c r="V92" i="2"/>
  <c r="V84" i="2"/>
  <c r="V76" i="2"/>
  <c r="V99" i="2"/>
  <c r="V91" i="2"/>
  <c r="V83" i="2"/>
  <c r="V75" i="2"/>
  <c r="V73" i="2"/>
  <c r="V69" i="2"/>
  <c r="V65" i="2"/>
  <c r="V61" i="2"/>
  <c r="V57" i="2"/>
  <c r="V53" i="2"/>
  <c r="V49" i="2"/>
  <c r="V45" i="2"/>
  <c r="V68" i="2"/>
  <c r="V63" i="2"/>
  <c r="V58" i="2"/>
  <c r="V52" i="2"/>
  <c r="V47" i="2"/>
  <c r="V72" i="2"/>
  <c r="V67" i="2"/>
  <c r="V62" i="2"/>
  <c r="V56" i="2"/>
  <c r="V51" i="2"/>
  <c r="V46" i="2"/>
  <c r="V71" i="2"/>
  <c r="V66" i="2"/>
  <c r="V60" i="2"/>
  <c r="V55" i="2"/>
  <c r="V50" i="2"/>
  <c r="V44" i="2"/>
  <c r="V70" i="2"/>
  <c r="V48" i="2"/>
  <c r="V64" i="2"/>
  <c r="V59" i="2"/>
  <c r="V54" i="2"/>
  <c r="P389" i="2"/>
  <c r="P357" i="2"/>
  <c r="P341" i="2"/>
  <c r="P277" i="2"/>
  <c r="P245" i="2"/>
  <c r="Q308" i="2"/>
  <c r="Q80" i="2"/>
  <c r="S28" i="2"/>
  <c r="S372" i="2"/>
  <c r="T58" i="2"/>
  <c r="Q229" i="2"/>
  <c r="Q233" i="2"/>
  <c r="Q237" i="2"/>
  <c r="Q241" i="2"/>
  <c r="Q245" i="2"/>
  <c r="Q249" i="2"/>
  <c r="Q253" i="2"/>
  <c r="Q230" i="2"/>
  <c r="Q235" i="2"/>
  <c r="Q240" i="2"/>
  <c r="Q246" i="2"/>
  <c r="Q251" i="2"/>
  <c r="Q256" i="2"/>
  <c r="Q226" i="2"/>
  <c r="Q231" i="2"/>
  <c r="Q236" i="2"/>
  <c r="Q242" i="2"/>
  <c r="Q247" i="2"/>
  <c r="Q252" i="2"/>
  <c r="Q227" i="2"/>
  <c r="Q232" i="2"/>
  <c r="Q238" i="2"/>
  <c r="Q243" i="2"/>
  <c r="Q248" i="2"/>
  <c r="Q254" i="2"/>
  <c r="Q349" i="2"/>
  <c r="Q352" i="2"/>
  <c r="Q356" i="2"/>
  <c r="Q360" i="2"/>
  <c r="Q364" i="2"/>
  <c r="Q368" i="2"/>
  <c r="Q372" i="2"/>
  <c r="Q376" i="2"/>
  <c r="Q348" i="2"/>
  <c r="Q353" i="2"/>
  <c r="Q357" i="2"/>
  <c r="Q361" i="2"/>
  <c r="Q365" i="2"/>
  <c r="Q369" i="2"/>
  <c r="Q373" i="2"/>
  <c r="Q377" i="2"/>
  <c r="Q350" i="2"/>
  <c r="Q354" i="2"/>
  <c r="Q358" i="2"/>
  <c r="Q362" i="2"/>
  <c r="Q366" i="2"/>
  <c r="Q370" i="2"/>
  <c r="Q374" i="2"/>
  <c r="Q378" i="2"/>
  <c r="R15" i="2"/>
  <c r="R19" i="2"/>
  <c r="R23" i="2"/>
  <c r="R27" i="2"/>
  <c r="R31" i="2"/>
  <c r="R35" i="2"/>
  <c r="R39" i="2"/>
  <c r="R43" i="2"/>
  <c r="R379" i="2"/>
  <c r="R383" i="2"/>
  <c r="R387" i="2"/>
  <c r="R391" i="2"/>
  <c r="R395" i="2"/>
  <c r="R399" i="2"/>
  <c r="R403" i="2"/>
  <c r="R407" i="2"/>
  <c r="R13" i="2"/>
  <c r="R16" i="2"/>
  <c r="R20" i="2"/>
  <c r="R24" i="2"/>
  <c r="R28" i="2"/>
  <c r="R32" i="2"/>
  <c r="R36" i="2"/>
  <c r="R40" i="2"/>
  <c r="R380" i="2"/>
  <c r="R384" i="2"/>
  <c r="R388" i="2"/>
  <c r="R392" i="2"/>
  <c r="R396" i="2"/>
  <c r="R400" i="2"/>
  <c r="R404" i="2"/>
  <c r="R408" i="2"/>
  <c r="R17" i="2"/>
  <c r="R21" i="2"/>
  <c r="R25" i="2"/>
  <c r="R29" i="2"/>
  <c r="R33" i="2"/>
  <c r="R37" i="2"/>
  <c r="R41" i="2"/>
  <c r="R381" i="2"/>
  <c r="R385" i="2"/>
  <c r="R389" i="2"/>
  <c r="R393" i="2"/>
  <c r="R397" i="2"/>
  <c r="R401" i="2"/>
  <c r="R405" i="2"/>
  <c r="R409" i="2"/>
  <c r="R18" i="2"/>
  <c r="R34" i="2"/>
  <c r="R394" i="2"/>
  <c r="R22" i="2"/>
  <c r="R38" i="2"/>
  <c r="R382" i="2"/>
  <c r="R398" i="2"/>
  <c r="R26" i="2"/>
  <c r="R42" i="2"/>
  <c r="R386" i="2"/>
  <c r="R402" i="2"/>
  <c r="S71" i="2"/>
  <c r="S67" i="2"/>
  <c r="S63" i="2"/>
  <c r="S59" i="2"/>
  <c r="S55" i="2"/>
  <c r="S51" i="2"/>
  <c r="S47" i="2"/>
  <c r="S70" i="2"/>
  <c r="S66" i="2"/>
  <c r="S62" i="2"/>
  <c r="S58" i="2"/>
  <c r="S54" i="2"/>
  <c r="S50" i="2"/>
  <c r="S46" i="2"/>
  <c r="S73" i="2"/>
  <c r="S69" i="2"/>
  <c r="S65" i="2"/>
  <c r="S61" i="2"/>
  <c r="S57" i="2"/>
  <c r="S53" i="2"/>
  <c r="S49" i="2"/>
  <c r="S45" i="2"/>
  <c r="S72" i="2"/>
  <c r="S56" i="2"/>
  <c r="S68" i="2"/>
  <c r="S52" i="2"/>
  <c r="S64" i="2"/>
  <c r="S48" i="2"/>
  <c r="T253" i="2"/>
  <c r="T249" i="2"/>
  <c r="T245" i="2"/>
  <c r="T241" i="2"/>
  <c r="T237" i="2"/>
  <c r="T233" i="2"/>
  <c r="T229" i="2"/>
  <c r="T256" i="2"/>
  <c r="T252" i="2"/>
  <c r="T248" i="2"/>
  <c r="T244" i="2"/>
  <c r="T240" i="2"/>
  <c r="T236" i="2"/>
  <c r="T232" i="2"/>
  <c r="T228" i="2"/>
  <c r="T255" i="2"/>
  <c r="T247" i="2"/>
  <c r="T239" i="2"/>
  <c r="T231" i="2"/>
  <c r="T254" i="2"/>
  <c r="T246" i="2"/>
  <c r="T238" i="2"/>
  <c r="T230" i="2"/>
  <c r="T251" i="2"/>
  <c r="T243" i="2"/>
  <c r="T235" i="2"/>
  <c r="T227" i="2"/>
  <c r="T242" i="2"/>
  <c r="T234" i="2"/>
  <c r="T226" i="2"/>
  <c r="T133" i="2"/>
  <c r="T129" i="2"/>
  <c r="T125" i="2"/>
  <c r="T121" i="2"/>
  <c r="T117" i="2"/>
  <c r="T113" i="2"/>
  <c r="T109" i="2"/>
  <c r="T105" i="2"/>
  <c r="T132" i="2"/>
  <c r="T128" i="2"/>
  <c r="T124" i="2"/>
  <c r="T120" i="2"/>
  <c r="T116" i="2"/>
  <c r="T112" i="2"/>
  <c r="T108" i="2"/>
  <c r="T127" i="2"/>
  <c r="T119" i="2"/>
  <c r="T111" i="2"/>
  <c r="T134" i="2"/>
  <c r="T126" i="2"/>
  <c r="T118" i="2"/>
  <c r="T110" i="2"/>
  <c r="T131" i="2"/>
  <c r="T123" i="2"/>
  <c r="T115" i="2"/>
  <c r="T107" i="2"/>
  <c r="T114" i="2"/>
  <c r="T106" i="2"/>
  <c r="T130" i="2"/>
  <c r="U255" i="2"/>
  <c r="U251" i="2"/>
  <c r="U247" i="2"/>
  <c r="U243" i="2"/>
  <c r="U239" i="2"/>
  <c r="U235" i="2"/>
  <c r="U231" i="2"/>
  <c r="U227" i="2"/>
  <c r="U256" i="2"/>
  <c r="U250" i="2"/>
  <c r="U245" i="2"/>
  <c r="U240" i="2"/>
  <c r="U234" i="2"/>
  <c r="U229" i="2"/>
  <c r="U254" i="2"/>
  <c r="U249" i="2"/>
  <c r="U244" i="2"/>
  <c r="U238" i="2"/>
  <c r="U233" i="2"/>
  <c r="U228" i="2"/>
  <c r="U253" i="2"/>
  <c r="U248" i="2"/>
  <c r="U242" i="2"/>
  <c r="U237" i="2"/>
  <c r="U232" i="2"/>
  <c r="U226" i="2"/>
  <c r="U241" i="2"/>
  <c r="U236" i="2"/>
  <c r="U252" i="2"/>
  <c r="U230" i="2"/>
  <c r="U246" i="2"/>
  <c r="V134" i="2"/>
  <c r="V130" i="2"/>
  <c r="V126" i="2"/>
  <c r="V122" i="2"/>
  <c r="V118" i="2"/>
  <c r="V114" i="2"/>
  <c r="V110" i="2"/>
  <c r="V106" i="2"/>
  <c r="V133" i="2"/>
  <c r="V129" i="2"/>
  <c r="V125" i="2"/>
  <c r="V121" i="2"/>
  <c r="V117" i="2"/>
  <c r="V113" i="2"/>
  <c r="V109" i="2"/>
  <c r="V105" i="2"/>
  <c r="V128" i="2"/>
  <c r="V120" i="2"/>
  <c r="V112" i="2"/>
  <c r="V127" i="2"/>
  <c r="V119" i="2"/>
  <c r="V111" i="2"/>
  <c r="V132" i="2"/>
  <c r="V124" i="2"/>
  <c r="V116" i="2"/>
  <c r="V108" i="2"/>
  <c r="V131" i="2"/>
  <c r="V123" i="2"/>
  <c r="V115" i="2"/>
  <c r="V107" i="2"/>
  <c r="V162" i="2"/>
  <c r="V158" i="2"/>
  <c r="V154" i="2"/>
  <c r="V150" i="2"/>
  <c r="V146" i="2"/>
  <c r="V142" i="2"/>
  <c r="V138" i="2"/>
  <c r="V165" i="2"/>
  <c r="V161" i="2"/>
  <c r="V157" i="2"/>
  <c r="V153" i="2"/>
  <c r="V149" i="2"/>
  <c r="V145" i="2"/>
  <c r="V141" i="2"/>
  <c r="V137" i="2"/>
  <c r="V160" i="2"/>
  <c r="V152" i="2"/>
  <c r="V144" i="2"/>
  <c r="V136" i="2"/>
  <c r="V159" i="2"/>
  <c r="V151" i="2"/>
  <c r="V143" i="2"/>
  <c r="V135" i="2"/>
  <c r="V164" i="2"/>
  <c r="V156" i="2"/>
  <c r="V148" i="2"/>
  <c r="V140" i="2"/>
  <c r="V163" i="2"/>
  <c r="V155" i="2"/>
  <c r="V147" i="2"/>
  <c r="V139" i="2"/>
  <c r="R47" i="2"/>
  <c r="R51" i="2"/>
  <c r="R55" i="2"/>
  <c r="R59" i="2"/>
  <c r="R63" i="2"/>
  <c r="R67" i="2"/>
  <c r="R71" i="2"/>
  <c r="R44" i="2"/>
  <c r="R48" i="2"/>
  <c r="R52" i="2"/>
  <c r="R56" i="2"/>
  <c r="R60" i="2"/>
  <c r="R64" i="2"/>
  <c r="R68" i="2"/>
  <c r="R72" i="2"/>
  <c r="R45" i="2"/>
  <c r="R49" i="2"/>
  <c r="R53" i="2"/>
  <c r="R57" i="2"/>
  <c r="R61" i="2"/>
  <c r="R65" i="2"/>
  <c r="R69" i="2"/>
  <c r="R73" i="2"/>
  <c r="R50" i="2"/>
  <c r="R66" i="2"/>
  <c r="R54" i="2"/>
  <c r="R70" i="2"/>
  <c r="R58" i="2"/>
  <c r="V253" i="2"/>
  <c r="V249" i="2"/>
  <c r="V245" i="2"/>
  <c r="V241" i="2"/>
  <c r="V237" i="2"/>
  <c r="V233" i="2"/>
  <c r="V229" i="2"/>
  <c r="V256" i="2"/>
  <c r="V252" i="2"/>
  <c r="V248" i="2"/>
  <c r="V244" i="2"/>
  <c r="V240" i="2"/>
  <c r="V236" i="2"/>
  <c r="V232" i="2"/>
  <c r="V228" i="2"/>
  <c r="V255" i="2"/>
  <c r="V247" i="2"/>
  <c r="V239" i="2"/>
  <c r="V231" i="2"/>
  <c r="V254" i="2"/>
  <c r="V246" i="2"/>
  <c r="V238" i="2"/>
  <c r="V230" i="2"/>
  <c r="V251" i="2"/>
  <c r="V235" i="2"/>
  <c r="V250" i="2"/>
  <c r="V234" i="2"/>
  <c r="V243" i="2"/>
  <c r="V227" i="2"/>
  <c r="V242" i="2"/>
  <c r="V226" i="2"/>
  <c r="P385" i="2"/>
  <c r="P353" i="2"/>
  <c r="P321" i="2"/>
  <c r="P257" i="2"/>
  <c r="P46" i="2"/>
  <c r="P50" i="2"/>
  <c r="P54" i="2"/>
  <c r="P58" i="2"/>
  <c r="P62" i="2"/>
  <c r="P66" i="2"/>
  <c r="P70" i="2"/>
  <c r="P47" i="2"/>
  <c r="P51" i="2"/>
  <c r="P55" i="2"/>
  <c r="P59" i="2"/>
  <c r="P63" i="2"/>
  <c r="P67" i="2"/>
  <c r="P71" i="2"/>
  <c r="P44" i="2"/>
  <c r="P48" i="2"/>
  <c r="P52" i="2"/>
  <c r="P56" i="2"/>
  <c r="P60" i="2"/>
  <c r="P64" i="2"/>
  <c r="P68" i="2"/>
  <c r="P72" i="2"/>
  <c r="P290" i="2"/>
  <c r="P294" i="2"/>
  <c r="P298" i="2"/>
  <c r="P302" i="2"/>
  <c r="P306" i="2"/>
  <c r="P310" i="2"/>
  <c r="P314" i="2"/>
  <c r="P287" i="2"/>
  <c r="P291" i="2"/>
  <c r="P295" i="2"/>
  <c r="P299" i="2"/>
  <c r="P303" i="2"/>
  <c r="P307" i="2"/>
  <c r="P311" i="2"/>
  <c r="P315" i="2"/>
  <c r="P288" i="2"/>
  <c r="P292" i="2"/>
  <c r="P296" i="2"/>
  <c r="P300" i="2"/>
  <c r="P304" i="2"/>
  <c r="P308" i="2"/>
  <c r="P312" i="2"/>
  <c r="P316" i="2"/>
  <c r="Q257" i="2"/>
  <c r="Q261" i="2"/>
  <c r="Q265" i="2"/>
  <c r="Q269" i="2"/>
  <c r="Q273" i="2"/>
  <c r="Q277" i="2"/>
  <c r="Q281" i="2"/>
  <c r="Q285" i="2"/>
  <c r="Q262" i="2"/>
  <c r="Q267" i="2"/>
  <c r="Q272" i="2"/>
  <c r="Q278" i="2"/>
  <c r="Q283" i="2"/>
  <c r="Q258" i="2"/>
  <c r="Q263" i="2"/>
  <c r="Q268" i="2"/>
  <c r="Q274" i="2"/>
  <c r="Q279" i="2"/>
  <c r="Q284" i="2"/>
  <c r="Q259" i="2"/>
  <c r="Q264" i="2"/>
  <c r="Q270" i="2"/>
  <c r="Q275" i="2"/>
  <c r="Q280" i="2"/>
  <c r="Q286" i="2"/>
  <c r="Q17" i="2"/>
  <c r="Q21" i="2"/>
  <c r="Q25" i="2"/>
  <c r="Q29" i="2"/>
  <c r="Q33" i="2"/>
  <c r="Q37" i="2"/>
  <c r="Q41" i="2"/>
  <c r="Q15" i="2"/>
  <c r="Q19" i="2"/>
  <c r="Q23" i="2"/>
  <c r="Q27" i="2"/>
  <c r="Q31" i="2"/>
  <c r="Q35" i="2"/>
  <c r="Q39" i="2"/>
  <c r="Q43" i="2"/>
  <c r="Q18" i="2"/>
  <c r="Q26" i="2"/>
  <c r="Q34" i="2"/>
  <c r="Q42" i="2"/>
  <c r="Q380" i="2"/>
  <c r="Q384" i="2"/>
  <c r="Q388" i="2"/>
  <c r="Q392" i="2"/>
  <c r="Q396" i="2"/>
  <c r="Q400" i="2"/>
  <c r="Q404" i="2"/>
  <c r="Q408" i="2"/>
  <c r="Q20" i="2"/>
  <c r="Q28" i="2"/>
  <c r="Q36" i="2"/>
  <c r="Q381" i="2"/>
  <c r="Q385" i="2"/>
  <c r="Q389" i="2"/>
  <c r="Q393" i="2"/>
  <c r="Q397" i="2"/>
  <c r="Q401" i="2"/>
  <c r="Q405" i="2"/>
  <c r="Q409" i="2"/>
  <c r="Q14" i="2"/>
  <c r="Q22" i="2"/>
  <c r="Q30" i="2"/>
  <c r="Q38" i="2"/>
  <c r="Q382" i="2"/>
  <c r="Q386" i="2"/>
  <c r="Q390" i="2"/>
  <c r="Q394" i="2"/>
  <c r="Q398" i="2"/>
  <c r="Q402" i="2"/>
  <c r="Q406" i="2"/>
  <c r="S347" i="2"/>
  <c r="S343" i="2"/>
  <c r="S339" i="2"/>
  <c r="S335" i="2"/>
  <c r="S331" i="2"/>
  <c r="S327" i="2"/>
  <c r="S323" i="2"/>
  <c r="S319" i="2"/>
  <c r="S346" i="2"/>
  <c r="S342" i="2"/>
  <c r="S338" i="2"/>
  <c r="S334" i="2"/>
  <c r="S330" i="2"/>
  <c r="S326" i="2"/>
  <c r="S322" i="2"/>
  <c r="S318" i="2"/>
  <c r="S345" i="2"/>
  <c r="S341" i="2"/>
  <c r="S337" i="2"/>
  <c r="S333" i="2"/>
  <c r="S329" i="2"/>
  <c r="S325" i="2"/>
  <c r="S321" i="2"/>
  <c r="S336" i="2"/>
  <c r="S320" i="2"/>
  <c r="S332" i="2"/>
  <c r="S344" i="2"/>
  <c r="S328" i="2"/>
  <c r="S103" i="2"/>
  <c r="S99" i="2"/>
  <c r="S95" i="2"/>
  <c r="S91" i="2"/>
  <c r="S87" i="2"/>
  <c r="S83" i="2"/>
  <c r="S79" i="2"/>
  <c r="S75" i="2"/>
  <c r="S102" i="2"/>
  <c r="S98" i="2"/>
  <c r="S94" i="2"/>
  <c r="S90" i="2"/>
  <c r="S86" i="2"/>
  <c r="S82" i="2"/>
  <c r="S78" i="2"/>
  <c r="S74" i="2"/>
  <c r="S101" i="2"/>
  <c r="S97" i="2"/>
  <c r="S93" i="2"/>
  <c r="S89" i="2"/>
  <c r="S85" i="2"/>
  <c r="S81" i="2"/>
  <c r="S77" i="2"/>
  <c r="S104" i="2"/>
  <c r="S88" i="2"/>
  <c r="S100" i="2"/>
  <c r="S84" i="2"/>
  <c r="S96" i="2"/>
  <c r="S80" i="2"/>
  <c r="T165" i="2"/>
  <c r="T161" i="2"/>
  <c r="T157" i="2"/>
  <c r="T153" i="2"/>
  <c r="T149" i="2"/>
  <c r="T145" i="2"/>
  <c r="T141" i="2"/>
  <c r="T137" i="2"/>
  <c r="T164" i="2"/>
  <c r="T160" i="2"/>
  <c r="T156" i="2"/>
  <c r="T152" i="2"/>
  <c r="T148" i="2"/>
  <c r="T144" i="2"/>
  <c r="T140" i="2"/>
  <c r="T136" i="2"/>
  <c r="T159" i="2"/>
  <c r="T151" i="2"/>
  <c r="T143" i="2"/>
  <c r="T135" i="2"/>
  <c r="T158" i="2"/>
  <c r="T150" i="2"/>
  <c r="T142" i="2"/>
  <c r="T163" i="2"/>
  <c r="T155" i="2"/>
  <c r="T147" i="2"/>
  <c r="T139" i="2"/>
  <c r="T146" i="2"/>
  <c r="T138" i="2"/>
  <c r="T162" i="2"/>
  <c r="U283" i="2"/>
  <c r="U279" i="2"/>
  <c r="U275" i="2"/>
  <c r="U271" i="2"/>
  <c r="U267" i="2"/>
  <c r="U263" i="2"/>
  <c r="U259" i="2"/>
  <c r="U286" i="2"/>
  <c r="U282" i="2"/>
  <c r="U278" i="2"/>
  <c r="U274" i="2"/>
  <c r="U270" i="2"/>
  <c r="U266" i="2"/>
  <c r="U262" i="2"/>
  <c r="U258" i="2"/>
  <c r="U280" i="2"/>
  <c r="U272" i="2"/>
  <c r="U264" i="2"/>
  <c r="U285" i="2"/>
  <c r="U277" i="2"/>
  <c r="U269" i="2"/>
  <c r="U261" i="2"/>
  <c r="U284" i="2"/>
  <c r="U276" i="2"/>
  <c r="U268" i="2"/>
  <c r="U260" i="2"/>
  <c r="U265" i="2"/>
  <c r="U257" i="2"/>
  <c r="U281" i="2"/>
  <c r="U273" i="2"/>
  <c r="U407" i="2"/>
  <c r="U403" i="2"/>
  <c r="U399" i="2"/>
  <c r="U395" i="2"/>
  <c r="U391" i="2"/>
  <c r="U387" i="2"/>
  <c r="U383" i="2"/>
  <c r="U379" i="2"/>
  <c r="U406" i="2"/>
  <c r="U402" i="2"/>
  <c r="U398" i="2"/>
  <c r="U394" i="2"/>
  <c r="U390" i="2"/>
  <c r="U386" i="2"/>
  <c r="U382" i="2"/>
  <c r="U408" i="2"/>
  <c r="U400" i="2"/>
  <c r="U392" i="2"/>
  <c r="U384" i="2"/>
  <c r="U405" i="2"/>
  <c r="U397" i="2"/>
  <c r="U389" i="2"/>
  <c r="U381" i="2"/>
  <c r="U404" i="2"/>
  <c r="U396" i="2"/>
  <c r="U388" i="2"/>
  <c r="U380" i="2"/>
  <c r="U393" i="2"/>
  <c r="U43" i="2"/>
  <c r="U39" i="2"/>
  <c r="U35" i="2"/>
  <c r="U31" i="2"/>
  <c r="U27" i="2"/>
  <c r="U23" i="2"/>
  <c r="U19" i="2"/>
  <c r="U15" i="2"/>
  <c r="U385" i="2"/>
  <c r="U42" i="2"/>
  <c r="U38" i="2"/>
  <c r="U34" i="2"/>
  <c r="U30" i="2"/>
  <c r="U26" i="2"/>
  <c r="U22" i="2"/>
  <c r="U18" i="2"/>
  <c r="U14" i="2"/>
  <c r="U409" i="2"/>
  <c r="U41" i="2"/>
  <c r="U37" i="2"/>
  <c r="U33" i="2"/>
  <c r="U29" i="2"/>
  <c r="U25" i="2"/>
  <c r="U21" i="2"/>
  <c r="U17" i="2"/>
  <c r="U13" i="2"/>
  <c r="U32" i="2"/>
  <c r="U16" i="2"/>
  <c r="U28" i="2"/>
  <c r="U40" i="2"/>
  <c r="U24" i="2"/>
  <c r="U401" i="2"/>
  <c r="U36" i="2"/>
  <c r="U20" i="2"/>
  <c r="U164" i="2"/>
  <c r="U160" i="2"/>
  <c r="U156" i="2"/>
  <c r="U152" i="2"/>
  <c r="U148" i="2"/>
  <c r="U144" i="2"/>
  <c r="U140" i="2"/>
  <c r="U136" i="2"/>
  <c r="U163" i="2"/>
  <c r="U159" i="2"/>
  <c r="U155" i="2"/>
  <c r="U151" i="2"/>
  <c r="U147" i="2"/>
  <c r="U143" i="2"/>
  <c r="U139" i="2"/>
  <c r="U135" i="2"/>
  <c r="U165" i="2"/>
  <c r="U157" i="2"/>
  <c r="U149" i="2"/>
  <c r="U141" i="2"/>
  <c r="U162" i="2"/>
  <c r="U154" i="2"/>
  <c r="U146" i="2"/>
  <c r="U138" i="2"/>
  <c r="U161" i="2"/>
  <c r="U153" i="2"/>
  <c r="U145" i="2"/>
  <c r="U137" i="2"/>
  <c r="U158" i="2"/>
  <c r="U150" i="2"/>
  <c r="U142" i="2"/>
  <c r="V285" i="2"/>
  <c r="V281" i="2"/>
  <c r="V277" i="2"/>
  <c r="V273" i="2"/>
  <c r="V269" i="2"/>
  <c r="V265" i="2"/>
  <c r="V261" i="2"/>
  <c r="V257" i="2"/>
  <c r="V284" i="2"/>
  <c r="V280" i="2"/>
  <c r="V276" i="2"/>
  <c r="V272" i="2"/>
  <c r="V268" i="2"/>
  <c r="V264" i="2"/>
  <c r="V260" i="2"/>
  <c r="V279" i="2"/>
  <c r="V271" i="2"/>
  <c r="V263" i="2"/>
  <c r="V286" i="2"/>
  <c r="V278" i="2"/>
  <c r="V270" i="2"/>
  <c r="V262" i="2"/>
  <c r="V283" i="2"/>
  <c r="V267" i="2"/>
  <c r="V282" i="2"/>
  <c r="V266" i="2"/>
  <c r="V275" i="2"/>
  <c r="V259" i="2"/>
  <c r="V274" i="2"/>
  <c r="V258" i="2"/>
  <c r="V409" i="2"/>
  <c r="V405" i="2"/>
  <c r="V401" i="2"/>
  <c r="V397" i="2"/>
  <c r="V393" i="2"/>
  <c r="V389" i="2"/>
  <c r="V385" i="2"/>
  <c r="V381" i="2"/>
  <c r="V408" i="2"/>
  <c r="V404" i="2"/>
  <c r="V400" i="2"/>
  <c r="V396" i="2"/>
  <c r="V392" i="2"/>
  <c r="V388" i="2"/>
  <c r="V384" i="2"/>
  <c r="V380" i="2"/>
  <c r="V407" i="2"/>
  <c r="V399" i="2"/>
  <c r="V391" i="2"/>
  <c r="V383" i="2"/>
  <c r="V406" i="2"/>
  <c r="V398" i="2"/>
  <c r="V390" i="2"/>
  <c r="V382" i="2"/>
  <c r="V41" i="2"/>
  <c r="V37" i="2"/>
  <c r="V33" i="2"/>
  <c r="V29" i="2"/>
  <c r="V25" i="2"/>
  <c r="V21" i="2"/>
  <c r="V17" i="2"/>
  <c r="V13" i="2"/>
  <c r="V403" i="2"/>
  <c r="V395" i="2"/>
  <c r="V387" i="2"/>
  <c r="V379" i="2"/>
  <c r="V386" i="2"/>
  <c r="V42" i="2"/>
  <c r="V36" i="2"/>
  <c r="V31" i="2"/>
  <c r="V26" i="2"/>
  <c r="V20" i="2"/>
  <c r="V15" i="2"/>
  <c r="V40" i="2"/>
  <c r="V35" i="2"/>
  <c r="V30" i="2"/>
  <c r="V24" i="2"/>
  <c r="V19" i="2"/>
  <c r="V14" i="2"/>
  <c r="V402" i="2"/>
  <c r="V39" i="2"/>
  <c r="V34" i="2"/>
  <c r="V28" i="2"/>
  <c r="V23" i="2"/>
  <c r="V18" i="2"/>
  <c r="V394" i="2"/>
  <c r="V27" i="2"/>
  <c r="V43" i="2"/>
  <c r="V22" i="2"/>
  <c r="V38" i="2"/>
  <c r="V16" i="2"/>
  <c r="V32" i="2"/>
  <c r="U132" i="2"/>
  <c r="U128" i="2"/>
  <c r="U124" i="2"/>
  <c r="U120" i="2"/>
  <c r="U116" i="2"/>
  <c r="U112" i="2"/>
  <c r="U108" i="2"/>
  <c r="U131" i="2"/>
  <c r="U127" i="2"/>
  <c r="U133" i="2"/>
  <c r="U125" i="2"/>
  <c r="U119" i="2"/>
  <c r="U114" i="2"/>
  <c r="U109" i="2"/>
  <c r="U130" i="2"/>
  <c r="U123" i="2"/>
  <c r="U118" i="2"/>
  <c r="U113" i="2"/>
  <c r="U107" i="2"/>
  <c r="U129" i="2"/>
  <c r="U122" i="2"/>
  <c r="U117" i="2"/>
  <c r="U111" i="2"/>
  <c r="U106" i="2"/>
  <c r="U134" i="2"/>
  <c r="U110" i="2"/>
  <c r="U126" i="2"/>
  <c r="U105" i="2"/>
  <c r="U121" i="2"/>
  <c r="U115" i="2"/>
  <c r="T409" i="2"/>
  <c r="T405" i="2"/>
  <c r="T401" i="2"/>
  <c r="T397" i="2"/>
  <c r="T393" i="2"/>
  <c r="T389" i="2"/>
  <c r="T385" i="2"/>
  <c r="T381" i="2"/>
  <c r="T41" i="2"/>
  <c r="T37" i="2"/>
  <c r="T33" i="2"/>
  <c r="T29" i="2"/>
  <c r="T25" i="2"/>
  <c r="T21" i="2"/>
  <c r="T17" i="2"/>
  <c r="T13" i="2"/>
  <c r="T408" i="2"/>
  <c r="T404" i="2"/>
  <c r="T400" i="2"/>
  <c r="T396" i="2"/>
  <c r="T392" i="2"/>
  <c r="T388" i="2"/>
  <c r="T384" i="2"/>
  <c r="T380" i="2"/>
  <c r="T40" i="2"/>
  <c r="T36" i="2"/>
  <c r="T32" i="2"/>
  <c r="T28" i="2"/>
  <c r="T24" i="2"/>
  <c r="T20" i="2"/>
  <c r="T16" i="2"/>
  <c r="T407" i="2"/>
  <c r="T403" i="2"/>
  <c r="T399" i="2"/>
  <c r="T395" i="2"/>
  <c r="T391" i="2"/>
  <c r="T387" i="2"/>
  <c r="T383" i="2"/>
  <c r="T379" i="2"/>
  <c r="T394" i="2"/>
  <c r="T39" i="2"/>
  <c r="T31" i="2"/>
  <c r="T23" i="2"/>
  <c r="T15" i="2"/>
  <c r="T406" i="2"/>
  <c r="T390" i="2"/>
  <c r="T38" i="2"/>
  <c r="T30" i="2"/>
  <c r="T22" i="2"/>
  <c r="T14" i="2"/>
  <c r="T402" i="2"/>
  <c r="T386" i="2"/>
  <c r="T43" i="2"/>
  <c r="T35" i="2"/>
  <c r="T27" i="2"/>
  <c r="T19" i="2"/>
  <c r="T382" i="2"/>
  <c r="T18" i="2"/>
  <c r="T42" i="2"/>
  <c r="T34" i="2"/>
  <c r="T398" i="2"/>
  <c r="V225" i="2"/>
  <c r="V221" i="2"/>
  <c r="V217" i="2"/>
  <c r="V213" i="2"/>
  <c r="V224" i="2"/>
  <c r="V220" i="2"/>
  <c r="V216" i="2"/>
  <c r="V223" i="2"/>
  <c r="V215" i="2"/>
  <c r="V210" i="2"/>
  <c r="V206" i="2"/>
  <c r="V202" i="2"/>
  <c r="V198" i="2"/>
  <c r="V222" i="2"/>
  <c r="V214" i="2"/>
  <c r="V209" i="2"/>
  <c r="V205" i="2"/>
  <c r="V201" i="2"/>
  <c r="V197" i="2"/>
  <c r="V219" i="2"/>
  <c r="V208" i="2"/>
  <c r="V200" i="2"/>
  <c r="V218" i="2"/>
  <c r="V207" i="2"/>
  <c r="V199" i="2"/>
  <c r="V212" i="2"/>
  <c r="V204" i="2"/>
  <c r="V211" i="2"/>
  <c r="V203" i="2"/>
  <c r="P397" i="2"/>
  <c r="P381" i="2"/>
  <c r="P365" i="2"/>
  <c r="P349" i="2"/>
  <c r="P333" i="2"/>
  <c r="P317" i="2"/>
  <c r="P301" i="2"/>
  <c r="P285" i="2"/>
  <c r="P269" i="2"/>
  <c r="P253" i="2"/>
  <c r="P237" i="2"/>
  <c r="P69" i="2"/>
  <c r="P53" i="2"/>
  <c r="P37" i="2"/>
  <c r="Q407" i="2"/>
  <c r="Q391" i="2"/>
  <c r="Q375" i="2"/>
  <c r="Q359" i="2"/>
  <c r="Q340" i="2"/>
  <c r="Q319" i="2"/>
  <c r="Q298" i="2"/>
  <c r="Q276" i="2"/>
  <c r="Q255" i="2"/>
  <c r="Q234" i="2"/>
  <c r="Q96" i="2"/>
  <c r="Q64" i="2"/>
  <c r="Q32" i="2"/>
  <c r="R374" i="2"/>
  <c r="R94" i="2"/>
  <c r="R30" i="2"/>
  <c r="S60" i="2"/>
  <c r="S276" i="2"/>
  <c r="S340" i="2"/>
  <c r="S404" i="2"/>
  <c r="T122" i="2"/>
  <c r="T250" i="2"/>
  <c r="P14" i="2"/>
  <c r="P18" i="2"/>
  <c r="P22" i="2"/>
  <c r="P26" i="2"/>
  <c r="P30" i="2"/>
  <c r="P34" i="2"/>
  <c r="P38" i="2"/>
  <c r="P42" i="2"/>
  <c r="P382" i="2"/>
  <c r="P386" i="2"/>
  <c r="P390" i="2"/>
  <c r="P394" i="2"/>
  <c r="P398" i="2"/>
  <c r="P402" i="2"/>
  <c r="P406" i="2"/>
  <c r="P15" i="2"/>
  <c r="P19" i="2"/>
  <c r="P23" i="2"/>
  <c r="P27" i="2"/>
  <c r="P31" i="2"/>
  <c r="P35" i="2"/>
  <c r="P39" i="2"/>
  <c r="P43" i="2"/>
  <c r="P379" i="2"/>
  <c r="P383" i="2"/>
  <c r="P387" i="2"/>
  <c r="P391" i="2"/>
  <c r="P395" i="2"/>
  <c r="P399" i="2"/>
  <c r="P403" i="2"/>
  <c r="P407" i="2"/>
  <c r="P13" i="2"/>
  <c r="P16" i="2"/>
  <c r="P20" i="2"/>
  <c r="P24" i="2"/>
  <c r="P28" i="2"/>
  <c r="P32" i="2"/>
  <c r="P36" i="2"/>
  <c r="P40" i="2"/>
  <c r="P380" i="2"/>
  <c r="P384" i="2"/>
  <c r="P388" i="2"/>
  <c r="P392" i="2"/>
  <c r="P396" i="2"/>
  <c r="P400" i="2"/>
  <c r="P404" i="2"/>
  <c r="P408" i="2"/>
  <c r="R319" i="2"/>
  <c r="R323" i="2"/>
  <c r="R327" i="2"/>
  <c r="R331" i="2"/>
  <c r="R335" i="2"/>
  <c r="R339" i="2"/>
  <c r="R343" i="2"/>
  <c r="R347" i="2"/>
  <c r="R320" i="2"/>
  <c r="R324" i="2"/>
  <c r="R328" i="2"/>
  <c r="R332" i="2"/>
  <c r="R336" i="2"/>
  <c r="R340" i="2"/>
  <c r="R344" i="2"/>
  <c r="R321" i="2"/>
  <c r="R325" i="2"/>
  <c r="R329" i="2"/>
  <c r="R333" i="2"/>
  <c r="R337" i="2"/>
  <c r="R341" i="2"/>
  <c r="R345" i="2"/>
  <c r="R330" i="2"/>
  <c r="R346" i="2"/>
  <c r="R318" i="2"/>
  <c r="R334" i="2"/>
  <c r="R322" i="2"/>
  <c r="R338" i="2"/>
  <c r="T317" i="2"/>
  <c r="T313" i="2"/>
  <c r="T309" i="2"/>
  <c r="T305" i="2"/>
  <c r="T301" i="2"/>
  <c r="T297" i="2"/>
  <c r="T293" i="2"/>
  <c r="T289" i="2"/>
  <c r="T316" i="2"/>
  <c r="T312" i="2"/>
  <c r="T308" i="2"/>
  <c r="T304" i="2"/>
  <c r="T300" i="2"/>
  <c r="T296" i="2"/>
  <c r="T292" i="2"/>
  <c r="T288" i="2"/>
  <c r="T315" i="2"/>
  <c r="T311" i="2"/>
  <c r="T307" i="2"/>
  <c r="T303" i="2"/>
  <c r="T299" i="2"/>
  <c r="T295" i="2"/>
  <c r="T314" i="2"/>
  <c r="T298" i="2"/>
  <c r="T287" i="2"/>
  <c r="T310" i="2"/>
  <c r="T294" i="2"/>
  <c r="T306" i="2"/>
  <c r="T291" i="2"/>
  <c r="T302" i="2"/>
  <c r="T290" i="2"/>
  <c r="U72" i="2"/>
  <c r="U68" i="2"/>
  <c r="U64" i="2"/>
  <c r="U60" i="2"/>
  <c r="U56" i="2"/>
  <c r="U71" i="2"/>
  <c r="U66" i="2"/>
  <c r="U61" i="2"/>
  <c r="U55" i="2"/>
  <c r="U51" i="2"/>
  <c r="U47" i="2"/>
  <c r="U70" i="2"/>
  <c r="U65" i="2"/>
  <c r="U59" i="2"/>
  <c r="U54" i="2"/>
  <c r="U50" i="2"/>
  <c r="U46" i="2"/>
  <c r="U69" i="2"/>
  <c r="U63" i="2"/>
  <c r="U58" i="2"/>
  <c r="U53" i="2"/>
  <c r="U49" i="2"/>
  <c r="U45" i="2"/>
  <c r="U67" i="2"/>
  <c r="U48" i="2"/>
  <c r="U62" i="2"/>
  <c r="U44" i="2"/>
  <c r="U57" i="2"/>
  <c r="U73" i="2"/>
  <c r="U52" i="2"/>
  <c r="T101" i="2"/>
  <c r="T97" i="2"/>
  <c r="T93" i="2"/>
  <c r="T89" i="2"/>
  <c r="T85" i="2"/>
  <c r="T81" i="2"/>
  <c r="T77" i="2"/>
  <c r="T104" i="2"/>
  <c r="T100" i="2"/>
  <c r="T96" i="2"/>
  <c r="T92" i="2"/>
  <c r="T88" i="2"/>
  <c r="T84" i="2"/>
  <c r="T80" i="2"/>
  <c r="T76" i="2"/>
  <c r="T103" i="2"/>
  <c r="T95" i="2"/>
  <c r="T87" i="2"/>
  <c r="T79" i="2"/>
  <c r="T102" i="2"/>
  <c r="T94" i="2"/>
  <c r="T86" i="2"/>
  <c r="T78" i="2"/>
  <c r="T99" i="2"/>
  <c r="T91" i="2"/>
  <c r="T83" i="2"/>
  <c r="T75" i="2"/>
  <c r="T82" i="2"/>
  <c r="T74" i="2"/>
  <c r="T98" i="2"/>
  <c r="V377" i="2"/>
  <c r="V373" i="2"/>
  <c r="V369" i="2"/>
  <c r="V365" i="2"/>
  <c r="V361" i="2"/>
  <c r="V357" i="2"/>
  <c r="V353" i="2"/>
  <c r="V349" i="2"/>
  <c r="V376" i="2"/>
  <c r="V372" i="2"/>
  <c r="V368" i="2"/>
  <c r="V364" i="2"/>
  <c r="V360" i="2"/>
  <c r="V356" i="2"/>
  <c r="V352" i="2"/>
  <c r="V348" i="2"/>
  <c r="V375" i="2"/>
  <c r="V367" i="2"/>
  <c r="V359" i="2"/>
  <c r="V351" i="2"/>
  <c r="V374" i="2"/>
  <c r="V366" i="2"/>
  <c r="V358" i="2"/>
  <c r="V350" i="2"/>
  <c r="V371" i="2"/>
  <c r="V363" i="2"/>
  <c r="V355" i="2"/>
  <c r="V354" i="2"/>
  <c r="V378" i="2"/>
  <c r="V370" i="2"/>
  <c r="V362" i="2"/>
  <c r="R287" i="2"/>
  <c r="R291" i="2"/>
  <c r="R295" i="2"/>
  <c r="R299" i="2"/>
  <c r="R303" i="2"/>
  <c r="R307" i="2"/>
  <c r="R311" i="2"/>
  <c r="R315" i="2"/>
  <c r="R288" i="2"/>
  <c r="R292" i="2"/>
  <c r="R296" i="2"/>
  <c r="R300" i="2"/>
  <c r="R304" i="2"/>
  <c r="R308" i="2"/>
  <c r="R312" i="2"/>
  <c r="R316" i="2"/>
  <c r="R289" i="2"/>
  <c r="R293" i="2"/>
  <c r="R297" i="2"/>
  <c r="R301" i="2"/>
  <c r="R305" i="2"/>
  <c r="R309" i="2"/>
  <c r="R313" i="2"/>
  <c r="R317" i="2"/>
  <c r="R298" i="2"/>
  <c r="R314" i="2"/>
  <c r="R302" i="2"/>
  <c r="R290" i="2"/>
  <c r="R306" i="2"/>
  <c r="P409" i="2"/>
  <c r="P393" i="2"/>
  <c r="P377" i="2"/>
  <c r="P361" i="2"/>
  <c r="P345" i="2"/>
  <c r="P329" i="2"/>
  <c r="P313" i="2"/>
  <c r="P297" i="2"/>
  <c r="P281" i="2"/>
  <c r="P265" i="2"/>
  <c r="P249" i="2"/>
  <c r="P233" i="2"/>
  <c r="P65" i="2"/>
  <c r="P49" i="2"/>
  <c r="P33" i="2"/>
  <c r="P17" i="2"/>
  <c r="Q403" i="2"/>
  <c r="Q387" i="2"/>
  <c r="Q371" i="2"/>
  <c r="Q355" i="2"/>
  <c r="Q335" i="2"/>
  <c r="Q314" i="2"/>
  <c r="Q292" i="2"/>
  <c r="Q271" i="2"/>
  <c r="Q250" i="2"/>
  <c r="Q228" i="2"/>
  <c r="Q88" i="2"/>
  <c r="Q56" i="2"/>
  <c r="Q24" i="2"/>
  <c r="R358" i="2"/>
  <c r="R294" i="2"/>
  <c r="R78" i="2"/>
  <c r="R14" i="2"/>
  <c r="S76" i="2"/>
  <c r="S292" i="2"/>
  <c r="S356" i="2"/>
  <c r="T26" i="2"/>
  <c r="T154" i="2"/>
  <c r="T282" i="2"/>
  <c r="T193" i="2"/>
  <c r="T189" i="2"/>
  <c r="T185" i="2"/>
  <c r="T181" i="2"/>
  <c r="T177" i="2"/>
  <c r="T173" i="2"/>
  <c r="T169" i="2"/>
  <c r="T196" i="2"/>
  <c r="T192" i="2"/>
  <c r="T188" i="2"/>
  <c r="T184" i="2"/>
  <c r="T180" i="2"/>
  <c r="T176" i="2"/>
  <c r="T172" i="2"/>
  <c r="T168" i="2"/>
  <c r="T191" i="2"/>
  <c r="T183" i="2"/>
  <c r="T175" i="2"/>
  <c r="T167" i="2"/>
  <c r="T190" i="2"/>
  <c r="T182" i="2"/>
  <c r="T174" i="2"/>
  <c r="T166" i="2"/>
  <c r="T195" i="2"/>
  <c r="T187" i="2"/>
  <c r="T179" i="2"/>
  <c r="T171" i="2"/>
  <c r="T194" i="2"/>
  <c r="T170" i="2"/>
  <c r="V194" i="2"/>
  <c r="V190" i="2"/>
  <c r="V186" i="2"/>
  <c r="V182" i="2"/>
  <c r="V178" i="2"/>
  <c r="V174" i="2"/>
  <c r="V170" i="2"/>
  <c r="V166" i="2"/>
  <c r="V193" i="2"/>
  <c r="V189" i="2"/>
  <c r="V185" i="2"/>
  <c r="V181" i="2"/>
  <c r="V177" i="2"/>
  <c r="V173" i="2"/>
  <c r="V169" i="2"/>
  <c r="V192" i="2"/>
  <c r="V184" i="2"/>
  <c r="V176" i="2"/>
  <c r="V168" i="2"/>
  <c r="V191" i="2"/>
  <c r="V183" i="2"/>
  <c r="V175" i="2"/>
  <c r="V167" i="2"/>
  <c r="V196" i="2"/>
  <c r="V188" i="2"/>
  <c r="V180" i="2"/>
  <c r="V172" i="2"/>
  <c r="V195" i="2"/>
  <c r="V187" i="2"/>
  <c r="V179" i="2"/>
  <c r="V171" i="2"/>
  <c r="T178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13" i="2"/>
  <c r="D1015" i="24"/>
  <c r="C1015" i="24"/>
  <c r="D1014" i="24"/>
  <c r="C1014" i="24"/>
  <c r="D1013" i="24"/>
  <c r="C1013" i="24"/>
  <c r="D1012" i="24"/>
  <c r="C1012" i="24"/>
  <c r="D1011" i="24"/>
  <c r="C1011" i="24"/>
  <c r="D1010" i="24"/>
  <c r="C1010" i="24"/>
  <c r="D1009" i="24"/>
  <c r="C1009" i="24"/>
  <c r="D1008" i="24"/>
  <c r="C1008" i="24"/>
  <c r="D1007" i="24"/>
  <c r="C1007" i="24"/>
  <c r="D1006" i="24"/>
  <c r="C1006" i="24"/>
  <c r="D1005" i="24"/>
  <c r="C1005" i="24"/>
  <c r="D1004" i="24"/>
  <c r="C1004" i="24"/>
  <c r="D1003" i="24"/>
  <c r="C1003" i="24"/>
  <c r="D1002" i="24"/>
  <c r="C1002" i="24"/>
  <c r="D1001" i="24"/>
  <c r="C1001" i="24"/>
  <c r="D1000" i="24"/>
  <c r="C1000" i="24"/>
  <c r="D999" i="24"/>
  <c r="C999" i="24"/>
  <c r="D998" i="24"/>
  <c r="C998" i="24"/>
  <c r="D997" i="24"/>
  <c r="C997" i="24"/>
  <c r="D996" i="24"/>
  <c r="C996" i="24"/>
  <c r="D995" i="24"/>
  <c r="C995" i="24"/>
  <c r="D994" i="24"/>
  <c r="C994" i="24"/>
  <c r="D993" i="24"/>
  <c r="C993" i="24"/>
  <c r="D992" i="24"/>
  <c r="C992" i="24"/>
  <c r="D991" i="24"/>
  <c r="C991" i="24"/>
  <c r="D990" i="24"/>
  <c r="C990" i="24"/>
  <c r="D989" i="24"/>
  <c r="C989" i="24"/>
  <c r="D988" i="24"/>
  <c r="C988" i="24"/>
  <c r="D987" i="24"/>
  <c r="C987" i="24"/>
  <c r="D986" i="24"/>
  <c r="C986" i="24"/>
  <c r="D985" i="24"/>
  <c r="C985" i="24"/>
  <c r="D984" i="24"/>
  <c r="C984" i="24"/>
  <c r="D983" i="24"/>
  <c r="C983" i="24"/>
  <c r="D982" i="24"/>
  <c r="C982" i="24"/>
  <c r="D981" i="24"/>
  <c r="C981" i="24"/>
  <c r="D980" i="24"/>
  <c r="C980" i="24"/>
  <c r="D979" i="24"/>
  <c r="C979" i="24"/>
  <c r="D978" i="24"/>
  <c r="C978" i="24"/>
  <c r="D977" i="24"/>
  <c r="C977" i="24"/>
  <c r="D976" i="24"/>
  <c r="C976" i="24"/>
  <c r="D975" i="24"/>
  <c r="C975" i="24"/>
  <c r="D974" i="24"/>
  <c r="C974" i="24"/>
  <c r="D973" i="24"/>
  <c r="C973" i="24"/>
  <c r="D972" i="24"/>
  <c r="C972" i="24"/>
  <c r="D971" i="24"/>
  <c r="C971" i="24"/>
  <c r="D970" i="24"/>
  <c r="C970" i="24"/>
  <c r="D969" i="24"/>
  <c r="C969" i="24"/>
  <c r="D968" i="24"/>
  <c r="C968" i="24"/>
  <c r="D967" i="24"/>
  <c r="C967" i="24"/>
  <c r="D966" i="24"/>
  <c r="C966" i="24"/>
  <c r="D965" i="24"/>
  <c r="C965" i="24"/>
  <c r="D964" i="24"/>
  <c r="C964" i="24"/>
  <c r="D963" i="24"/>
  <c r="C963" i="24"/>
  <c r="D962" i="24"/>
  <c r="C962" i="24"/>
  <c r="D961" i="24"/>
  <c r="C961" i="24"/>
  <c r="D960" i="24"/>
  <c r="C960" i="24"/>
  <c r="D959" i="24"/>
  <c r="C959" i="24"/>
  <c r="D958" i="24"/>
  <c r="C958" i="24"/>
  <c r="D957" i="24"/>
  <c r="C957" i="24"/>
  <c r="D956" i="24"/>
  <c r="C956" i="24"/>
  <c r="D955" i="24"/>
  <c r="C955" i="24"/>
  <c r="D954" i="24"/>
  <c r="C954" i="24"/>
  <c r="D953" i="24"/>
  <c r="C953" i="24"/>
  <c r="D952" i="24"/>
  <c r="C952" i="24"/>
  <c r="D951" i="24"/>
  <c r="C951" i="24"/>
  <c r="D950" i="24"/>
  <c r="C950" i="24"/>
  <c r="D949" i="24"/>
  <c r="C949" i="24"/>
  <c r="D948" i="24"/>
  <c r="C948" i="24"/>
  <c r="D947" i="24"/>
  <c r="C947" i="24"/>
  <c r="D946" i="24"/>
  <c r="C946" i="24"/>
  <c r="D945" i="24"/>
  <c r="C945" i="24"/>
  <c r="D944" i="24"/>
  <c r="C944" i="24"/>
  <c r="D943" i="24"/>
  <c r="C943" i="24"/>
  <c r="D942" i="24"/>
  <c r="C942" i="24"/>
  <c r="D941" i="24"/>
  <c r="C941" i="24"/>
  <c r="D940" i="24"/>
  <c r="C940" i="24"/>
  <c r="D939" i="24"/>
  <c r="C939" i="24"/>
  <c r="D938" i="24"/>
  <c r="C938" i="24"/>
  <c r="D937" i="24"/>
  <c r="C937" i="24"/>
  <c r="D936" i="24"/>
  <c r="C936" i="24"/>
  <c r="D935" i="24"/>
  <c r="C935" i="24"/>
  <c r="D934" i="24"/>
  <c r="C934" i="24"/>
  <c r="D933" i="24"/>
  <c r="C933" i="24"/>
  <c r="D932" i="24"/>
  <c r="C932" i="24"/>
  <c r="D931" i="24"/>
  <c r="C931" i="24"/>
  <c r="D930" i="24"/>
  <c r="C930" i="24"/>
  <c r="D929" i="24"/>
  <c r="C929" i="24"/>
  <c r="D928" i="24"/>
  <c r="C928" i="24"/>
  <c r="D927" i="24"/>
  <c r="C927" i="24"/>
  <c r="D926" i="24"/>
  <c r="C926" i="24"/>
  <c r="D925" i="24"/>
  <c r="C925" i="24"/>
  <c r="D924" i="24"/>
  <c r="C924" i="24"/>
  <c r="D923" i="24"/>
  <c r="C923" i="24"/>
  <c r="D922" i="24"/>
  <c r="C922" i="24"/>
  <c r="D921" i="24"/>
  <c r="C921" i="24"/>
  <c r="D920" i="24"/>
  <c r="C920" i="24"/>
  <c r="D919" i="24"/>
  <c r="C919" i="24"/>
  <c r="D918" i="24"/>
  <c r="C918" i="24"/>
  <c r="D917" i="24"/>
  <c r="C917" i="24"/>
  <c r="D916" i="24"/>
  <c r="C916" i="24"/>
  <c r="D915" i="24"/>
  <c r="C915" i="24"/>
  <c r="D914" i="24"/>
  <c r="C914" i="24"/>
  <c r="D913" i="24"/>
  <c r="C913" i="24"/>
  <c r="D912" i="24"/>
  <c r="C912" i="24"/>
  <c r="D911" i="24"/>
  <c r="C911" i="24"/>
  <c r="D910" i="24"/>
  <c r="C910" i="24"/>
  <c r="D909" i="24"/>
  <c r="C909" i="24"/>
  <c r="D908" i="24"/>
  <c r="C908" i="24"/>
  <c r="D907" i="24"/>
  <c r="C907" i="24"/>
  <c r="D906" i="24"/>
  <c r="C906" i="24"/>
  <c r="D905" i="24"/>
  <c r="C905" i="24"/>
  <c r="D904" i="24"/>
  <c r="C904" i="24"/>
  <c r="D903" i="24"/>
  <c r="C903" i="24"/>
  <c r="D902" i="24"/>
  <c r="C902" i="24"/>
  <c r="D901" i="24"/>
  <c r="C901" i="24"/>
  <c r="D900" i="24"/>
  <c r="C900" i="24"/>
  <c r="D899" i="24"/>
  <c r="C899" i="24"/>
  <c r="D898" i="24"/>
  <c r="C898" i="24"/>
  <c r="D897" i="24"/>
  <c r="C897" i="24"/>
  <c r="D896" i="24"/>
  <c r="C896" i="24"/>
  <c r="D895" i="24"/>
  <c r="C895" i="24"/>
  <c r="D894" i="24"/>
  <c r="C894" i="24"/>
  <c r="D893" i="24"/>
  <c r="C893" i="24"/>
  <c r="D892" i="24"/>
  <c r="C892" i="24"/>
  <c r="D891" i="24"/>
  <c r="C891" i="24"/>
  <c r="D890" i="24"/>
  <c r="C890" i="24"/>
  <c r="D889" i="24"/>
  <c r="C889" i="24"/>
  <c r="D888" i="24"/>
  <c r="C888" i="24"/>
  <c r="D887" i="24"/>
  <c r="C887" i="24"/>
  <c r="D886" i="24"/>
  <c r="C886" i="24"/>
  <c r="D885" i="24"/>
  <c r="C885" i="24"/>
  <c r="D884" i="24"/>
  <c r="C884" i="24"/>
  <c r="D883" i="24"/>
  <c r="C883" i="24"/>
  <c r="D882" i="24"/>
  <c r="C882" i="24"/>
  <c r="D881" i="24"/>
  <c r="C881" i="24"/>
  <c r="D880" i="24"/>
  <c r="C880" i="24"/>
  <c r="D879" i="24"/>
  <c r="C879" i="24"/>
  <c r="D878" i="24"/>
  <c r="C878" i="24"/>
  <c r="D877" i="24"/>
  <c r="C877" i="24"/>
  <c r="D876" i="24"/>
  <c r="C876" i="24"/>
  <c r="D875" i="24"/>
  <c r="C875" i="24"/>
  <c r="D874" i="24"/>
  <c r="C874" i="24"/>
  <c r="D873" i="24"/>
  <c r="C873" i="24"/>
  <c r="D872" i="24"/>
  <c r="C872" i="24"/>
  <c r="D871" i="24"/>
  <c r="C871" i="24"/>
  <c r="D870" i="24"/>
  <c r="C870" i="24"/>
  <c r="D869" i="24"/>
  <c r="C869" i="24"/>
  <c r="D868" i="24"/>
  <c r="C868" i="24"/>
  <c r="D867" i="24"/>
  <c r="C867" i="24"/>
  <c r="D866" i="24"/>
  <c r="C866" i="24"/>
  <c r="D865" i="24"/>
  <c r="C865" i="24"/>
  <c r="D864" i="24"/>
  <c r="C864" i="24"/>
  <c r="D863" i="24"/>
  <c r="C863" i="24"/>
  <c r="D862" i="24"/>
  <c r="C862" i="24"/>
  <c r="D861" i="24"/>
  <c r="C861" i="24"/>
  <c r="D860" i="24"/>
  <c r="C860" i="24"/>
  <c r="D859" i="24"/>
  <c r="C859" i="24"/>
  <c r="D858" i="24"/>
  <c r="C858" i="24"/>
  <c r="D857" i="24"/>
  <c r="C857" i="24"/>
  <c r="D856" i="24"/>
  <c r="C856" i="24"/>
  <c r="D855" i="24"/>
  <c r="C855" i="24"/>
  <c r="D854" i="24"/>
  <c r="C854" i="24"/>
  <c r="D853" i="24"/>
  <c r="C853" i="24"/>
  <c r="D852" i="24"/>
  <c r="C852" i="24"/>
  <c r="D851" i="24"/>
  <c r="C851" i="24"/>
  <c r="D850" i="24"/>
  <c r="C850" i="24"/>
  <c r="D849" i="24"/>
  <c r="C849" i="24"/>
  <c r="D848" i="24"/>
  <c r="C848" i="24"/>
  <c r="D847" i="24"/>
  <c r="C847" i="24"/>
  <c r="D846" i="24"/>
  <c r="C846" i="24"/>
  <c r="D845" i="24"/>
  <c r="C845" i="24"/>
  <c r="D844" i="24"/>
  <c r="C844" i="24"/>
  <c r="D843" i="24"/>
  <c r="C843" i="24"/>
  <c r="D842" i="24"/>
  <c r="C842" i="24"/>
  <c r="D841" i="24"/>
  <c r="C841" i="24"/>
  <c r="D840" i="24"/>
  <c r="C840" i="24"/>
  <c r="D839" i="24"/>
  <c r="C839" i="24"/>
  <c r="D838" i="24"/>
  <c r="C838" i="24"/>
  <c r="D837" i="24"/>
  <c r="C837" i="24"/>
  <c r="D836" i="24"/>
  <c r="C836" i="24"/>
  <c r="D835" i="24"/>
  <c r="C835" i="24"/>
  <c r="D834" i="24"/>
  <c r="C834" i="24"/>
  <c r="D833" i="24"/>
  <c r="C833" i="24"/>
  <c r="D832" i="24"/>
  <c r="C832" i="24"/>
  <c r="D831" i="24"/>
  <c r="C831" i="24"/>
  <c r="D830" i="24"/>
  <c r="C830" i="24"/>
  <c r="D829" i="24"/>
  <c r="C829" i="24"/>
  <c r="D828" i="24"/>
  <c r="C828" i="24"/>
  <c r="D827" i="24"/>
  <c r="C827" i="24"/>
  <c r="D826" i="24"/>
  <c r="C826" i="24"/>
  <c r="D825" i="24"/>
  <c r="C825" i="24"/>
  <c r="D824" i="24"/>
  <c r="C824" i="24"/>
  <c r="D823" i="24"/>
  <c r="C823" i="24"/>
  <c r="D822" i="24"/>
  <c r="C822" i="24"/>
  <c r="D821" i="24"/>
  <c r="C821" i="24"/>
  <c r="D820" i="24"/>
  <c r="C820" i="24"/>
  <c r="D819" i="24"/>
  <c r="C819" i="24"/>
  <c r="D818" i="24"/>
  <c r="C818" i="24"/>
  <c r="D817" i="24"/>
  <c r="C817" i="24"/>
  <c r="D816" i="24"/>
  <c r="C816" i="24"/>
  <c r="D815" i="24"/>
  <c r="C815" i="24"/>
  <c r="D814" i="24"/>
  <c r="C814" i="24"/>
  <c r="D813" i="24"/>
  <c r="C813" i="24"/>
  <c r="D812" i="24"/>
  <c r="C812" i="24"/>
  <c r="D811" i="24"/>
  <c r="C811" i="24"/>
  <c r="D810" i="24"/>
  <c r="C810" i="24"/>
  <c r="D809" i="24"/>
  <c r="C809" i="24"/>
  <c r="D808" i="24"/>
  <c r="C808" i="24"/>
  <c r="D807" i="24"/>
  <c r="C807" i="24"/>
  <c r="D806" i="24"/>
  <c r="C806" i="24"/>
  <c r="D805" i="24"/>
  <c r="C805" i="24"/>
  <c r="D804" i="24"/>
  <c r="C804" i="24"/>
  <c r="D803" i="24"/>
  <c r="C803" i="24"/>
  <c r="D802" i="24"/>
  <c r="C802" i="24"/>
  <c r="D801" i="24"/>
  <c r="C801" i="24"/>
  <c r="D800" i="24"/>
  <c r="C800" i="24"/>
  <c r="D799" i="24"/>
  <c r="C799" i="24"/>
  <c r="D798" i="24"/>
  <c r="C798" i="24"/>
  <c r="D797" i="24"/>
  <c r="C797" i="24"/>
  <c r="D796" i="24"/>
  <c r="C796" i="24"/>
  <c r="D795" i="24"/>
  <c r="C795" i="24"/>
  <c r="D794" i="24"/>
  <c r="C794" i="24"/>
  <c r="D793" i="24"/>
  <c r="C793" i="24"/>
  <c r="D792" i="24"/>
  <c r="C792" i="24"/>
  <c r="D791" i="24"/>
  <c r="C791" i="24"/>
  <c r="D790" i="24"/>
  <c r="C790" i="24"/>
  <c r="D789" i="24"/>
  <c r="C789" i="24"/>
  <c r="D788" i="24"/>
  <c r="C788" i="24"/>
  <c r="D787" i="24"/>
  <c r="C787" i="24"/>
  <c r="D786" i="24"/>
  <c r="C786" i="24"/>
  <c r="D785" i="24"/>
  <c r="C785" i="24"/>
  <c r="D784" i="24"/>
  <c r="C784" i="24"/>
  <c r="D783" i="24"/>
  <c r="C783" i="24"/>
  <c r="D782" i="24"/>
  <c r="C782" i="24"/>
  <c r="D781" i="24"/>
  <c r="C781" i="24"/>
  <c r="D780" i="24"/>
  <c r="C780" i="24"/>
  <c r="D779" i="24"/>
  <c r="C779" i="24"/>
  <c r="D778" i="24"/>
  <c r="C778" i="24"/>
  <c r="D777" i="24"/>
  <c r="C777" i="24"/>
  <c r="D776" i="24"/>
  <c r="C776" i="24"/>
  <c r="D775" i="24"/>
  <c r="C775" i="24"/>
  <c r="D774" i="24"/>
  <c r="C774" i="24"/>
  <c r="D773" i="24"/>
  <c r="C773" i="24"/>
  <c r="D772" i="24"/>
  <c r="C772" i="24"/>
  <c r="D771" i="24"/>
  <c r="C771" i="24"/>
  <c r="D770" i="24"/>
  <c r="C770" i="24"/>
  <c r="D769" i="24"/>
  <c r="C769" i="24"/>
  <c r="D768" i="24"/>
  <c r="C768" i="24"/>
  <c r="D767" i="24"/>
  <c r="C767" i="24"/>
  <c r="D766" i="24"/>
  <c r="C766" i="24"/>
  <c r="D765" i="24"/>
  <c r="C765" i="24"/>
  <c r="D764" i="24"/>
  <c r="C764" i="24"/>
  <c r="D763" i="24"/>
  <c r="C763" i="24"/>
  <c r="D762" i="24"/>
  <c r="C762" i="24"/>
  <c r="D761" i="24"/>
  <c r="C761" i="24"/>
  <c r="D760" i="24"/>
  <c r="C760" i="24"/>
  <c r="D759" i="24"/>
  <c r="C759" i="24"/>
  <c r="D758" i="24"/>
  <c r="C758" i="24"/>
  <c r="D757" i="24"/>
  <c r="C757" i="24"/>
  <c r="D756" i="24"/>
  <c r="C756" i="24"/>
  <c r="D755" i="24"/>
  <c r="C755" i="24"/>
  <c r="D754" i="24"/>
  <c r="C754" i="24"/>
  <c r="D753" i="24"/>
  <c r="C753" i="24"/>
  <c r="D752" i="24"/>
  <c r="C752" i="24"/>
  <c r="D751" i="24"/>
  <c r="C751" i="24"/>
  <c r="D750" i="24"/>
  <c r="C750" i="24"/>
  <c r="D749" i="24"/>
  <c r="C749" i="24"/>
  <c r="D748" i="24"/>
  <c r="C748" i="24"/>
  <c r="D747" i="24"/>
  <c r="C747" i="24"/>
  <c r="D746" i="24"/>
  <c r="C746" i="24"/>
  <c r="D745" i="24"/>
  <c r="C745" i="24"/>
  <c r="D744" i="24"/>
  <c r="C744" i="24"/>
  <c r="D743" i="24"/>
  <c r="C743" i="24"/>
  <c r="D742" i="24"/>
  <c r="C742" i="24"/>
  <c r="D741" i="24"/>
  <c r="C741" i="24"/>
  <c r="D740" i="24"/>
  <c r="C740" i="24"/>
  <c r="D739" i="24"/>
  <c r="C739" i="24"/>
  <c r="D738" i="24"/>
  <c r="C738" i="24"/>
  <c r="D737" i="24"/>
  <c r="C737" i="24"/>
  <c r="D736" i="24"/>
  <c r="C736" i="24"/>
  <c r="D735" i="24"/>
  <c r="C735" i="24"/>
  <c r="D734" i="24"/>
  <c r="C734" i="24"/>
  <c r="D733" i="24"/>
  <c r="C733" i="24"/>
  <c r="D732" i="24"/>
  <c r="C732" i="24"/>
  <c r="D731" i="24"/>
  <c r="C731" i="24"/>
  <c r="D730" i="24"/>
  <c r="C730" i="24"/>
  <c r="D729" i="24"/>
  <c r="C729" i="24"/>
  <c r="D728" i="24"/>
  <c r="C728" i="24"/>
  <c r="D727" i="24"/>
  <c r="C727" i="24"/>
  <c r="D726" i="24"/>
  <c r="C726" i="24"/>
  <c r="D725" i="24"/>
  <c r="C725" i="24"/>
  <c r="D724" i="24"/>
  <c r="C724" i="24"/>
  <c r="D723" i="24"/>
  <c r="C723" i="24"/>
  <c r="D722" i="24"/>
  <c r="C722" i="24"/>
  <c r="D721" i="24"/>
  <c r="C721" i="24"/>
  <c r="D720" i="24"/>
  <c r="C720" i="24"/>
  <c r="D719" i="24"/>
  <c r="C719" i="24"/>
  <c r="D718" i="24"/>
  <c r="C718" i="24"/>
  <c r="D717" i="24"/>
  <c r="C717" i="24"/>
  <c r="D716" i="24"/>
  <c r="C716" i="24"/>
  <c r="D715" i="24"/>
  <c r="C715" i="24"/>
  <c r="D714" i="24"/>
  <c r="C714" i="24"/>
  <c r="D713" i="24"/>
  <c r="C713" i="24"/>
  <c r="D712" i="24"/>
  <c r="C712" i="24"/>
  <c r="D711" i="24"/>
  <c r="C711" i="24"/>
  <c r="D710" i="24"/>
  <c r="C710" i="24"/>
  <c r="D709" i="24"/>
  <c r="C709" i="24"/>
  <c r="D708" i="24"/>
  <c r="C708" i="24"/>
  <c r="D707" i="24"/>
  <c r="C707" i="24"/>
  <c r="D706" i="24"/>
  <c r="C706" i="24"/>
  <c r="D705" i="24"/>
  <c r="C705" i="24"/>
  <c r="D704" i="24"/>
  <c r="C704" i="24"/>
  <c r="D703" i="24"/>
  <c r="C703" i="24"/>
  <c r="D702" i="24"/>
  <c r="C702" i="24"/>
  <c r="D701" i="24"/>
  <c r="C701" i="24"/>
  <c r="D700" i="24"/>
  <c r="C700" i="24"/>
  <c r="D699" i="24"/>
  <c r="C699" i="24"/>
  <c r="D698" i="24"/>
  <c r="C698" i="24"/>
  <c r="D697" i="24"/>
  <c r="C697" i="24"/>
  <c r="D696" i="24"/>
  <c r="C696" i="24"/>
  <c r="D695" i="24"/>
  <c r="C695" i="24"/>
  <c r="D694" i="24"/>
  <c r="C694" i="24"/>
  <c r="D693" i="24"/>
  <c r="C693" i="24"/>
  <c r="D692" i="24"/>
  <c r="C692" i="24"/>
  <c r="D691" i="24"/>
  <c r="C691" i="24"/>
  <c r="D690" i="24"/>
  <c r="C690" i="24"/>
  <c r="D689" i="24"/>
  <c r="C689" i="24"/>
  <c r="D688" i="24"/>
  <c r="C688" i="24"/>
  <c r="D687" i="24"/>
  <c r="C687" i="24"/>
  <c r="D686" i="24"/>
  <c r="C686" i="24"/>
  <c r="D685" i="24"/>
  <c r="C685" i="24"/>
  <c r="D684" i="24"/>
  <c r="C684" i="24"/>
  <c r="D683" i="24"/>
  <c r="C683" i="24"/>
  <c r="D682" i="24"/>
  <c r="C682" i="24"/>
  <c r="D681" i="24"/>
  <c r="C681" i="24"/>
  <c r="D680" i="24"/>
  <c r="C680" i="24"/>
  <c r="D679" i="24"/>
  <c r="C679" i="24"/>
  <c r="D678" i="24"/>
  <c r="C678" i="24"/>
  <c r="D677" i="24"/>
  <c r="C677" i="24"/>
  <c r="D676" i="24"/>
  <c r="C676" i="24"/>
  <c r="D675" i="24"/>
  <c r="C675" i="24"/>
  <c r="D674" i="24"/>
  <c r="C674" i="24"/>
  <c r="D673" i="24"/>
  <c r="C673" i="24"/>
  <c r="D672" i="24"/>
  <c r="C672" i="24"/>
  <c r="D671" i="24"/>
  <c r="C671" i="24"/>
  <c r="D670" i="24"/>
  <c r="C670" i="24"/>
  <c r="D669" i="24"/>
  <c r="C669" i="24"/>
  <c r="D668" i="24"/>
  <c r="C668" i="24"/>
  <c r="D667" i="24"/>
  <c r="C667" i="24"/>
  <c r="D666" i="24"/>
  <c r="C666" i="24"/>
  <c r="D665" i="24"/>
  <c r="C665" i="24"/>
  <c r="D664" i="24"/>
  <c r="C664" i="24"/>
  <c r="D663" i="24"/>
  <c r="C663" i="24"/>
  <c r="D662" i="24"/>
  <c r="C662" i="24"/>
  <c r="D661" i="24"/>
  <c r="C661" i="24"/>
  <c r="D660" i="24"/>
  <c r="C660" i="24"/>
  <c r="D659" i="24"/>
  <c r="C659" i="24"/>
  <c r="D658" i="24"/>
  <c r="C658" i="24"/>
  <c r="D657" i="24"/>
  <c r="C657" i="24"/>
  <c r="D656" i="24"/>
  <c r="C656" i="24"/>
  <c r="D655" i="24"/>
  <c r="C655" i="24"/>
  <c r="D654" i="24"/>
  <c r="C654" i="24"/>
  <c r="D653" i="24"/>
  <c r="C653" i="24"/>
  <c r="D652" i="24"/>
  <c r="C652" i="24"/>
  <c r="D651" i="24"/>
  <c r="C651" i="24"/>
  <c r="D650" i="24"/>
  <c r="C650" i="24"/>
  <c r="D649" i="24"/>
  <c r="C649" i="24"/>
  <c r="D648" i="24"/>
  <c r="C648" i="24"/>
  <c r="D647" i="24"/>
  <c r="C647" i="24"/>
  <c r="D646" i="24"/>
  <c r="C646" i="24"/>
  <c r="D645" i="24"/>
  <c r="C645" i="24"/>
  <c r="D644" i="24"/>
  <c r="C644" i="24"/>
  <c r="D643" i="24"/>
  <c r="C643" i="24"/>
  <c r="D642" i="24"/>
  <c r="C642" i="24"/>
  <c r="D641" i="24"/>
  <c r="C641" i="24"/>
  <c r="D640" i="24"/>
  <c r="C640" i="24"/>
  <c r="D639" i="24"/>
  <c r="C639" i="24"/>
  <c r="D638" i="24"/>
  <c r="C638" i="24"/>
  <c r="D637" i="24"/>
  <c r="C637" i="24"/>
  <c r="D636" i="24"/>
  <c r="C636" i="24"/>
  <c r="D635" i="24"/>
  <c r="C635" i="24"/>
  <c r="D634" i="24"/>
  <c r="C634" i="24"/>
  <c r="D633" i="24"/>
  <c r="C633" i="24"/>
  <c r="D632" i="24"/>
  <c r="C632" i="24"/>
  <c r="D631" i="24"/>
  <c r="C631" i="24"/>
  <c r="D630" i="24"/>
  <c r="C630" i="24"/>
  <c r="D629" i="24"/>
  <c r="C629" i="24"/>
  <c r="D628" i="24"/>
  <c r="C628" i="24"/>
  <c r="D627" i="24"/>
  <c r="C627" i="24"/>
  <c r="D626" i="24"/>
  <c r="C626" i="24"/>
  <c r="D625" i="24"/>
  <c r="C625" i="24"/>
  <c r="D624" i="24"/>
  <c r="C624" i="24"/>
  <c r="D623" i="24"/>
  <c r="C623" i="24"/>
  <c r="D622" i="24"/>
  <c r="C622" i="24"/>
  <c r="D621" i="24"/>
  <c r="C621" i="24"/>
  <c r="D620" i="24"/>
  <c r="C620" i="24"/>
  <c r="D619" i="24"/>
  <c r="C619" i="24"/>
  <c r="D618" i="24"/>
  <c r="C618" i="24"/>
  <c r="D617" i="24"/>
  <c r="C617" i="24"/>
  <c r="D616" i="24"/>
  <c r="C616" i="24"/>
  <c r="D615" i="24"/>
  <c r="C615" i="24"/>
  <c r="D614" i="24"/>
  <c r="C614" i="24"/>
  <c r="D613" i="24"/>
  <c r="C613" i="24"/>
  <c r="D612" i="24"/>
  <c r="C612" i="24"/>
  <c r="D611" i="24"/>
  <c r="C611" i="24"/>
  <c r="D610" i="24"/>
  <c r="C610" i="24"/>
  <c r="D609" i="24"/>
  <c r="C609" i="24"/>
  <c r="D608" i="24"/>
  <c r="C608" i="24"/>
  <c r="D607" i="24"/>
  <c r="C607" i="24"/>
  <c r="D606" i="24"/>
  <c r="C606" i="24"/>
  <c r="D605" i="24"/>
  <c r="C605" i="24"/>
  <c r="D604" i="24"/>
  <c r="C604" i="24"/>
  <c r="D603" i="24"/>
  <c r="C603" i="24"/>
  <c r="D602" i="24"/>
  <c r="C602" i="24"/>
  <c r="D601" i="24"/>
  <c r="C601" i="24"/>
  <c r="D600" i="24"/>
  <c r="C600" i="24"/>
  <c r="D599" i="24"/>
  <c r="C599" i="24"/>
  <c r="D598" i="24"/>
  <c r="C598" i="24"/>
  <c r="D597" i="24"/>
  <c r="C597" i="24"/>
  <c r="D596" i="24"/>
  <c r="C596" i="24"/>
  <c r="D595" i="24"/>
  <c r="C595" i="24"/>
  <c r="D594" i="24"/>
  <c r="C594" i="24"/>
  <c r="D593" i="24"/>
  <c r="C593" i="24"/>
  <c r="D592" i="24"/>
  <c r="C592" i="24"/>
  <c r="D591" i="24"/>
  <c r="C591" i="24"/>
  <c r="D590" i="24"/>
  <c r="C590" i="24"/>
  <c r="D589" i="24"/>
  <c r="C589" i="24"/>
  <c r="D588" i="24"/>
  <c r="C588" i="24"/>
  <c r="D587" i="24"/>
  <c r="C587" i="24"/>
  <c r="D586" i="24"/>
  <c r="C586" i="24"/>
  <c r="D585" i="24"/>
  <c r="C585" i="24"/>
  <c r="D584" i="24"/>
  <c r="C584" i="24"/>
  <c r="D583" i="24"/>
  <c r="C583" i="24"/>
  <c r="D582" i="24"/>
  <c r="C582" i="24"/>
  <c r="D581" i="24"/>
  <c r="C581" i="24"/>
  <c r="D580" i="24"/>
  <c r="C580" i="24"/>
  <c r="D579" i="24"/>
  <c r="C579" i="24"/>
  <c r="D578" i="24"/>
  <c r="C578" i="24"/>
  <c r="D577" i="24"/>
  <c r="C577" i="24"/>
  <c r="D576" i="24"/>
  <c r="C576" i="24"/>
  <c r="D575" i="24"/>
  <c r="C575" i="24"/>
  <c r="D574" i="24"/>
  <c r="C574" i="24"/>
  <c r="D573" i="24"/>
  <c r="C573" i="24"/>
  <c r="D572" i="24"/>
  <c r="C572" i="24"/>
  <c r="D571" i="24"/>
  <c r="C571" i="24"/>
  <c r="D570" i="24"/>
  <c r="C570" i="24"/>
  <c r="D569" i="24"/>
  <c r="C569" i="24"/>
  <c r="D568" i="24"/>
  <c r="C568" i="24"/>
  <c r="D567" i="24"/>
  <c r="C567" i="24"/>
  <c r="D566" i="24"/>
  <c r="C566" i="24"/>
  <c r="D565" i="24"/>
  <c r="C565" i="24"/>
  <c r="D564" i="24"/>
  <c r="C564" i="24"/>
  <c r="D563" i="24"/>
  <c r="C563" i="24"/>
  <c r="D562" i="24"/>
  <c r="C562" i="24"/>
  <c r="D561" i="24"/>
  <c r="C561" i="24"/>
  <c r="D560" i="24"/>
  <c r="C560" i="24"/>
  <c r="D559" i="24"/>
  <c r="C559" i="24"/>
  <c r="D558" i="24"/>
  <c r="C558" i="24"/>
  <c r="D557" i="24"/>
  <c r="C557" i="24"/>
  <c r="D556" i="24"/>
  <c r="C556" i="24"/>
  <c r="D555" i="24"/>
  <c r="C555" i="24"/>
  <c r="D554" i="24"/>
  <c r="C554" i="24"/>
  <c r="D553" i="24"/>
  <c r="C553" i="24"/>
  <c r="D552" i="24"/>
  <c r="C552" i="24"/>
  <c r="D551" i="24"/>
  <c r="C551" i="24"/>
  <c r="D550" i="24"/>
  <c r="C550" i="24"/>
  <c r="D549" i="24"/>
  <c r="C549" i="24"/>
  <c r="D548" i="24"/>
  <c r="C548" i="24"/>
  <c r="D547" i="24"/>
  <c r="C547" i="24"/>
  <c r="D546" i="24"/>
  <c r="C546" i="24"/>
  <c r="D545" i="24"/>
  <c r="C545" i="24"/>
  <c r="D544" i="24"/>
  <c r="C544" i="24"/>
  <c r="D543" i="24"/>
  <c r="C543" i="24"/>
  <c r="D542" i="24"/>
  <c r="C542" i="24"/>
  <c r="D541" i="24"/>
  <c r="C541" i="24"/>
  <c r="D540" i="24"/>
  <c r="C540" i="24"/>
  <c r="D539" i="24"/>
  <c r="C539" i="24"/>
  <c r="D538" i="24"/>
  <c r="C538" i="24"/>
  <c r="D537" i="24"/>
  <c r="C537" i="24"/>
  <c r="D536" i="24"/>
  <c r="C536" i="24"/>
  <c r="D535" i="24"/>
  <c r="C535" i="24"/>
  <c r="D534" i="24"/>
  <c r="C534" i="24"/>
  <c r="D533" i="24"/>
  <c r="C533" i="24"/>
  <c r="D532" i="24"/>
  <c r="C532" i="24"/>
  <c r="D531" i="24"/>
  <c r="C531" i="24"/>
  <c r="D530" i="24"/>
  <c r="C530" i="24"/>
  <c r="D529" i="24"/>
  <c r="C529" i="24"/>
  <c r="D528" i="24"/>
  <c r="C528" i="24"/>
  <c r="D527" i="24"/>
  <c r="C527" i="24"/>
  <c r="D526" i="24"/>
  <c r="C526" i="24"/>
  <c r="D525" i="24"/>
  <c r="C525" i="24"/>
  <c r="D524" i="24"/>
  <c r="C524" i="24"/>
  <c r="D523" i="24"/>
  <c r="C523" i="24"/>
  <c r="D522" i="24"/>
  <c r="C522" i="24"/>
  <c r="D521" i="24"/>
  <c r="C521" i="24"/>
  <c r="D520" i="24"/>
  <c r="C520" i="24"/>
  <c r="D519" i="24"/>
  <c r="C519" i="24"/>
  <c r="D518" i="24"/>
  <c r="C518" i="24"/>
  <c r="D517" i="24"/>
  <c r="C517" i="24"/>
  <c r="D516" i="24"/>
  <c r="C516" i="24"/>
  <c r="D515" i="24"/>
  <c r="C515" i="24"/>
  <c r="D514" i="24"/>
  <c r="C514" i="24"/>
  <c r="D513" i="24"/>
  <c r="C513" i="24"/>
  <c r="D512" i="24"/>
  <c r="C512" i="24"/>
  <c r="D511" i="24"/>
  <c r="C511" i="24"/>
  <c r="D510" i="24"/>
  <c r="C510" i="24"/>
  <c r="D509" i="24"/>
  <c r="C509" i="24"/>
  <c r="D508" i="24"/>
  <c r="C508" i="24"/>
  <c r="D507" i="24"/>
  <c r="C507" i="24"/>
  <c r="D506" i="24"/>
  <c r="C506" i="24"/>
  <c r="D505" i="24"/>
  <c r="C505" i="24"/>
  <c r="D504" i="24"/>
  <c r="C504" i="24"/>
  <c r="D503" i="24"/>
  <c r="C503" i="24"/>
  <c r="D502" i="24"/>
  <c r="C502" i="24"/>
  <c r="D501" i="24"/>
  <c r="C501" i="24"/>
  <c r="D500" i="24"/>
  <c r="C500" i="24"/>
  <c r="D499" i="24"/>
  <c r="C499" i="24"/>
  <c r="D498" i="24"/>
  <c r="C498" i="24"/>
  <c r="D497" i="24"/>
  <c r="C497" i="24"/>
  <c r="D496" i="24"/>
  <c r="C496" i="24"/>
  <c r="D495" i="24"/>
  <c r="C495" i="24"/>
  <c r="D494" i="24"/>
  <c r="C494" i="24"/>
  <c r="D493" i="24"/>
  <c r="C493" i="24"/>
  <c r="D492" i="24"/>
  <c r="C492" i="24"/>
  <c r="D491" i="24"/>
  <c r="C491" i="24"/>
  <c r="D490" i="24"/>
  <c r="C490" i="24"/>
  <c r="D489" i="24"/>
  <c r="C489" i="24"/>
  <c r="D488" i="24"/>
  <c r="C488" i="24"/>
  <c r="D487" i="24"/>
  <c r="C487" i="24"/>
  <c r="D486" i="24"/>
  <c r="C486" i="24"/>
  <c r="D485" i="24"/>
  <c r="C485" i="24"/>
  <c r="D484" i="24"/>
  <c r="C484" i="24"/>
  <c r="D483" i="24"/>
  <c r="C483" i="24"/>
  <c r="D482" i="24"/>
  <c r="C482" i="24"/>
  <c r="D481" i="24"/>
  <c r="C481" i="24"/>
  <c r="D480" i="24"/>
  <c r="C480" i="24"/>
  <c r="D479" i="24"/>
  <c r="C479" i="24"/>
  <c r="D478" i="24"/>
  <c r="C478" i="24"/>
  <c r="D477" i="24"/>
  <c r="C477" i="24"/>
  <c r="D476" i="24"/>
  <c r="C476" i="24"/>
  <c r="D475" i="24"/>
  <c r="C475" i="24"/>
  <c r="D474" i="24"/>
  <c r="C474" i="24"/>
  <c r="D473" i="24"/>
  <c r="C473" i="24"/>
  <c r="D472" i="24"/>
  <c r="C472" i="24"/>
  <c r="D471" i="24"/>
  <c r="C471" i="24"/>
  <c r="D470" i="24"/>
  <c r="C470" i="24"/>
  <c r="D469" i="24"/>
  <c r="C469" i="24"/>
  <c r="D468" i="24"/>
  <c r="C468" i="24"/>
  <c r="D467" i="24"/>
  <c r="C467" i="24"/>
  <c r="D466" i="24"/>
  <c r="C466" i="24"/>
  <c r="D465" i="24"/>
  <c r="C465" i="24"/>
  <c r="D464" i="24"/>
  <c r="C464" i="24"/>
  <c r="D463" i="24"/>
  <c r="C463" i="24"/>
  <c r="D462" i="24"/>
  <c r="C462" i="24"/>
  <c r="D461" i="24"/>
  <c r="C461" i="24"/>
  <c r="D460" i="24"/>
  <c r="C460" i="24"/>
  <c r="D459" i="24"/>
  <c r="C459" i="24"/>
  <c r="D458" i="24"/>
  <c r="C458" i="24"/>
  <c r="D457" i="24"/>
  <c r="C457" i="24"/>
  <c r="D456" i="24"/>
  <c r="C456" i="24"/>
  <c r="D455" i="24"/>
  <c r="C455" i="24"/>
  <c r="D454" i="24"/>
  <c r="C454" i="24"/>
  <c r="D453" i="24"/>
  <c r="C453" i="24"/>
  <c r="D452" i="24"/>
  <c r="C452" i="24"/>
  <c r="D451" i="24"/>
  <c r="C451" i="24"/>
  <c r="D450" i="24"/>
  <c r="C450" i="24"/>
  <c r="D449" i="24"/>
  <c r="C449" i="24"/>
  <c r="D448" i="24"/>
  <c r="C448" i="24"/>
  <c r="D447" i="24"/>
  <c r="C447" i="24"/>
  <c r="D446" i="24"/>
  <c r="C446" i="24"/>
  <c r="D445" i="24"/>
  <c r="C445" i="24"/>
  <c r="D444" i="24"/>
  <c r="C444" i="24"/>
  <c r="D443" i="24"/>
  <c r="C443" i="24"/>
  <c r="D442" i="24"/>
  <c r="C442" i="24"/>
  <c r="D441" i="24"/>
  <c r="C441" i="24"/>
  <c r="D440" i="24"/>
  <c r="C440" i="24"/>
  <c r="D439" i="24"/>
  <c r="C439" i="24"/>
  <c r="D438" i="24"/>
  <c r="C438" i="24"/>
  <c r="D437" i="24"/>
  <c r="C437" i="24"/>
  <c r="D436" i="24"/>
  <c r="C436" i="24"/>
  <c r="D435" i="24"/>
  <c r="C435" i="24"/>
  <c r="D434" i="24"/>
  <c r="C434" i="24"/>
  <c r="D433" i="24"/>
  <c r="C433" i="24"/>
  <c r="D432" i="24"/>
  <c r="C432" i="24"/>
  <c r="D431" i="24"/>
  <c r="C431" i="24"/>
  <c r="D430" i="24"/>
  <c r="C430" i="24"/>
  <c r="D429" i="24"/>
  <c r="C429" i="24"/>
  <c r="D428" i="24"/>
  <c r="C428" i="24"/>
  <c r="D427" i="24"/>
  <c r="C427" i="24"/>
  <c r="D426" i="24"/>
  <c r="C426" i="24"/>
  <c r="D425" i="24"/>
  <c r="C425" i="24"/>
  <c r="D424" i="24"/>
  <c r="C424" i="24"/>
  <c r="D423" i="24"/>
  <c r="C423" i="24"/>
  <c r="D422" i="24"/>
  <c r="C422" i="24"/>
  <c r="D421" i="24"/>
  <c r="C421" i="24"/>
  <c r="D420" i="24"/>
  <c r="C420" i="24"/>
  <c r="D419" i="24"/>
  <c r="C419" i="24"/>
  <c r="D418" i="24"/>
  <c r="C418" i="24"/>
  <c r="D417" i="24"/>
  <c r="C417" i="24"/>
  <c r="D416" i="24"/>
  <c r="C416" i="24"/>
  <c r="D415" i="24"/>
  <c r="C415" i="24"/>
  <c r="D414" i="24"/>
  <c r="C414" i="24"/>
  <c r="D413" i="24"/>
  <c r="C413" i="24"/>
  <c r="D412" i="24"/>
  <c r="C412" i="24"/>
  <c r="D411" i="24"/>
  <c r="C411" i="24"/>
  <c r="D410" i="24"/>
  <c r="C410" i="24"/>
  <c r="D409" i="24"/>
  <c r="C409" i="24"/>
  <c r="D408" i="24"/>
  <c r="C408" i="24"/>
  <c r="D407" i="24"/>
  <c r="C407" i="24"/>
  <c r="D406" i="24"/>
  <c r="C406" i="24"/>
  <c r="D405" i="24"/>
  <c r="C405" i="24"/>
  <c r="D404" i="24"/>
  <c r="C404" i="24"/>
  <c r="D403" i="24"/>
  <c r="C403" i="24"/>
  <c r="D402" i="24"/>
  <c r="C402" i="24"/>
  <c r="D401" i="24"/>
  <c r="C401" i="24"/>
  <c r="D400" i="24"/>
  <c r="C400" i="24"/>
  <c r="D399" i="24"/>
  <c r="C399" i="24"/>
  <c r="D398" i="24"/>
  <c r="C398" i="24"/>
  <c r="D397" i="24"/>
  <c r="C397" i="24"/>
  <c r="D396" i="24"/>
  <c r="C396" i="24"/>
  <c r="D395" i="24"/>
  <c r="C395" i="24"/>
  <c r="D394" i="24"/>
  <c r="C394" i="24"/>
  <c r="D393" i="24"/>
  <c r="C393" i="24"/>
  <c r="D392" i="24"/>
  <c r="C392" i="24"/>
  <c r="D391" i="24"/>
  <c r="C391" i="24"/>
  <c r="D390" i="24"/>
  <c r="C390" i="24"/>
  <c r="D389" i="24"/>
  <c r="C389" i="24"/>
  <c r="D388" i="24"/>
  <c r="C388" i="24"/>
  <c r="D387" i="24"/>
  <c r="C387" i="24"/>
  <c r="D386" i="24"/>
  <c r="C386" i="24"/>
  <c r="D385" i="24"/>
  <c r="C385" i="24"/>
  <c r="D384" i="24"/>
  <c r="C384" i="24"/>
  <c r="D383" i="24"/>
  <c r="C383" i="24"/>
  <c r="D382" i="24"/>
  <c r="C382" i="24"/>
  <c r="D381" i="24"/>
  <c r="C381" i="24"/>
  <c r="D380" i="24"/>
  <c r="C380" i="24"/>
  <c r="D379" i="24"/>
  <c r="C379" i="24"/>
  <c r="D378" i="24"/>
  <c r="C378" i="24"/>
  <c r="D377" i="24"/>
  <c r="C377" i="24"/>
  <c r="D376" i="24"/>
  <c r="C376" i="24"/>
  <c r="D375" i="24"/>
  <c r="C375" i="24"/>
  <c r="D374" i="24"/>
  <c r="C374" i="24"/>
  <c r="D373" i="24"/>
  <c r="C373" i="24"/>
  <c r="D372" i="24"/>
  <c r="C372" i="24"/>
  <c r="D371" i="24"/>
  <c r="C371" i="24"/>
  <c r="D370" i="24"/>
  <c r="C370" i="24"/>
  <c r="D369" i="24"/>
  <c r="C369" i="24"/>
  <c r="D368" i="24"/>
  <c r="C368" i="24"/>
  <c r="D367" i="24"/>
  <c r="C367" i="24"/>
  <c r="D366" i="24"/>
  <c r="C366" i="24"/>
  <c r="D365" i="24"/>
  <c r="C365" i="24"/>
  <c r="D364" i="24"/>
  <c r="C364" i="24"/>
  <c r="D363" i="24"/>
  <c r="C363" i="24"/>
  <c r="D362" i="24"/>
  <c r="C362" i="24"/>
  <c r="D361" i="24"/>
  <c r="C361" i="24"/>
  <c r="D360" i="24"/>
  <c r="C360" i="24"/>
  <c r="D359" i="24"/>
  <c r="C359" i="24"/>
  <c r="D358" i="24"/>
  <c r="C358" i="24"/>
  <c r="D357" i="24"/>
  <c r="C357" i="24"/>
  <c r="D356" i="24"/>
  <c r="C356" i="24"/>
  <c r="D355" i="24"/>
  <c r="C355" i="24"/>
  <c r="D354" i="24"/>
  <c r="C354" i="24"/>
  <c r="D353" i="24"/>
  <c r="C353" i="24"/>
  <c r="D352" i="24"/>
  <c r="C352" i="24"/>
  <c r="D351" i="24"/>
  <c r="C351" i="24"/>
  <c r="D350" i="24"/>
  <c r="C350" i="24"/>
  <c r="D349" i="24"/>
  <c r="C349" i="24"/>
  <c r="D348" i="24"/>
  <c r="C348" i="24"/>
  <c r="D347" i="24"/>
  <c r="C347" i="24"/>
  <c r="D346" i="24"/>
  <c r="C346" i="24"/>
  <c r="D345" i="24"/>
  <c r="C345" i="24"/>
  <c r="D344" i="24"/>
  <c r="C344" i="24"/>
  <c r="D343" i="24"/>
  <c r="C343" i="24"/>
  <c r="D342" i="24"/>
  <c r="C342" i="24"/>
  <c r="D341" i="24"/>
  <c r="C341" i="24"/>
  <c r="D340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J14" i="24"/>
  <c r="D14" i="24"/>
  <c r="C14" i="24"/>
  <c r="J13" i="24"/>
  <c r="D13" i="24"/>
  <c r="C13" i="24"/>
  <c r="J12" i="24"/>
  <c r="D12" i="24"/>
  <c r="C12" i="24"/>
  <c r="J11" i="24"/>
  <c r="D11" i="24"/>
  <c r="C11" i="24"/>
  <c r="J10" i="24"/>
  <c r="D10" i="24"/>
  <c r="C10" i="24"/>
  <c r="J9" i="24"/>
  <c r="I9" i="24"/>
  <c r="K9" i="24" s="1"/>
  <c r="D9" i="24"/>
  <c r="C9" i="24"/>
  <c r="J8" i="24"/>
  <c r="D8" i="24"/>
  <c r="C8" i="24"/>
  <c r="I14" i="24" s="1"/>
  <c r="K14" i="24" s="1"/>
  <c r="J7" i="24"/>
  <c r="J6" i="24"/>
  <c r="I6" i="24"/>
  <c r="K6" i="24" s="1"/>
  <c r="J5" i="24"/>
  <c r="I5" i="24"/>
  <c r="K5" i="24" s="1"/>
  <c r="J4" i="24"/>
  <c r="I4" i="24"/>
  <c r="K4" i="24" s="1"/>
  <c r="J3" i="24"/>
  <c r="I3" i="24"/>
  <c r="K3" i="24" s="1"/>
  <c r="I7" i="24" l="1"/>
  <c r="K7" i="24" s="1"/>
  <c r="I11" i="24"/>
  <c r="K11" i="24" s="1"/>
  <c r="I8" i="24"/>
  <c r="K8" i="24" s="1"/>
  <c r="I12" i="24"/>
  <c r="K12" i="24" s="1"/>
  <c r="I13" i="24"/>
  <c r="K13" i="24" s="1"/>
  <c r="I10" i="24"/>
  <c r="K10" i="24" s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13" i="2"/>
  <c r="H288" i="23"/>
  <c r="H17" i="23"/>
  <c r="I411" i="2" l="1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10" i="2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G14" i="12" l="1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13" i="1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13" i="2"/>
  <c r="D9" i="20"/>
  <c r="D10" i="20"/>
  <c r="D11" i="20"/>
  <c r="D12" i="20"/>
  <c r="K48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8" i="20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13" i="2"/>
  <c r="G262" i="22"/>
  <c r="H262" i="22" s="1"/>
  <c r="G154" i="22"/>
  <c r="I155" i="13"/>
  <c r="I104" i="1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2" i="22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23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8" i="2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8" i="20"/>
  <c r="I3" i="19"/>
  <c r="I4" i="19"/>
  <c r="I5" i="19"/>
  <c r="I6" i="19"/>
  <c r="I7" i="19"/>
  <c r="I8" i="19"/>
  <c r="I9" i="19"/>
  <c r="I10" i="19"/>
  <c r="I11" i="19"/>
  <c r="I12" i="19"/>
  <c r="I13" i="19"/>
  <c r="I2" i="19"/>
  <c r="G3" i="19"/>
  <c r="G4" i="19"/>
  <c r="G5" i="19"/>
  <c r="G6" i="19"/>
  <c r="G7" i="19"/>
  <c r="G8" i="19"/>
  <c r="G9" i="19"/>
  <c r="G10" i="19"/>
  <c r="G11" i="19"/>
  <c r="G12" i="19"/>
  <c r="G13" i="19"/>
  <c r="G2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8" i="19"/>
  <c r="K83" i="20" l="1"/>
  <c r="O6" i="20"/>
  <c r="N5" i="20"/>
  <c r="J82" i="20"/>
  <c r="O5" i="20"/>
  <c r="J74" i="20"/>
  <c r="J62" i="20"/>
  <c r="J50" i="20"/>
  <c r="J38" i="20"/>
  <c r="J26" i="20"/>
  <c r="J14" i="20"/>
  <c r="K4" i="20"/>
  <c r="K12" i="20"/>
  <c r="K24" i="20"/>
  <c r="K36" i="20"/>
  <c r="K40" i="20"/>
  <c r="K52" i="20"/>
  <c r="K56" i="20"/>
  <c r="K60" i="20"/>
  <c r="K64" i="20"/>
  <c r="K68" i="20"/>
  <c r="K72" i="20"/>
  <c r="K76" i="20"/>
  <c r="K80" i="20"/>
  <c r="K84" i="20"/>
  <c r="N13" i="20"/>
  <c r="O13" i="20"/>
  <c r="O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13" i="20"/>
  <c r="J9" i="20"/>
  <c r="J5" i="20"/>
  <c r="K5" i="20"/>
  <c r="K9" i="20"/>
  <c r="K13" i="20"/>
  <c r="K17" i="20"/>
  <c r="K21" i="20"/>
  <c r="K25" i="20"/>
  <c r="K29" i="20"/>
  <c r="K33" i="20"/>
  <c r="K37" i="20"/>
  <c r="K41" i="20"/>
  <c r="K45" i="20"/>
  <c r="K49" i="20"/>
  <c r="K53" i="20"/>
  <c r="K57" i="20"/>
  <c r="K61" i="20"/>
  <c r="K65" i="20"/>
  <c r="K69" i="20"/>
  <c r="K73" i="20"/>
  <c r="K77" i="20"/>
  <c r="K81" i="20"/>
  <c r="K85" i="20"/>
  <c r="N12" i="20"/>
  <c r="N8" i="20"/>
  <c r="N4" i="20"/>
  <c r="O12" i="20"/>
  <c r="O8" i="20"/>
  <c r="O4" i="20"/>
  <c r="J78" i="20"/>
  <c r="J66" i="20"/>
  <c r="J54" i="20"/>
  <c r="J42" i="20"/>
  <c r="J30" i="20"/>
  <c r="J18" i="20"/>
  <c r="J6" i="20"/>
  <c r="K16" i="20"/>
  <c r="K32" i="20"/>
  <c r="K44" i="20"/>
  <c r="N9" i="20"/>
  <c r="J84" i="20"/>
  <c r="J80" i="20"/>
  <c r="J76" i="20"/>
  <c r="J72" i="20"/>
  <c r="J68" i="20"/>
  <c r="J64" i="20"/>
  <c r="J60" i="20"/>
  <c r="J56" i="20"/>
  <c r="J52" i="20"/>
  <c r="J48" i="20"/>
  <c r="J44" i="20"/>
  <c r="J40" i="20"/>
  <c r="J36" i="20"/>
  <c r="J32" i="20"/>
  <c r="J28" i="20"/>
  <c r="J24" i="20"/>
  <c r="J20" i="20"/>
  <c r="J16" i="20"/>
  <c r="J12" i="20"/>
  <c r="J8" i="20"/>
  <c r="J4" i="20"/>
  <c r="K6" i="20"/>
  <c r="K10" i="20"/>
  <c r="K14" i="20"/>
  <c r="K18" i="20"/>
  <c r="K22" i="20"/>
  <c r="K26" i="20"/>
  <c r="K30" i="20"/>
  <c r="K34" i="20"/>
  <c r="K38" i="20"/>
  <c r="K42" i="20"/>
  <c r="K46" i="20"/>
  <c r="K50" i="20"/>
  <c r="K54" i="20"/>
  <c r="K58" i="20"/>
  <c r="K62" i="20"/>
  <c r="K66" i="20"/>
  <c r="K70" i="20"/>
  <c r="K74" i="20"/>
  <c r="K78" i="20"/>
  <c r="K82" i="20"/>
  <c r="N11" i="20"/>
  <c r="N7" i="20"/>
  <c r="N14" i="20"/>
  <c r="O11" i="20"/>
  <c r="O7" i="20"/>
  <c r="O14" i="20"/>
  <c r="J70" i="20"/>
  <c r="J58" i="20"/>
  <c r="J46" i="20"/>
  <c r="J34" i="20"/>
  <c r="J22" i="20"/>
  <c r="J10" i="20"/>
  <c r="K8" i="20"/>
  <c r="K20" i="20"/>
  <c r="K28" i="20"/>
  <c r="J3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15" i="20"/>
  <c r="J11" i="20"/>
  <c r="J7" i="20"/>
  <c r="K3" i="20"/>
  <c r="K7" i="20"/>
  <c r="K11" i="20"/>
  <c r="K15" i="20"/>
  <c r="K19" i="20"/>
  <c r="K23" i="20"/>
  <c r="K27" i="20"/>
  <c r="K31" i="20"/>
  <c r="K35" i="20"/>
  <c r="K39" i="20"/>
  <c r="K43" i="20"/>
  <c r="K47" i="20"/>
  <c r="K51" i="20"/>
  <c r="K55" i="20"/>
  <c r="K59" i="20"/>
  <c r="K63" i="20"/>
  <c r="K67" i="20"/>
  <c r="K71" i="20"/>
  <c r="K75" i="20"/>
  <c r="K79" i="20"/>
  <c r="N3" i="20"/>
  <c r="N10" i="20"/>
  <c r="N6" i="20"/>
  <c r="O3" i="20"/>
  <c r="O10" i="20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J1" i="20" l="1"/>
  <c r="K1" i="20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B410" i="2" l="1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F500" i="2" s="1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F751" i="2" s="1"/>
  <c r="B752" i="2"/>
  <c r="B753" i="2"/>
  <c r="B754" i="2"/>
  <c r="B755" i="2"/>
  <c r="F755" i="2" s="1"/>
  <c r="B756" i="2"/>
  <c r="B757" i="2"/>
  <c r="B758" i="2"/>
  <c r="B759" i="2"/>
  <c r="F759" i="2" s="1"/>
  <c r="B760" i="2"/>
  <c r="B761" i="2"/>
  <c r="B762" i="2"/>
  <c r="B763" i="2"/>
  <c r="F763" i="2" s="1"/>
  <c r="B764" i="2"/>
  <c r="B765" i="2"/>
  <c r="B766" i="2"/>
  <c r="B767" i="2"/>
  <c r="F767" i="2" s="1"/>
  <c r="B768" i="2"/>
  <c r="B769" i="2"/>
  <c r="B770" i="2"/>
  <c r="B771" i="2"/>
  <c r="F771" i="2" s="1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2" i="2"/>
  <c r="F753" i="2"/>
  <c r="F754" i="2"/>
  <c r="F756" i="2"/>
  <c r="F757" i="2"/>
  <c r="F758" i="2"/>
  <c r="F760" i="2"/>
  <c r="F761" i="2"/>
  <c r="F762" i="2"/>
  <c r="F764" i="2"/>
  <c r="F765" i="2"/>
  <c r="F766" i="2"/>
  <c r="F768" i="2"/>
  <c r="F769" i="2"/>
  <c r="F770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M4" i="9" l="1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K13" i="8" l="1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E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E61" i="2" s="1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E113" i="2" s="1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E137" i="2" s="1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E153" i="2" s="1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E209" i="2" s="1"/>
  <c r="B210" i="2"/>
  <c r="B211" i="2"/>
  <c r="B212" i="2"/>
  <c r="B213" i="2"/>
  <c r="B214" i="2"/>
  <c r="B215" i="2"/>
  <c r="B216" i="2"/>
  <c r="B217" i="2"/>
  <c r="E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E241" i="2" s="1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E265" i="2" s="1"/>
  <c r="B266" i="2"/>
  <c r="B267" i="2"/>
  <c r="B268" i="2"/>
  <c r="B269" i="2"/>
  <c r="B270" i="2"/>
  <c r="B271" i="2"/>
  <c r="B272" i="2"/>
  <c r="B273" i="2"/>
  <c r="E273" i="2" s="1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E313" i="2" s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E329" i="2" s="1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E377" i="2" s="1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E393" i="2" s="1"/>
  <c r="B394" i="2"/>
  <c r="B395" i="2"/>
  <c r="B396" i="2"/>
  <c r="B397" i="2"/>
  <c r="B398" i="2"/>
  <c r="B399" i="2"/>
  <c r="B400" i="2"/>
  <c r="B401" i="2"/>
  <c r="B402" i="2"/>
  <c r="B403" i="2"/>
  <c r="B404" i="2"/>
  <c r="B405" i="2"/>
  <c r="E405" i="2" s="1"/>
  <c r="B406" i="2"/>
  <c r="B407" i="2"/>
  <c r="B408" i="2"/>
  <c r="B409" i="2"/>
  <c r="E409" i="2" s="1"/>
  <c r="J401" i="2" l="1"/>
  <c r="H401" i="2"/>
  <c r="G401" i="2"/>
  <c r="F401" i="2"/>
  <c r="J389" i="2"/>
  <c r="H389" i="2"/>
  <c r="G389" i="2"/>
  <c r="F389" i="2"/>
  <c r="J381" i="2"/>
  <c r="H381" i="2"/>
  <c r="G381" i="2"/>
  <c r="F381" i="2"/>
  <c r="J369" i="2"/>
  <c r="H369" i="2"/>
  <c r="G369" i="2"/>
  <c r="F369" i="2"/>
  <c r="J361" i="2"/>
  <c r="H361" i="2"/>
  <c r="G361" i="2"/>
  <c r="F361" i="2"/>
  <c r="E349" i="2"/>
  <c r="J349" i="2"/>
  <c r="G349" i="2"/>
  <c r="H349" i="2"/>
  <c r="F349" i="2"/>
  <c r="J337" i="2"/>
  <c r="H337" i="2"/>
  <c r="G337" i="2"/>
  <c r="F337" i="2"/>
  <c r="E325" i="2"/>
  <c r="J325" i="2"/>
  <c r="H325" i="2"/>
  <c r="G325" i="2"/>
  <c r="F325" i="2"/>
  <c r="E317" i="2"/>
  <c r="J317" i="2"/>
  <c r="G317" i="2"/>
  <c r="H317" i="2"/>
  <c r="F317" i="2"/>
  <c r="J305" i="2"/>
  <c r="H305" i="2"/>
  <c r="G305" i="2"/>
  <c r="F305" i="2"/>
  <c r="E293" i="2"/>
  <c r="J293" i="2"/>
  <c r="H293" i="2"/>
  <c r="G293" i="2"/>
  <c r="F293" i="2"/>
  <c r="J281" i="2"/>
  <c r="H281" i="2"/>
  <c r="G281" i="2"/>
  <c r="F281" i="2"/>
  <c r="E269" i="2"/>
  <c r="J269" i="2"/>
  <c r="G269" i="2"/>
  <c r="H269" i="2"/>
  <c r="F269" i="2"/>
  <c r="J257" i="2"/>
  <c r="H257" i="2"/>
  <c r="G257" i="2"/>
  <c r="F257" i="2"/>
  <c r="E245" i="2"/>
  <c r="J245" i="2"/>
  <c r="H245" i="2"/>
  <c r="G245" i="2"/>
  <c r="F245" i="2"/>
  <c r="J233" i="2"/>
  <c r="G233" i="2"/>
  <c r="H233" i="2"/>
  <c r="F233" i="2"/>
  <c r="E221" i="2"/>
  <c r="J221" i="2"/>
  <c r="G221" i="2"/>
  <c r="H221" i="2"/>
  <c r="F221" i="2"/>
  <c r="E205" i="2"/>
  <c r="J205" i="2"/>
  <c r="G205" i="2"/>
  <c r="H205" i="2"/>
  <c r="F205" i="2"/>
  <c r="J193" i="2"/>
  <c r="H193" i="2"/>
  <c r="G193" i="2"/>
  <c r="F193" i="2"/>
  <c r="E181" i="2"/>
  <c r="J181" i="2"/>
  <c r="H181" i="2"/>
  <c r="G181" i="2"/>
  <c r="F181" i="2"/>
  <c r="J169" i="2"/>
  <c r="G169" i="2"/>
  <c r="H169" i="2"/>
  <c r="F169" i="2"/>
  <c r="E157" i="2"/>
  <c r="J157" i="2"/>
  <c r="G157" i="2"/>
  <c r="H157" i="2"/>
  <c r="F157" i="2"/>
  <c r="J145" i="2"/>
  <c r="H145" i="2"/>
  <c r="G145" i="2"/>
  <c r="F145" i="2"/>
  <c r="E133" i="2"/>
  <c r="J133" i="2"/>
  <c r="H133" i="2"/>
  <c r="G133" i="2"/>
  <c r="F133" i="2"/>
  <c r="E117" i="2"/>
  <c r="J117" i="2"/>
  <c r="H117" i="2"/>
  <c r="G117" i="2"/>
  <c r="F117" i="2"/>
  <c r="J105" i="2"/>
  <c r="G105" i="2"/>
  <c r="H105" i="2"/>
  <c r="F105" i="2"/>
  <c r="J93" i="2"/>
  <c r="G93" i="2"/>
  <c r="H93" i="2"/>
  <c r="F93" i="2"/>
  <c r="J77" i="2"/>
  <c r="G77" i="2"/>
  <c r="H77" i="2"/>
  <c r="F77" i="2"/>
  <c r="E65" i="2"/>
  <c r="J65" i="2"/>
  <c r="H65" i="2"/>
  <c r="G65" i="2"/>
  <c r="F65" i="2"/>
  <c r="E53" i="2"/>
  <c r="J53" i="2"/>
  <c r="H53" i="2"/>
  <c r="G53" i="2"/>
  <c r="F53" i="2"/>
  <c r="E41" i="2"/>
  <c r="J41" i="2"/>
  <c r="H41" i="2"/>
  <c r="G41" i="2"/>
  <c r="F41" i="2"/>
  <c r="E25" i="2"/>
  <c r="J25" i="2"/>
  <c r="G25" i="2"/>
  <c r="H25" i="2"/>
  <c r="F25" i="2"/>
  <c r="E13" i="2"/>
  <c r="J13" i="2"/>
  <c r="F13" i="2"/>
  <c r="H13" i="2"/>
  <c r="G13" i="2"/>
  <c r="E381" i="2"/>
  <c r="E404" i="2"/>
  <c r="J404" i="2"/>
  <c r="G404" i="2"/>
  <c r="H404" i="2"/>
  <c r="F404" i="2"/>
  <c r="E388" i="2"/>
  <c r="J388" i="2"/>
  <c r="G388" i="2"/>
  <c r="H388" i="2"/>
  <c r="F388" i="2"/>
  <c r="E372" i="2"/>
  <c r="J372" i="2"/>
  <c r="G372" i="2"/>
  <c r="H372" i="2"/>
  <c r="F372" i="2"/>
  <c r="E356" i="2"/>
  <c r="J356" i="2"/>
  <c r="G356" i="2"/>
  <c r="H356" i="2"/>
  <c r="F356" i="2"/>
  <c r="E340" i="2"/>
  <c r="J340" i="2"/>
  <c r="H340" i="2"/>
  <c r="G340" i="2"/>
  <c r="F340" i="2"/>
  <c r="E324" i="2"/>
  <c r="J324" i="2"/>
  <c r="H324" i="2"/>
  <c r="G324" i="2"/>
  <c r="F324" i="2"/>
  <c r="E308" i="2"/>
  <c r="J308" i="2"/>
  <c r="H308" i="2"/>
  <c r="G308" i="2"/>
  <c r="F308" i="2"/>
  <c r="E296" i="2"/>
  <c r="J296" i="2"/>
  <c r="H296" i="2"/>
  <c r="G296" i="2"/>
  <c r="F296" i="2"/>
  <c r="E280" i="2"/>
  <c r="J280" i="2"/>
  <c r="H280" i="2"/>
  <c r="G280" i="2"/>
  <c r="F280" i="2"/>
  <c r="E264" i="2"/>
  <c r="J264" i="2"/>
  <c r="H264" i="2"/>
  <c r="G264" i="2"/>
  <c r="F264" i="2"/>
  <c r="E248" i="2"/>
  <c r="J248" i="2"/>
  <c r="H248" i="2"/>
  <c r="G248" i="2"/>
  <c r="F248" i="2"/>
  <c r="E232" i="2"/>
  <c r="J232" i="2"/>
  <c r="H232" i="2"/>
  <c r="G232" i="2"/>
  <c r="F232" i="2"/>
  <c r="E216" i="2"/>
  <c r="J216" i="2"/>
  <c r="H216" i="2"/>
  <c r="G216" i="2"/>
  <c r="F216" i="2"/>
  <c r="E200" i="2"/>
  <c r="J200" i="2"/>
  <c r="H200" i="2"/>
  <c r="G200" i="2"/>
  <c r="F200" i="2"/>
  <c r="E184" i="2"/>
  <c r="J184" i="2"/>
  <c r="H184" i="2"/>
  <c r="G184" i="2"/>
  <c r="F184" i="2"/>
  <c r="E172" i="2"/>
  <c r="J172" i="2"/>
  <c r="H172" i="2"/>
  <c r="G172" i="2"/>
  <c r="F172" i="2"/>
  <c r="E152" i="2"/>
  <c r="J152" i="2"/>
  <c r="H152" i="2"/>
  <c r="G152" i="2"/>
  <c r="F152" i="2"/>
  <c r="E140" i="2"/>
  <c r="J140" i="2"/>
  <c r="H140" i="2"/>
  <c r="G140" i="2"/>
  <c r="F140" i="2"/>
  <c r="E120" i="2"/>
  <c r="J120" i="2"/>
  <c r="H120" i="2"/>
  <c r="G120" i="2"/>
  <c r="F120" i="2"/>
  <c r="E108" i="2"/>
  <c r="J108" i="2"/>
  <c r="H108" i="2"/>
  <c r="G108" i="2"/>
  <c r="F108" i="2"/>
  <c r="E96" i="2"/>
  <c r="J96" i="2"/>
  <c r="H96" i="2"/>
  <c r="G96" i="2"/>
  <c r="F96" i="2"/>
  <c r="E76" i="2"/>
  <c r="J76" i="2"/>
  <c r="H76" i="2"/>
  <c r="G76" i="2"/>
  <c r="F76" i="2"/>
  <c r="E60" i="2"/>
  <c r="J60" i="2"/>
  <c r="H60" i="2"/>
  <c r="G60" i="2"/>
  <c r="F60" i="2"/>
  <c r="E48" i="2"/>
  <c r="J48" i="2"/>
  <c r="H48" i="2"/>
  <c r="G48" i="2"/>
  <c r="F48" i="2"/>
  <c r="E36" i="2"/>
  <c r="J36" i="2"/>
  <c r="H36" i="2"/>
  <c r="G36" i="2"/>
  <c r="F36" i="2"/>
  <c r="E16" i="2"/>
  <c r="J16" i="2"/>
  <c r="H16" i="2"/>
  <c r="G16" i="2"/>
  <c r="F16" i="2"/>
  <c r="E361" i="2"/>
  <c r="E337" i="2"/>
  <c r="E305" i="2"/>
  <c r="E145" i="2"/>
  <c r="J409" i="2"/>
  <c r="H409" i="2"/>
  <c r="G409" i="2"/>
  <c r="F409" i="2"/>
  <c r="J397" i="2"/>
  <c r="H397" i="2"/>
  <c r="G397" i="2"/>
  <c r="F397" i="2"/>
  <c r="J385" i="2"/>
  <c r="H385" i="2"/>
  <c r="G385" i="2"/>
  <c r="F385" i="2"/>
  <c r="J373" i="2"/>
  <c r="H373" i="2"/>
  <c r="G373" i="2"/>
  <c r="F373" i="2"/>
  <c r="J357" i="2"/>
  <c r="H357" i="2"/>
  <c r="G357" i="2"/>
  <c r="F357" i="2"/>
  <c r="J345" i="2"/>
  <c r="H345" i="2"/>
  <c r="G345" i="2"/>
  <c r="F345" i="2"/>
  <c r="E333" i="2"/>
  <c r="J333" i="2"/>
  <c r="G333" i="2"/>
  <c r="H333" i="2"/>
  <c r="F333" i="2"/>
  <c r="J321" i="2"/>
  <c r="H321" i="2"/>
  <c r="G321" i="2"/>
  <c r="F321" i="2"/>
  <c r="E309" i="2"/>
  <c r="J309" i="2"/>
  <c r="H309" i="2"/>
  <c r="G309" i="2"/>
  <c r="F309" i="2"/>
  <c r="J297" i="2"/>
  <c r="G297" i="2"/>
  <c r="H297" i="2"/>
  <c r="F297" i="2"/>
  <c r="E285" i="2"/>
  <c r="J285" i="2"/>
  <c r="G285" i="2"/>
  <c r="H285" i="2"/>
  <c r="F285" i="2"/>
  <c r="J273" i="2"/>
  <c r="H273" i="2"/>
  <c r="G273" i="2"/>
  <c r="F273" i="2"/>
  <c r="E261" i="2"/>
  <c r="J261" i="2"/>
  <c r="H261" i="2"/>
  <c r="G261" i="2"/>
  <c r="F261" i="2"/>
  <c r="J249" i="2"/>
  <c r="H249" i="2"/>
  <c r="G249" i="2"/>
  <c r="F249" i="2"/>
  <c r="E237" i="2"/>
  <c r="J237" i="2"/>
  <c r="G237" i="2"/>
  <c r="H237" i="2"/>
  <c r="F237" i="2"/>
  <c r="J225" i="2"/>
  <c r="H225" i="2"/>
  <c r="G225" i="2"/>
  <c r="F225" i="2"/>
  <c r="E213" i="2"/>
  <c r="J213" i="2"/>
  <c r="H213" i="2"/>
  <c r="G213" i="2"/>
  <c r="F213" i="2"/>
  <c r="J201" i="2"/>
  <c r="G201" i="2"/>
  <c r="H201" i="2"/>
  <c r="F201" i="2"/>
  <c r="E189" i="2"/>
  <c r="J189" i="2"/>
  <c r="G189" i="2"/>
  <c r="H189" i="2"/>
  <c r="F189" i="2"/>
  <c r="J177" i="2"/>
  <c r="H177" i="2"/>
  <c r="G177" i="2"/>
  <c r="F177" i="2"/>
  <c r="E165" i="2"/>
  <c r="J165" i="2"/>
  <c r="H165" i="2"/>
  <c r="G165" i="2"/>
  <c r="F165" i="2"/>
  <c r="J153" i="2"/>
  <c r="H153" i="2"/>
  <c r="G153" i="2"/>
  <c r="F153" i="2"/>
  <c r="E141" i="2"/>
  <c r="J141" i="2"/>
  <c r="G141" i="2"/>
  <c r="H141" i="2"/>
  <c r="F141" i="2"/>
  <c r="J129" i="2"/>
  <c r="H129" i="2"/>
  <c r="G129" i="2"/>
  <c r="F129" i="2"/>
  <c r="J121" i="2"/>
  <c r="H121" i="2"/>
  <c r="G121" i="2"/>
  <c r="F121" i="2"/>
  <c r="E109" i="2"/>
  <c r="J109" i="2"/>
  <c r="G109" i="2"/>
  <c r="H109" i="2"/>
  <c r="F109" i="2"/>
  <c r="E97" i="2"/>
  <c r="J97" i="2"/>
  <c r="H97" i="2"/>
  <c r="G97" i="2"/>
  <c r="F97" i="2"/>
  <c r="E85" i="2"/>
  <c r="J85" i="2"/>
  <c r="H85" i="2"/>
  <c r="G85" i="2"/>
  <c r="F85" i="2"/>
  <c r="E73" i="2"/>
  <c r="J73" i="2"/>
  <c r="G73" i="2"/>
  <c r="H73" i="2"/>
  <c r="F73" i="2"/>
  <c r="J61" i="2"/>
  <c r="G61" i="2"/>
  <c r="H61" i="2"/>
  <c r="F61" i="2"/>
  <c r="E49" i="2"/>
  <c r="J49" i="2"/>
  <c r="H49" i="2"/>
  <c r="G49" i="2"/>
  <c r="F49" i="2"/>
  <c r="E37" i="2"/>
  <c r="J37" i="2"/>
  <c r="H37" i="2"/>
  <c r="G37" i="2"/>
  <c r="F37" i="2"/>
  <c r="J29" i="2"/>
  <c r="G29" i="2"/>
  <c r="H29" i="2"/>
  <c r="F29" i="2"/>
  <c r="E21" i="2"/>
  <c r="J21" i="2"/>
  <c r="H21" i="2"/>
  <c r="G21" i="2"/>
  <c r="F21" i="2"/>
  <c r="E397" i="2"/>
  <c r="E345" i="2"/>
  <c r="E249" i="2"/>
  <c r="E121" i="2"/>
  <c r="E408" i="2"/>
  <c r="J408" i="2"/>
  <c r="G408" i="2"/>
  <c r="H408" i="2"/>
  <c r="F408" i="2"/>
  <c r="E400" i="2"/>
  <c r="J400" i="2"/>
  <c r="G400" i="2"/>
  <c r="H400" i="2"/>
  <c r="F400" i="2"/>
  <c r="E392" i="2"/>
  <c r="J392" i="2"/>
  <c r="G392" i="2"/>
  <c r="H392" i="2"/>
  <c r="F392" i="2"/>
  <c r="E380" i="2"/>
  <c r="J380" i="2"/>
  <c r="G380" i="2"/>
  <c r="H380" i="2"/>
  <c r="F380" i="2"/>
  <c r="E368" i="2"/>
  <c r="J368" i="2"/>
  <c r="G368" i="2"/>
  <c r="H368" i="2"/>
  <c r="F368" i="2"/>
  <c r="E360" i="2"/>
  <c r="J360" i="2"/>
  <c r="G360" i="2"/>
  <c r="H360" i="2"/>
  <c r="F360" i="2"/>
  <c r="E348" i="2"/>
  <c r="J348" i="2"/>
  <c r="H348" i="2"/>
  <c r="G348" i="2"/>
  <c r="F348" i="2"/>
  <c r="E336" i="2"/>
  <c r="J336" i="2"/>
  <c r="H336" i="2"/>
  <c r="G336" i="2"/>
  <c r="F336" i="2"/>
  <c r="E328" i="2"/>
  <c r="J328" i="2"/>
  <c r="H328" i="2"/>
  <c r="G328" i="2"/>
  <c r="F328" i="2"/>
  <c r="E316" i="2"/>
  <c r="J316" i="2"/>
  <c r="H316" i="2"/>
  <c r="G316" i="2"/>
  <c r="F316" i="2"/>
  <c r="E304" i="2"/>
  <c r="J304" i="2"/>
  <c r="H304" i="2"/>
  <c r="G304" i="2"/>
  <c r="F304" i="2"/>
  <c r="E292" i="2"/>
  <c r="J292" i="2"/>
  <c r="H292" i="2"/>
  <c r="G292" i="2"/>
  <c r="F292" i="2"/>
  <c r="E284" i="2"/>
  <c r="J284" i="2"/>
  <c r="H284" i="2"/>
  <c r="G284" i="2"/>
  <c r="F284" i="2"/>
  <c r="E272" i="2"/>
  <c r="J272" i="2"/>
  <c r="H272" i="2"/>
  <c r="G272" i="2"/>
  <c r="F272" i="2"/>
  <c r="E260" i="2"/>
  <c r="J260" i="2"/>
  <c r="H260" i="2"/>
  <c r="G260" i="2"/>
  <c r="F260" i="2"/>
  <c r="E252" i="2"/>
  <c r="J252" i="2"/>
  <c r="H252" i="2"/>
  <c r="G252" i="2"/>
  <c r="F252" i="2"/>
  <c r="E240" i="2"/>
  <c r="J240" i="2"/>
  <c r="H240" i="2"/>
  <c r="G240" i="2"/>
  <c r="F240" i="2"/>
  <c r="E228" i="2"/>
  <c r="J228" i="2"/>
  <c r="H228" i="2"/>
  <c r="G228" i="2"/>
  <c r="F228" i="2"/>
  <c r="E220" i="2"/>
  <c r="J220" i="2"/>
  <c r="H220" i="2"/>
  <c r="G220" i="2"/>
  <c r="F220" i="2"/>
  <c r="E208" i="2"/>
  <c r="J208" i="2"/>
  <c r="H208" i="2"/>
  <c r="G208" i="2"/>
  <c r="F208" i="2"/>
  <c r="E196" i="2"/>
  <c r="J196" i="2"/>
  <c r="H196" i="2"/>
  <c r="G196" i="2"/>
  <c r="F196" i="2"/>
  <c r="E192" i="2"/>
  <c r="J192" i="2"/>
  <c r="H192" i="2"/>
  <c r="G192" i="2"/>
  <c r="F192" i="2"/>
  <c r="E180" i="2"/>
  <c r="J180" i="2"/>
  <c r="H180" i="2"/>
  <c r="G180" i="2"/>
  <c r="F180" i="2"/>
  <c r="E168" i="2"/>
  <c r="J168" i="2"/>
  <c r="H168" i="2"/>
  <c r="G168" i="2"/>
  <c r="F168" i="2"/>
  <c r="E160" i="2"/>
  <c r="J160" i="2"/>
  <c r="H160" i="2"/>
  <c r="G160" i="2"/>
  <c r="F160" i="2"/>
  <c r="E148" i="2"/>
  <c r="J148" i="2"/>
  <c r="H148" i="2"/>
  <c r="G148" i="2"/>
  <c r="F148" i="2"/>
  <c r="E132" i="2"/>
  <c r="J132" i="2"/>
  <c r="H132" i="2"/>
  <c r="G132" i="2"/>
  <c r="F132" i="2"/>
  <c r="E124" i="2"/>
  <c r="J124" i="2"/>
  <c r="H124" i="2"/>
  <c r="G124" i="2"/>
  <c r="F124" i="2"/>
  <c r="E112" i="2"/>
  <c r="J112" i="2"/>
  <c r="H112" i="2"/>
  <c r="G112" i="2"/>
  <c r="F112" i="2"/>
  <c r="E100" i="2"/>
  <c r="J100" i="2"/>
  <c r="H100" i="2"/>
  <c r="G100" i="2"/>
  <c r="F100" i="2"/>
  <c r="E92" i="2"/>
  <c r="J92" i="2"/>
  <c r="H92" i="2"/>
  <c r="G92" i="2"/>
  <c r="F92" i="2"/>
  <c r="E84" i="2"/>
  <c r="J84" i="2"/>
  <c r="H84" i="2"/>
  <c r="G84" i="2"/>
  <c r="F84" i="2"/>
  <c r="E72" i="2"/>
  <c r="J72" i="2"/>
  <c r="H72" i="2"/>
  <c r="G72" i="2"/>
  <c r="F72" i="2"/>
  <c r="E64" i="2"/>
  <c r="J64" i="2"/>
  <c r="H64" i="2"/>
  <c r="G64" i="2"/>
  <c r="F64" i="2"/>
  <c r="E56" i="2"/>
  <c r="J56" i="2"/>
  <c r="H56" i="2"/>
  <c r="G56" i="2"/>
  <c r="F56" i="2"/>
  <c r="E44" i="2"/>
  <c r="J44" i="2"/>
  <c r="H44" i="2"/>
  <c r="G44" i="2"/>
  <c r="F44" i="2"/>
  <c r="E40" i="2"/>
  <c r="J40" i="2"/>
  <c r="H40" i="2"/>
  <c r="G40" i="2"/>
  <c r="F40" i="2"/>
  <c r="E32" i="2"/>
  <c r="J32" i="2"/>
  <c r="H32" i="2"/>
  <c r="G32" i="2"/>
  <c r="F32" i="2"/>
  <c r="E28" i="2"/>
  <c r="J28" i="2"/>
  <c r="H28" i="2"/>
  <c r="G28" i="2"/>
  <c r="F28" i="2"/>
  <c r="E24" i="2"/>
  <c r="J24" i="2"/>
  <c r="H24" i="2"/>
  <c r="G24" i="2"/>
  <c r="F24" i="2"/>
  <c r="E20" i="2"/>
  <c r="J20" i="2"/>
  <c r="H20" i="2"/>
  <c r="G20" i="2"/>
  <c r="F20" i="2"/>
  <c r="E407" i="2"/>
  <c r="J407" i="2"/>
  <c r="H407" i="2"/>
  <c r="G407" i="2"/>
  <c r="F407" i="2"/>
  <c r="E395" i="2"/>
  <c r="J395" i="2"/>
  <c r="H395" i="2"/>
  <c r="G395" i="2"/>
  <c r="F395" i="2"/>
  <c r="E387" i="2"/>
  <c r="J387" i="2"/>
  <c r="H387" i="2"/>
  <c r="G387" i="2"/>
  <c r="F387" i="2"/>
  <c r="E379" i="2"/>
  <c r="J379" i="2"/>
  <c r="H379" i="2"/>
  <c r="G379" i="2"/>
  <c r="F379" i="2"/>
  <c r="E367" i="2"/>
  <c r="J367" i="2"/>
  <c r="H367" i="2"/>
  <c r="G367" i="2"/>
  <c r="F367" i="2"/>
  <c r="E359" i="2"/>
  <c r="J359" i="2"/>
  <c r="H359" i="2"/>
  <c r="G359" i="2"/>
  <c r="F359" i="2"/>
  <c r="E351" i="2"/>
  <c r="J351" i="2"/>
  <c r="H351" i="2"/>
  <c r="G351" i="2"/>
  <c r="F351" i="2"/>
  <c r="E343" i="2"/>
  <c r="J343" i="2"/>
  <c r="H343" i="2"/>
  <c r="G343" i="2"/>
  <c r="F343" i="2"/>
  <c r="E339" i="2"/>
  <c r="J339" i="2"/>
  <c r="H339" i="2"/>
  <c r="G339" i="2"/>
  <c r="F339" i="2"/>
  <c r="E335" i="2"/>
  <c r="J335" i="2"/>
  <c r="H335" i="2"/>
  <c r="G335" i="2"/>
  <c r="F335" i="2"/>
  <c r="E331" i="2"/>
  <c r="J331" i="2"/>
  <c r="H331" i="2"/>
  <c r="G331" i="2"/>
  <c r="F331" i="2"/>
  <c r="E327" i="2"/>
  <c r="J327" i="2"/>
  <c r="H327" i="2"/>
  <c r="G327" i="2"/>
  <c r="F327" i="2"/>
  <c r="E323" i="2"/>
  <c r="J323" i="2"/>
  <c r="H323" i="2"/>
  <c r="G323" i="2"/>
  <c r="F323" i="2"/>
  <c r="E319" i="2"/>
  <c r="J319" i="2"/>
  <c r="H319" i="2"/>
  <c r="G319" i="2"/>
  <c r="F319" i="2"/>
  <c r="E315" i="2"/>
  <c r="J315" i="2"/>
  <c r="H315" i="2"/>
  <c r="G315" i="2"/>
  <c r="F315" i="2"/>
  <c r="E311" i="2"/>
  <c r="J311" i="2"/>
  <c r="H311" i="2"/>
  <c r="G311" i="2"/>
  <c r="F311" i="2"/>
  <c r="E307" i="2"/>
  <c r="J307" i="2"/>
  <c r="H307" i="2"/>
  <c r="G307" i="2"/>
  <c r="F307" i="2"/>
  <c r="E303" i="2"/>
  <c r="J303" i="2"/>
  <c r="H303" i="2"/>
  <c r="G303" i="2"/>
  <c r="F303" i="2"/>
  <c r="E299" i="2"/>
  <c r="J299" i="2"/>
  <c r="H299" i="2"/>
  <c r="G299" i="2"/>
  <c r="F299" i="2"/>
  <c r="E295" i="2"/>
  <c r="J295" i="2"/>
  <c r="H295" i="2"/>
  <c r="G295" i="2"/>
  <c r="F295" i="2"/>
  <c r="E291" i="2"/>
  <c r="J291" i="2"/>
  <c r="H291" i="2"/>
  <c r="G291" i="2"/>
  <c r="F291" i="2"/>
  <c r="E287" i="2"/>
  <c r="J287" i="2"/>
  <c r="H287" i="2"/>
  <c r="G287" i="2"/>
  <c r="F287" i="2"/>
  <c r="E283" i="2"/>
  <c r="J283" i="2"/>
  <c r="H283" i="2"/>
  <c r="G283" i="2"/>
  <c r="F283" i="2"/>
  <c r="E279" i="2"/>
  <c r="J279" i="2"/>
  <c r="H279" i="2"/>
  <c r="G279" i="2"/>
  <c r="F279" i="2"/>
  <c r="E275" i="2"/>
  <c r="J275" i="2"/>
  <c r="H275" i="2"/>
  <c r="G275" i="2"/>
  <c r="F275" i="2"/>
  <c r="E271" i="2"/>
  <c r="J271" i="2"/>
  <c r="H271" i="2"/>
  <c r="G271" i="2"/>
  <c r="F271" i="2"/>
  <c r="E267" i="2"/>
  <c r="J267" i="2"/>
  <c r="H267" i="2"/>
  <c r="G267" i="2"/>
  <c r="F267" i="2"/>
  <c r="E263" i="2"/>
  <c r="J263" i="2"/>
  <c r="H263" i="2"/>
  <c r="G263" i="2"/>
  <c r="F263" i="2"/>
  <c r="E259" i="2"/>
  <c r="J259" i="2"/>
  <c r="H259" i="2"/>
  <c r="G259" i="2"/>
  <c r="F259" i="2"/>
  <c r="E255" i="2"/>
  <c r="J255" i="2"/>
  <c r="H255" i="2"/>
  <c r="G255" i="2"/>
  <c r="F255" i="2"/>
  <c r="E251" i="2"/>
  <c r="J251" i="2"/>
  <c r="H251" i="2"/>
  <c r="G251" i="2"/>
  <c r="F251" i="2"/>
  <c r="E247" i="2"/>
  <c r="J247" i="2"/>
  <c r="H247" i="2"/>
  <c r="G247" i="2"/>
  <c r="F247" i="2"/>
  <c r="E243" i="2"/>
  <c r="J243" i="2"/>
  <c r="H243" i="2"/>
  <c r="G243" i="2"/>
  <c r="F243" i="2"/>
  <c r="E239" i="2"/>
  <c r="J239" i="2"/>
  <c r="H239" i="2"/>
  <c r="G239" i="2"/>
  <c r="F239" i="2"/>
  <c r="E235" i="2"/>
  <c r="J235" i="2"/>
  <c r="H235" i="2"/>
  <c r="G235" i="2"/>
  <c r="F235" i="2"/>
  <c r="E231" i="2"/>
  <c r="J231" i="2"/>
  <c r="H231" i="2"/>
  <c r="G231" i="2"/>
  <c r="F231" i="2"/>
  <c r="E227" i="2"/>
  <c r="J227" i="2"/>
  <c r="H227" i="2"/>
  <c r="G227" i="2"/>
  <c r="F227" i="2"/>
  <c r="E223" i="2"/>
  <c r="J223" i="2"/>
  <c r="H223" i="2"/>
  <c r="G223" i="2"/>
  <c r="F223" i="2"/>
  <c r="E219" i="2"/>
  <c r="J219" i="2"/>
  <c r="H219" i="2"/>
  <c r="G219" i="2"/>
  <c r="F219" i="2"/>
  <c r="E215" i="2"/>
  <c r="J215" i="2"/>
  <c r="H215" i="2"/>
  <c r="G215" i="2"/>
  <c r="F215" i="2"/>
  <c r="E211" i="2"/>
  <c r="J211" i="2"/>
  <c r="H211" i="2"/>
  <c r="G211" i="2"/>
  <c r="F211" i="2"/>
  <c r="E207" i="2"/>
  <c r="J207" i="2"/>
  <c r="H207" i="2"/>
  <c r="G207" i="2"/>
  <c r="F207" i="2"/>
  <c r="E203" i="2"/>
  <c r="J203" i="2"/>
  <c r="H203" i="2"/>
  <c r="G203" i="2"/>
  <c r="F203" i="2"/>
  <c r="E199" i="2"/>
  <c r="J199" i="2"/>
  <c r="H199" i="2"/>
  <c r="G199" i="2"/>
  <c r="F199" i="2"/>
  <c r="E195" i="2"/>
  <c r="J195" i="2"/>
  <c r="H195" i="2"/>
  <c r="G195" i="2"/>
  <c r="F195" i="2"/>
  <c r="E191" i="2"/>
  <c r="J191" i="2"/>
  <c r="H191" i="2"/>
  <c r="G191" i="2"/>
  <c r="F191" i="2"/>
  <c r="E187" i="2"/>
  <c r="J187" i="2"/>
  <c r="H187" i="2"/>
  <c r="G187" i="2"/>
  <c r="F187" i="2"/>
  <c r="E183" i="2"/>
  <c r="J183" i="2"/>
  <c r="H183" i="2"/>
  <c r="G183" i="2"/>
  <c r="F183" i="2"/>
  <c r="E179" i="2"/>
  <c r="J179" i="2"/>
  <c r="H179" i="2"/>
  <c r="G179" i="2"/>
  <c r="F179" i="2"/>
  <c r="E175" i="2"/>
  <c r="J175" i="2"/>
  <c r="H175" i="2"/>
  <c r="G175" i="2"/>
  <c r="F175" i="2"/>
  <c r="E171" i="2"/>
  <c r="J171" i="2"/>
  <c r="H171" i="2"/>
  <c r="G171" i="2"/>
  <c r="F171" i="2"/>
  <c r="E167" i="2"/>
  <c r="J167" i="2"/>
  <c r="H167" i="2"/>
  <c r="G167" i="2"/>
  <c r="F167" i="2"/>
  <c r="E163" i="2"/>
  <c r="J163" i="2"/>
  <c r="H163" i="2"/>
  <c r="G163" i="2"/>
  <c r="F163" i="2"/>
  <c r="E159" i="2"/>
  <c r="J159" i="2"/>
  <c r="H159" i="2"/>
  <c r="G159" i="2"/>
  <c r="F159" i="2"/>
  <c r="E155" i="2"/>
  <c r="J155" i="2"/>
  <c r="H155" i="2"/>
  <c r="G155" i="2"/>
  <c r="F155" i="2"/>
  <c r="E151" i="2"/>
  <c r="J151" i="2"/>
  <c r="H151" i="2"/>
  <c r="G151" i="2"/>
  <c r="F151" i="2"/>
  <c r="E147" i="2"/>
  <c r="J147" i="2"/>
  <c r="H147" i="2"/>
  <c r="G147" i="2"/>
  <c r="F147" i="2"/>
  <c r="E143" i="2"/>
  <c r="J143" i="2"/>
  <c r="H143" i="2"/>
  <c r="G143" i="2"/>
  <c r="F143" i="2"/>
  <c r="E139" i="2"/>
  <c r="J139" i="2"/>
  <c r="H139" i="2"/>
  <c r="G139" i="2"/>
  <c r="F139" i="2"/>
  <c r="E135" i="2"/>
  <c r="J135" i="2"/>
  <c r="H135" i="2"/>
  <c r="G135" i="2"/>
  <c r="F135" i="2"/>
  <c r="E131" i="2"/>
  <c r="J131" i="2"/>
  <c r="H131" i="2"/>
  <c r="G131" i="2"/>
  <c r="F131" i="2"/>
  <c r="E127" i="2"/>
  <c r="J127" i="2"/>
  <c r="H127" i="2"/>
  <c r="G127" i="2"/>
  <c r="F127" i="2"/>
  <c r="E123" i="2"/>
  <c r="J123" i="2"/>
  <c r="H123" i="2"/>
  <c r="G123" i="2"/>
  <c r="F123" i="2"/>
  <c r="E119" i="2"/>
  <c r="J119" i="2"/>
  <c r="H119" i="2"/>
  <c r="G119" i="2"/>
  <c r="F119" i="2"/>
  <c r="E115" i="2"/>
  <c r="J115" i="2"/>
  <c r="H115" i="2"/>
  <c r="G115" i="2"/>
  <c r="F115" i="2"/>
  <c r="E111" i="2"/>
  <c r="J111" i="2"/>
  <c r="H111" i="2"/>
  <c r="G111" i="2"/>
  <c r="F111" i="2"/>
  <c r="E107" i="2"/>
  <c r="J107" i="2"/>
  <c r="H107" i="2"/>
  <c r="G107" i="2"/>
  <c r="F107" i="2"/>
  <c r="E103" i="2"/>
  <c r="J103" i="2"/>
  <c r="H103" i="2"/>
  <c r="G103" i="2"/>
  <c r="F103" i="2"/>
  <c r="E99" i="2"/>
  <c r="J99" i="2"/>
  <c r="H99" i="2"/>
  <c r="G99" i="2"/>
  <c r="F99" i="2"/>
  <c r="E95" i="2"/>
  <c r="J95" i="2"/>
  <c r="H95" i="2"/>
  <c r="G95" i="2"/>
  <c r="F95" i="2"/>
  <c r="E91" i="2"/>
  <c r="J91" i="2"/>
  <c r="H91" i="2"/>
  <c r="G91" i="2"/>
  <c r="F91" i="2"/>
  <c r="E87" i="2"/>
  <c r="J87" i="2"/>
  <c r="H87" i="2"/>
  <c r="G87" i="2"/>
  <c r="F87" i="2"/>
  <c r="E83" i="2"/>
  <c r="J83" i="2"/>
  <c r="H83" i="2"/>
  <c r="G83" i="2"/>
  <c r="F83" i="2"/>
  <c r="E79" i="2"/>
  <c r="J79" i="2"/>
  <c r="H79" i="2"/>
  <c r="G79" i="2"/>
  <c r="F79" i="2"/>
  <c r="E75" i="2"/>
  <c r="J75" i="2"/>
  <c r="H75" i="2"/>
  <c r="G75" i="2"/>
  <c r="F75" i="2"/>
  <c r="E71" i="2"/>
  <c r="J71" i="2"/>
  <c r="H71" i="2"/>
  <c r="G71" i="2"/>
  <c r="F71" i="2"/>
  <c r="E67" i="2"/>
  <c r="J67" i="2"/>
  <c r="H67" i="2"/>
  <c r="G67" i="2"/>
  <c r="F67" i="2"/>
  <c r="E63" i="2"/>
  <c r="J63" i="2"/>
  <c r="H63" i="2"/>
  <c r="G63" i="2"/>
  <c r="F63" i="2"/>
  <c r="E59" i="2"/>
  <c r="J59" i="2"/>
  <c r="H59" i="2"/>
  <c r="G59" i="2"/>
  <c r="F59" i="2"/>
  <c r="E55" i="2"/>
  <c r="J55" i="2"/>
  <c r="H55" i="2"/>
  <c r="G55" i="2"/>
  <c r="F55" i="2"/>
  <c r="E51" i="2"/>
  <c r="J51" i="2"/>
  <c r="H51" i="2"/>
  <c r="G51" i="2"/>
  <c r="F51" i="2"/>
  <c r="E47" i="2"/>
  <c r="J47" i="2"/>
  <c r="H47" i="2"/>
  <c r="G47" i="2"/>
  <c r="F47" i="2"/>
  <c r="E43" i="2"/>
  <c r="J43" i="2"/>
  <c r="H43" i="2"/>
  <c r="G43" i="2"/>
  <c r="F43" i="2"/>
  <c r="E39" i="2"/>
  <c r="J39" i="2"/>
  <c r="H39" i="2"/>
  <c r="G39" i="2"/>
  <c r="F39" i="2"/>
  <c r="E35" i="2"/>
  <c r="J35" i="2"/>
  <c r="H35" i="2"/>
  <c r="G35" i="2"/>
  <c r="F35" i="2"/>
  <c r="E31" i="2"/>
  <c r="J31" i="2"/>
  <c r="H31" i="2"/>
  <c r="G31" i="2"/>
  <c r="F31" i="2"/>
  <c r="E27" i="2"/>
  <c r="J27" i="2"/>
  <c r="H27" i="2"/>
  <c r="G27" i="2"/>
  <c r="F27" i="2"/>
  <c r="E23" i="2"/>
  <c r="J23" i="2"/>
  <c r="H23" i="2"/>
  <c r="G23" i="2"/>
  <c r="F23" i="2"/>
  <c r="E19" i="2"/>
  <c r="J19" i="2"/>
  <c r="H19" i="2"/>
  <c r="G19" i="2"/>
  <c r="F19" i="2"/>
  <c r="E15" i="2"/>
  <c r="J15" i="2"/>
  <c r="H15" i="2"/>
  <c r="G15" i="2"/>
  <c r="F15" i="2"/>
  <c r="E389" i="2"/>
  <c r="E373" i="2"/>
  <c r="E357" i="2"/>
  <c r="E297" i="2"/>
  <c r="E233" i="2"/>
  <c r="E201" i="2"/>
  <c r="E169" i="2"/>
  <c r="E105" i="2"/>
  <c r="J405" i="2"/>
  <c r="H405" i="2"/>
  <c r="G405" i="2"/>
  <c r="F405" i="2"/>
  <c r="J393" i="2"/>
  <c r="H393" i="2"/>
  <c r="G393" i="2"/>
  <c r="F393" i="2"/>
  <c r="J377" i="2"/>
  <c r="H377" i="2"/>
  <c r="G377" i="2"/>
  <c r="F377" i="2"/>
  <c r="J365" i="2"/>
  <c r="H365" i="2"/>
  <c r="G365" i="2"/>
  <c r="F365" i="2"/>
  <c r="J353" i="2"/>
  <c r="H353" i="2"/>
  <c r="G353" i="2"/>
  <c r="F353" i="2"/>
  <c r="E341" i="2"/>
  <c r="J341" i="2"/>
  <c r="H341" i="2"/>
  <c r="G341" i="2"/>
  <c r="F341" i="2"/>
  <c r="J329" i="2"/>
  <c r="G329" i="2"/>
  <c r="H329" i="2"/>
  <c r="F329" i="2"/>
  <c r="J313" i="2"/>
  <c r="H313" i="2"/>
  <c r="G313" i="2"/>
  <c r="F313" i="2"/>
  <c r="E301" i="2"/>
  <c r="J301" i="2"/>
  <c r="G301" i="2"/>
  <c r="H301" i="2"/>
  <c r="F301" i="2"/>
  <c r="J289" i="2"/>
  <c r="H289" i="2"/>
  <c r="G289" i="2"/>
  <c r="F289" i="2"/>
  <c r="E277" i="2"/>
  <c r="J277" i="2"/>
  <c r="H277" i="2"/>
  <c r="G277" i="2"/>
  <c r="F277" i="2"/>
  <c r="J265" i="2"/>
  <c r="G265" i="2"/>
  <c r="H265" i="2"/>
  <c r="F265" i="2"/>
  <c r="E253" i="2"/>
  <c r="J253" i="2"/>
  <c r="G253" i="2"/>
  <c r="H253" i="2"/>
  <c r="F253" i="2"/>
  <c r="J241" i="2"/>
  <c r="H241" i="2"/>
  <c r="G241" i="2"/>
  <c r="F241" i="2"/>
  <c r="E229" i="2"/>
  <c r="J229" i="2"/>
  <c r="H229" i="2"/>
  <c r="G229" i="2"/>
  <c r="F229" i="2"/>
  <c r="J217" i="2"/>
  <c r="H217" i="2"/>
  <c r="G217" i="2"/>
  <c r="F217" i="2"/>
  <c r="J209" i="2"/>
  <c r="H209" i="2"/>
  <c r="G209" i="2"/>
  <c r="F209" i="2"/>
  <c r="E197" i="2"/>
  <c r="J197" i="2"/>
  <c r="H197" i="2"/>
  <c r="G197" i="2"/>
  <c r="F197" i="2"/>
  <c r="J185" i="2"/>
  <c r="H185" i="2"/>
  <c r="G185" i="2"/>
  <c r="F185" i="2"/>
  <c r="E173" i="2"/>
  <c r="J173" i="2"/>
  <c r="G173" i="2"/>
  <c r="H173" i="2"/>
  <c r="F173" i="2"/>
  <c r="J161" i="2"/>
  <c r="H161" i="2"/>
  <c r="G161" i="2"/>
  <c r="F161" i="2"/>
  <c r="E149" i="2"/>
  <c r="J149" i="2"/>
  <c r="H149" i="2"/>
  <c r="G149" i="2"/>
  <c r="F149" i="2"/>
  <c r="J137" i="2"/>
  <c r="G137" i="2"/>
  <c r="H137" i="2"/>
  <c r="F137" i="2"/>
  <c r="E125" i="2"/>
  <c r="J125" i="2"/>
  <c r="G125" i="2"/>
  <c r="H125" i="2"/>
  <c r="F125" i="2"/>
  <c r="J113" i="2"/>
  <c r="H113" i="2"/>
  <c r="G113" i="2"/>
  <c r="F113" i="2"/>
  <c r="E101" i="2"/>
  <c r="J101" i="2"/>
  <c r="H101" i="2"/>
  <c r="G101" i="2"/>
  <c r="F101" i="2"/>
  <c r="E89" i="2"/>
  <c r="J89" i="2"/>
  <c r="H89" i="2"/>
  <c r="G89" i="2"/>
  <c r="F89" i="2"/>
  <c r="E81" i="2"/>
  <c r="J81" i="2"/>
  <c r="H81" i="2"/>
  <c r="G81" i="2"/>
  <c r="F81" i="2"/>
  <c r="E69" i="2"/>
  <c r="J69" i="2"/>
  <c r="H69" i="2"/>
  <c r="G69" i="2"/>
  <c r="F69" i="2"/>
  <c r="E57" i="2"/>
  <c r="J57" i="2"/>
  <c r="H57" i="2"/>
  <c r="G57" i="2"/>
  <c r="F57" i="2"/>
  <c r="J45" i="2"/>
  <c r="G45" i="2"/>
  <c r="H45" i="2"/>
  <c r="F45" i="2"/>
  <c r="E33" i="2"/>
  <c r="J33" i="2"/>
  <c r="H33" i="2"/>
  <c r="G33" i="2"/>
  <c r="F33" i="2"/>
  <c r="E17" i="2"/>
  <c r="J17" i="2"/>
  <c r="H17" i="2"/>
  <c r="G17" i="2"/>
  <c r="F17" i="2"/>
  <c r="E365" i="2"/>
  <c r="E281" i="2"/>
  <c r="E185" i="2"/>
  <c r="E77" i="2"/>
  <c r="E396" i="2"/>
  <c r="J396" i="2"/>
  <c r="G396" i="2"/>
  <c r="H396" i="2"/>
  <c r="F396" i="2"/>
  <c r="E384" i="2"/>
  <c r="J384" i="2"/>
  <c r="G384" i="2"/>
  <c r="H384" i="2"/>
  <c r="F384" i="2"/>
  <c r="E376" i="2"/>
  <c r="J376" i="2"/>
  <c r="G376" i="2"/>
  <c r="H376" i="2"/>
  <c r="F376" i="2"/>
  <c r="E364" i="2"/>
  <c r="J364" i="2"/>
  <c r="G364" i="2"/>
  <c r="H364" i="2"/>
  <c r="F364" i="2"/>
  <c r="E352" i="2"/>
  <c r="J352" i="2"/>
  <c r="H352" i="2"/>
  <c r="G352" i="2"/>
  <c r="F352" i="2"/>
  <c r="E344" i="2"/>
  <c r="J344" i="2"/>
  <c r="H344" i="2"/>
  <c r="G344" i="2"/>
  <c r="F344" i="2"/>
  <c r="E332" i="2"/>
  <c r="J332" i="2"/>
  <c r="H332" i="2"/>
  <c r="G332" i="2"/>
  <c r="F332" i="2"/>
  <c r="E320" i="2"/>
  <c r="J320" i="2"/>
  <c r="H320" i="2"/>
  <c r="G320" i="2"/>
  <c r="F320" i="2"/>
  <c r="E312" i="2"/>
  <c r="J312" i="2"/>
  <c r="H312" i="2"/>
  <c r="G312" i="2"/>
  <c r="F312" i="2"/>
  <c r="E300" i="2"/>
  <c r="J300" i="2"/>
  <c r="H300" i="2"/>
  <c r="G300" i="2"/>
  <c r="F300" i="2"/>
  <c r="E288" i="2"/>
  <c r="J288" i="2"/>
  <c r="H288" i="2"/>
  <c r="G288" i="2"/>
  <c r="F288" i="2"/>
  <c r="E276" i="2"/>
  <c r="J276" i="2"/>
  <c r="H276" i="2"/>
  <c r="G276" i="2"/>
  <c r="F276" i="2"/>
  <c r="E268" i="2"/>
  <c r="J268" i="2"/>
  <c r="H268" i="2"/>
  <c r="G268" i="2"/>
  <c r="F268" i="2"/>
  <c r="E256" i="2"/>
  <c r="J256" i="2"/>
  <c r="H256" i="2"/>
  <c r="G256" i="2"/>
  <c r="F256" i="2"/>
  <c r="E244" i="2"/>
  <c r="J244" i="2"/>
  <c r="H244" i="2"/>
  <c r="G244" i="2"/>
  <c r="F244" i="2"/>
  <c r="E236" i="2"/>
  <c r="J236" i="2"/>
  <c r="H236" i="2"/>
  <c r="G236" i="2"/>
  <c r="F236" i="2"/>
  <c r="E224" i="2"/>
  <c r="J224" i="2"/>
  <c r="H224" i="2"/>
  <c r="G224" i="2"/>
  <c r="F224" i="2"/>
  <c r="E212" i="2"/>
  <c r="J212" i="2"/>
  <c r="H212" i="2"/>
  <c r="G212" i="2"/>
  <c r="F212" i="2"/>
  <c r="E204" i="2"/>
  <c r="J204" i="2"/>
  <c r="H204" i="2"/>
  <c r="G204" i="2"/>
  <c r="F204" i="2"/>
  <c r="E188" i="2"/>
  <c r="J188" i="2"/>
  <c r="H188" i="2"/>
  <c r="G188" i="2"/>
  <c r="F188" i="2"/>
  <c r="E176" i="2"/>
  <c r="J176" i="2"/>
  <c r="H176" i="2"/>
  <c r="G176" i="2"/>
  <c r="F176" i="2"/>
  <c r="E164" i="2"/>
  <c r="J164" i="2"/>
  <c r="H164" i="2"/>
  <c r="G164" i="2"/>
  <c r="F164" i="2"/>
  <c r="E156" i="2"/>
  <c r="J156" i="2"/>
  <c r="H156" i="2"/>
  <c r="G156" i="2"/>
  <c r="F156" i="2"/>
  <c r="E144" i="2"/>
  <c r="J144" i="2"/>
  <c r="H144" i="2"/>
  <c r="G144" i="2"/>
  <c r="F144" i="2"/>
  <c r="E136" i="2"/>
  <c r="J136" i="2"/>
  <c r="H136" i="2"/>
  <c r="G136" i="2"/>
  <c r="F136" i="2"/>
  <c r="E128" i="2"/>
  <c r="J128" i="2"/>
  <c r="H128" i="2"/>
  <c r="G128" i="2"/>
  <c r="F128" i="2"/>
  <c r="E116" i="2"/>
  <c r="J116" i="2"/>
  <c r="H116" i="2"/>
  <c r="G116" i="2"/>
  <c r="F116" i="2"/>
  <c r="E104" i="2"/>
  <c r="J104" i="2"/>
  <c r="H104" i="2"/>
  <c r="G104" i="2"/>
  <c r="F104" i="2"/>
  <c r="E88" i="2"/>
  <c r="J88" i="2"/>
  <c r="H88" i="2"/>
  <c r="G88" i="2"/>
  <c r="F88" i="2"/>
  <c r="E80" i="2"/>
  <c r="J80" i="2"/>
  <c r="H80" i="2"/>
  <c r="G80" i="2"/>
  <c r="F80" i="2"/>
  <c r="E68" i="2"/>
  <c r="J68" i="2"/>
  <c r="H68" i="2"/>
  <c r="G68" i="2"/>
  <c r="F68" i="2"/>
  <c r="E52" i="2"/>
  <c r="J52" i="2"/>
  <c r="H52" i="2"/>
  <c r="G52" i="2"/>
  <c r="F52" i="2"/>
  <c r="E177" i="2"/>
  <c r="E403" i="2"/>
  <c r="J403" i="2"/>
  <c r="H403" i="2"/>
  <c r="G403" i="2"/>
  <c r="F403" i="2"/>
  <c r="E399" i="2"/>
  <c r="J399" i="2"/>
  <c r="H399" i="2"/>
  <c r="G399" i="2"/>
  <c r="F399" i="2"/>
  <c r="E391" i="2"/>
  <c r="J391" i="2"/>
  <c r="H391" i="2"/>
  <c r="G391" i="2"/>
  <c r="F391" i="2"/>
  <c r="E383" i="2"/>
  <c r="J383" i="2"/>
  <c r="H383" i="2"/>
  <c r="G383" i="2"/>
  <c r="F383" i="2"/>
  <c r="E375" i="2"/>
  <c r="J375" i="2"/>
  <c r="H375" i="2"/>
  <c r="G375" i="2"/>
  <c r="F375" i="2"/>
  <c r="E371" i="2"/>
  <c r="J371" i="2"/>
  <c r="H371" i="2"/>
  <c r="G371" i="2"/>
  <c r="F371" i="2"/>
  <c r="E363" i="2"/>
  <c r="J363" i="2"/>
  <c r="H363" i="2"/>
  <c r="G363" i="2"/>
  <c r="F363" i="2"/>
  <c r="E355" i="2"/>
  <c r="J355" i="2"/>
  <c r="H355" i="2"/>
  <c r="G355" i="2"/>
  <c r="F355" i="2"/>
  <c r="E347" i="2"/>
  <c r="J347" i="2"/>
  <c r="H347" i="2"/>
  <c r="G347" i="2"/>
  <c r="F347" i="2"/>
  <c r="E406" i="2"/>
  <c r="J406" i="2"/>
  <c r="H406" i="2"/>
  <c r="G406" i="2"/>
  <c r="F406" i="2"/>
  <c r="E402" i="2"/>
  <c r="J402" i="2"/>
  <c r="H402" i="2"/>
  <c r="G402" i="2"/>
  <c r="F402" i="2"/>
  <c r="E398" i="2"/>
  <c r="J398" i="2"/>
  <c r="H398" i="2"/>
  <c r="G398" i="2"/>
  <c r="F398" i="2"/>
  <c r="E394" i="2"/>
  <c r="J394" i="2"/>
  <c r="H394" i="2"/>
  <c r="G394" i="2"/>
  <c r="F394" i="2"/>
  <c r="E390" i="2"/>
  <c r="J390" i="2"/>
  <c r="H390" i="2"/>
  <c r="G390" i="2"/>
  <c r="F390" i="2"/>
  <c r="E386" i="2"/>
  <c r="J386" i="2"/>
  <c r="H386" i="2"/>
  <c r="G386" i="2"/>
  <c r="F386" i="2"/>
  <c r="E382" i="2"/>
  <c r="J382" i="2"/>
  <c r="H382" i="2"/>
  <c r="G382" i="2"/>
  <c r="F382" i="2"/>
  <c r="E378" i="2"/>
  <c r="J378" i="2"/>
  <c r="H378" i="2"/>
  <c r="G378" i="2"/>
  <c r="F378" i="2"/>
  <c r="E374" i="2"/>
  <c r="J374" i="2"/>
  <c r="H374" i="2"/>
  <c r="G374" i="2"/>
  <c r="F374" i="2"/>
  <c r="E370" i="2"/>
  <c r="J370" i="2"/>
  <c r="H370" i="2"/>
  <c r="G370" i="2"/>
  <c r="F370" i="2"/>
  <c r="E366" i="2"/>
  <c r="J366" i="2"/>
  <c r="H366" i="2"/>
  <c r="G366" i="2"/>
  <c r="F366" i="2"/>
  <c r="E362" i="2"/>
  <c r="J362" i="2"/>
  <c r="H362" i="2"/>
  <c r="G362" i="2"/>
  <c r="F362" i="2"/>
  <c r="E358" i="2"/>
  <c r="J358" i="2"/>
  <c r="H358" i="2"/>
  <c r="G358" i="2"/>
  <c r="F358" i="2"/>
  <c r="E354" i="2"/>
  <c r="J354" i="2"/>
  <c r="H354" i="2"/>
  <c r="G354" i="2"/>
  <c r="F354" i="2"/>
  <c r="E350" i="2"/>
  <c r="J350" i="2"/>
  <c r="H350" i="2"/>
  <c r="G350" i="2"/>
  <c r="F350" i="2"/>
  <c r="E346" i="2"/>
  <c r="J346" i="2"/>
  <c r="H346" i="2"/>
  <c r="G346" i="2"/>
  <c r="F346" i="2"/>
  <c r="E342" i="2"/>
  <c r="J342" i="2"/>
  <c r="H342" i="2"/>
  <c r="G342" i="2"/>
  <c r="F342" i="2"/>
  <c r="E338" i="2"/>
  <c r="J338" i="2"/>
  <c r="H338" i="2"/>
  <c r="G338" i="2"/>
  <c r="F338" i="2"/>
  <c r="E334" i="2"/>
  <c r="J334" i="2"/>
  <c r="H334" i="2"/>
  <c r="G334" i="2"/>
  <c r="F334" i="2"/>
  <c r="E330" i="2"/>
  <c r="J330" i="2"/>
  <c r="H330" i="2"/>
  <c r="G330" i="2"/>
  <c r="F330" i="2"/>
  <c r="E326" i="2"/>
  <c r="J326" i="2"/>
  <c r="H326" i="2"/>
  <c r="G326" i="2"/>
  <c r="F326" i="2"/>
  <c r="E322" i="2"/>
  <c r="J322" i="2"/>
  <c r="H322" i="2"/>
  <c r="G322" i="2"/>
  <c r="F322" i="2"/>
  <c r="E318" i="2"/>
  <c r="J318" i="2"/>
  <c r="H318" i="2"/>
  <c r="G318" i="2"/>
  <c r="F318" i="2"/>
  <c r="E314" i="2"/>
  <c r="J314" i="2"/>
  <c r="H314" i="2"/>
  <c r="G314" i="2"/>
  <c r="F314" i="2"/>
  <c r="E310" i="2"/>
  <c r="J310" i="2"/>
  <c r="H310" i="2"/>
  <c r="G310" i="2"/>
  <c r="F310" i="2"/>
  <c r="E306" i="2"/>
  <c r="J306" i="2"/>
  <c r="H306" i="2"/>
  <c r="G306" i="2"/>
  <c r="F306" i="2"/>
  <c r="E302" i="2"/>
  <c r="J302" i="2"/>
  <c r="H302" i="2"/>
  <c r="G302" i="2"/>
  <c r="F302" i="2"/>
  <c r="E298" i="2"/>
  <c r="J298" i="2"/>
  <c r="H298" i="2"/>
  <c r="G298" i="2"/>
  <c r="F298" i="2"/>
  <c r="E294" i="2"/>
  <c r="J294" i="2"/>
  <c r="H294" i="2"/>
  <c r="G294" i="2"/>
  <c r="F294" i="2"/>
  <c r="E290" i="2"/>
  <c r="J290" i="2"/>
  <c r="H290" i="2"/>
  <c r="G290" i="2"/>
  <c r="F290" i="2"/>
  <c r="E286" i="2"/>
  <c r="J286" i="2"/>
  <c r="H286" i="2"/>
  <c r="G286" i="2"/>
  <c r="F286" i="2"/>
  <c r="E282" i="2"/>
  <c r="J282" i="2"/>
  <c r="H282" i="2"/>
  <c r="G282" i="2"/>
  <c r="F282" i="2"/>
  <c r="E278" i="2"/>
  <c r="J278" i="2"/>
  <c r="H278" i="2"/>
  <c r="G278" i="2"/>
  <c r="F278" i="2"/>
  <c r="E274" i="2"/>
  <c r="J274" i="2"/>
  <c r="H274" i="2"/>
  <c r="G274" i="2"/>
  <c r="F274" i="2"/>
  <c r="E270" i="2"/>
  <c r="J270" i="2"/>
  <c r="H270" i="2"/>
  <c r="G270" i="2"/>
  <c r="F270" i="2"/>
  <c r="E266" i="2"/>
  <c r="J266" i="2"/>
  <c r="H266" i="2"/>
  <c r="G266" i="2"/>
  <c r="F266" i="2"/>
  <c r="E262" i="2"/>
  <c r="J262" i="2"/>
  <c r="H262" i="2"/>
  <c r="G262" i="2"/>
  <c r="F262" i="2"/>
  <c r="E258" i="2"/>
  <c r="J258" i="2"/>
  <c r="H258" i="2"/>
  <c r="G258" i="2"/>
  <c r="F258" i="2"/>
  <c r="E254" i="2"/>
  <c r="J254" i="2"/>
  <c r="H254" i="2"/>
  <c r="G254" i="2"/>
  <c r="F254" i="2"/>
  <c r="E250" i="2"/>
  <c r="J250" i="2"/>
  <c r="H250" i="2"/>
  <c r="G250" i="2"/>
  <c r="F250" i="2"/>
  <c r="E246" i="2"/>
  <c r="J246" i="2"/>
  <c r="H246" i="2"/>
  <c r="G246" i="2"/>
  <c r="F246" i="2"/>
  <c r="E242" i="2"/>
  <c r="J242" i="2"/>
  <c r="H242" i="2"/>
  <c r="G242" i="2"/>
  <c r="F242" i="2"/>
  <c r="E238" i="2"/>
  <c r="J238" i="2"/>
  <c r="H238" i="2"/>
  <c r="G238" i="2"/>
  <c r="F238" i="2"/>
  <c r="E234" i="2"/>
  <c r="J234" i="2"/>
  <c r="H234" i="2"/>
  <c r="G234" i="2"/>
  <c r="F234" i="2"/>
  <c r="E230" i="2"/>
  <c r="J230" i="2"/>
  <c r="H230" i="2"/>
  <c r="G230" i="2"/>
  <c r="F230" i="2"/>
  <c r="E226" i="2"/>
  <c r="J226" i="2"/>
  <c r="H226" i="2"/>
  <c r="G226" i="2"/>
  <c r="F226" i="2"/>
  <c r="E222" i="2"/>
  <c r="J222" i="2"/>
  <c r="H222" i="2"/>
  <c r="G222" i="2"/>
  <c r="F222" i="2"/>
  <c r="E218" i="2"/>
  <c r="J218" i="2"/>
  <c r="H218" i="2"/>
  <c r="G218" i="2"/>
  <c r="F218" i="2"/>
  <c r="E214" i="2"/>
  <c r="J214" i="2"/>
  <c r="H214" i="2"/>
  <c r="G214" i="2"/>
  <c r="F214" i="2"/>
  <c r="E210" i="2"/>
  <c r="J210" i="2"/>
  <c r="H210" i="2"/>
  <c r="G210" i="2"/>
  <c r="F210" i="2"/>
  <c r="E206" i="2"/>
  <c r="J206" i="2"/>
  <c r="H206" i="2"/>
  <c r="G206" i="2"/>
  <c r="F206" i="2"/>
  <c r="E202" i="2"/>
  <c r="J202" i="2"/>
  <c r="H202" i="2"/>
  <c r="G202" i="2"/>
  <c r="F202" i="2"/>
  <c r="E198" i="2"/>
  <c r="J198" i="2"/>
  <c r="H198" i="2"/>
  <c r="G198" i="2"/>
  <c r="F198" i="2"/>
  <c r="E194" i="2"/>
  <c r="J194" i="2"/>
  <c r="H194" i="2"/>
  <c r="G194" i="2"/>
  <c r="F194" i="2"/>
  <c r="E190" i="2"/>
  <c r="J190" i="2"/>
  <c r="H190" i="2"/>
  <c r="G190" i="2"/>
  <c r="F190" i="2"/>
  <c r="E186" i="2"/>
  <c r="J186" i="2"/>
  <c r="H186" i="2"/>
  <c r="G186" i="2"/>
  <c r="F186" i="2"/>
  <c r="E182" i="2"/>
  <c r="J182" i="2"/>
  <c r="H182" i="2"/>
  <c r="G182" i="2"/>
  <c r="F182" i="2"/>
  <c r="E178" i="2"/>
  <c r="J178" i="2"/>
  <c r="H178" i="2"/>
  <c r="G178" i="2"/>
  <c r="F178" i="2"/>
  <c r="E174" i="2"/>
  <c r="J174" i="2"/>
  <c r="H174" i="2"/>
  <c r="G174" i="2"/>
  <c r="F174" i="2"/>
  <c r="E170" i="2"/>
  <c r="J170" i="2"/>
  <c r="H170" i="2"/>
  <c r="G170" i="2"/>
  <c r="F170" i="2"/>
  <c r="E166" i="2"/>
  <c r="J166" i="2"/>
  <c r="H166" i="2"/>
  <c r="G166" i="2"/>
  <c r="F166" i="2"/>
  <c r="E162" i="2"/>
  <c r="J162" i="2"/>
  <c r="H162" i="2"/>
  <c r="G162" i="2"/>
  <c r="F162" i="2"/>
  <c r="E158" i="2"/>
  <c r="J158" i="2"/>
  <c r="H158" i="2"/>
  <c r="G158" i="2"/>
  <c r="F158" i="2"/>
  <c r="E154" i="2"/>
  <c r="J154" i="2"/>
  <c r="H154" i="2"/>
  <c r="G154" i="2"/>
  <c r="F154" i="2"/>
  <c r="E150" i="2"/>
  <c r="J150" i="2"/>
  <c r="H150" i="2"/>
  <c r="G150" i="2"/>
  <c r="F150" i="2"/>
  <c r="E146" i="2"/>
  <c r="J146" i="2"/>
  <c r="H146" i="2"/>
  <c r="G146" i="2"/>
  <c r="F146" i="2"/>
  <c r="E142" i="2"/>
  <c r="J142" i="2"/>
  <c r="H142" i="2"/>
  <c r="G142" i="2"/>
  <c r="F142" i="2"/>
  <c r="E138" i="2"/>
  <c r="J138" i="2"/>
  <c r="H138" i="2"/>
  <c r="G138" i="2"/>
  <c r="F138" i="2"/>
  <c r="E134" i="2"/>
  <c r="J134" i="2"/>
  <c r="H134" i="2"/>
  <c r="G134" i="2"/>
  <c r="F134" i="2"/>
  <c r="E130" i="2"/>
  <c r="J130" i="2"/>
  <c r="H130" i="2"/>
  <c r="G130" i="2"/>
  <c r="F130" i="2"/>
  <c r="E126" i="2"/>
  <c r="J126" i="2"/>
  <c r="H126" i="2"/>
  <c r="G126" i="2"/>
  <c r="F126" i="2"/>
  <c r="E122" i="2"/>
  <c r="J122" i="2"/>
  <c r="H122" i="2"/>
  <c r="G122" i="2"/>
  <c r="F122" i="2"/>
  <c r="E118" i="2"/>
  <c r="J118" i="2"/>
  <c r="H118" i="2"/>
  <c r="G118" i="2"/>
  <c r="F118" i="2"/>
  <c r="E114" i="2"/>
  <c r="J114" i="2"/>
  <c r="H114" i="2"/>
  <c r="G114" i="2"/>
  <c r="F114" i="2"/>
  <c r="E110" i="2"/>
  <c r="J110" i="2"/>
  <c r="H110" i="2"/>
  <c r="G110" i="2"/>
  <c r="F110" i="2"/>
  <c r="E106" i="2"/>
  <c r="J106" i="2"/>
  <c r="H106" i="2"/>
  <c r="G106" i="2"/>
  <c r="F106" i="2"/>
  <c r="E102" i="2"/>
  <c r="J102" i="2"/>
  <c r="H102" i="2"/>
  <c r="G102" i="2"/>
  <c r="F102" i="2"/>
  <c r="E98" i="2"/>
  <c r="J98" i="2"/>
  <c r="H98" i="2"/>
  <c r="G98" i="2"/>
  <c r="F98" i="2"/>
  <c r="E94" i="2"/>
  <c r="J94" i="2"/>
  <c r="H94" i="2"/>
  <c r="G94" i="2"/>
  <c r="F94" i="2"/>
  <c r="E90" i="2"/>
  <c r="J90" i="2"/>
  <c r="H90" i="2"/>
  <c r="G90" i="2"/>
  <c r="F90" i="2"/>
  <c r="E86" i="2"/>
  <c r="J86" i="2"/>
  <c r="H86" i="2"/>
  <c r="G86" i="2"/>
  <c r="F86" i="2"/>
  <c r="E82" i="2"/>
  <c r="J82" i="2"/>
  <c r="H82" i="2"/>
  <c r="G82" i="2"/>
  <c r="F82" i="2"/>
  <c r="E78" i="2"/>
  <c r="J78" i="2"/>
  <c r="H78" i="2"/>
  <c r="G78" i="2"/>
  <c r="F78" i="2"/>
  <c r="E74" i="2"/>
  <c r="J74" i="2"/>
  <c r="H74" i="2"/>
  <c r="G74" i="2"/>
  <c r="F74" i="2"/>
  <c r="E70" i="2"/>
  <c r="J70" i="2"/>
  <c r="H70" i="2"/>
  <c r="G70" i="2"/>
  <c r="F70" i="2"/>
  <c r="E66" i="2"/>
  <c r="J66" i="2"/>
  <c r="H66" i="2"/>
  <c r="G66" i="2"/>
  <c r="F66" i="2"/>
  <c r="E62" i="2"/>
  <c r="J62" i="2"/>
  <c r="H62" i="2"/>
  <c r="G62" i="2"/>
  <c r="F62" i="2"/>
  <c r="E58" i="2"/>
  <c r="J58" i="2"/>
  <c r="H58" i="2"/>
  <c r="G58" i="2"/>
  <c r="F58" i="2"/>
  <c r="E54" i="2"/>
  <c r="J54" i="2"/>
  <c r="H54" i="2"/>
  <c r="G54" i="2"/>
  <c r="F54" i="2"/>
  <c r="E50" i="2"/>
  <c r="J50" i="2"/>
  <c r="H50" i="2"/>
  <c r="G50" i="2"/>
  <c r="F50" i="2"/>
  <c r="E46" i="2"/>
  <c r="J46" i="2"/>
  <c r="H46" i="2"/>
  <c r="G46" i="2"/>
  <c r="F46" i="2"/>
  <c r="E42" i="2"/>
  <c r="J42" i="2"/>
  <c r="H42" i="2"/>
  <c r="G42" i="2"/>
  <c r="F42" i="2"/>
  <c r="E38" i="2"/>
  <c r="J38" i="2"/>
  <c r="H38" i="2"/>
  <c r="G38" i="2"/>
  <c r="F38" i="2"/>
  <c r="E34" i="2"/>
  <c r="J34" i="2"/>
  <c r="H34" i="2"/>
  <c r="G34" i="2"/>
  <c r="F34" i="2"/>
  <c r="E30" i="2"/>
  <c r="J30" i="2"/>
  <c r="H30" i="2"/>
  <c r="G30" i="2"/>
  <c r="F30" i="2"/>
  <c r="E26" i="2"/>
  <c r="J26" i="2"/>
  <c r="H26" i="2"/>
  <c r="G26" i="2"/>
  <c r="F26" i="2"/>
  <c r="E22" i="2"/>
  <c r="J22" i="2"/>
  <c r="H22" i="2"/>
  <c r="G22" i="2"/>
  <c r="F22" i="2"/>
  <c r="E18" i="2"/>
  <c r="J18" i="2"/>
  <c r="H18" i="2"/>
  <c r="G18" i="2"/>
  <c r="F18" i="2"/>
  <c r="E14" i="2"/>
  <c r="J14" i="2"/>
  <c r="H14" i="2"/>
  <c r="G14" i="2"/>
  <c r="F14" i="2"/>
  <c r="E401" i="2"/>
  <c r="E385" i="2"/>
  <c r="E369" i="2"/>
  <c r="E353" i="2"/>
  <c r="E321" i="2"/>
  <c r="E289" i="2"/>
  <c r="E257" i="2"/>
  <c r="E225" i="2"/>
  <c r="E193" i="2"/>
  <c r="E161" i="2"/>
  <c r="E129" i="2"/>
  <c r="E93" i="2"/>
  <c r="E29" i="2"/>
  <c r="G278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  <c r="H154" i="22"/>
</calcChain>
</file>

<file path=xl/sharedStrings.xml><?xml version="1.0" encoding="utf-8"?>
<sst xmlns="http://schemas.openxmlformats.org/spreadsheetml/2006/main" count="27188" uniqueCount="1358">
  <si>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</si>
  <si>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</si>
  <si>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</si>
  <si>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</si>
  <si>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</si>
  <si>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</si>
  <si>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</si>
  <si>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</si>
  <si>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</si>
  <si>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</si>
  <si>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</si>
  <si>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</si>
  <si>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</si>
  <si>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</si>
  <si>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</si>
  <si>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</si>
  <si>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</si>
  <si>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</si>
  <si>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</si>
  <si>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</si>
  <si>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</si>
  <si>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</si>
  <si>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</si>
  <si>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</si>
  <si>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</si>
  <si>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</si>
  <si>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</si>
  <si>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</si>
  <si>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</si>
  <si>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</si>
  <si>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</si>
  <si>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</si>
  <si>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</si>
  <si>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</si>
  <si>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</si>
  <si>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</si>
  <si>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</si>
  <si>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</si>
  <si>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</si>
  <si>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</si>
  <si>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</si>
  <si>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</si>
  <si>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</si>
  <si>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</si>
  <si>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</si>
  <si>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</si>
  <si>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</si>
  <si>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</si>
  <si>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</si>
  <si>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</si>
  <si>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</si>
  <si>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</si>
  <si>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</si>
  <si>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</si>
  <si>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</si>
  <si>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</si>
  <si>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</si>
  <si>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</si>
  <si>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</si>
  <si>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</si>
  <si>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</si>
  <si>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</si>
  <si>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</si>
  <si>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</si>
  <si>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</si>
  <si>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</si>
  <si>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</si>
  <si>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</si>
  <si>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</si>
  <si>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</si>
  <si>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</si>
  <si>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</si>
  <si>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</si>
  <si>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</si>
  <si>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</si>
  <si>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</si>
  <si>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</si>
  <si>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</si>
  <si>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</si>
  <si>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</si>
  <si>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</si>
  <si>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</si>
  <si>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</si>
  <si>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</si>
  <si>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</si>
  <si>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</si>
  <si>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</si>
  <si>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</si>
  <si>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</si>
  <si>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</si>
  <si>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</si>
  <si>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</si>
  <si>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</si>
  <si>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</si>
  <si>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</si>
  <si>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</si>
  <si>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</si>
  <si>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</si>
  <si>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</si>
  <si>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</si>
  <si>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</si>
  <si>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</si>
  <si>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</si>
  <si>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</si>
  <si>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</si>
  <si>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</si>
  <si>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</si>
  <si>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</si>
  <si>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</si>
  <si>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</si>
  <si>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</si>
  <si>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</si>
  <si>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</si>
  <si>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</si>
  <si>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</si>
  <si>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</si>
  <si>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</si>
  <si>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</si>
  <si>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</si>
  <si>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</si>
  <si>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</si>
  <si>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</si>
  <si>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</si>
  <si>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</si>
  <si>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</si>
  <si>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</si>
  <si>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</si>
  <si>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</si>
  <si>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</si>
  <si>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</si>
  <si>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</si>
  <si>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</si>
  <si>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</si>
  <si>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</si>
  <si>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</si>
  <si>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</si>
  <si>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</si>
  <si>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</si>
  <si>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</si>
  <si>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</si>
  <si>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</si>
  <si>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</si>
  <si>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</si>
  <si>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</si>
  <si>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</si>
  <si>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</si>
  <si>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</si>
  <si>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</si>
  <si>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</si>
  <si>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</si>
  <si>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</si>
  <si>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</si>
  <si>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</si>
  <si>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</si>
  <si>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</si>
  <si>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</si>
  <si>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</si>
  <si>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</si>
  <si>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</si>
  <si>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</si>
  <si>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</si>
  <si>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</si>
  <si>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</si>
  <si>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</si>
  <si>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</si>
  <si>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</si>
  <si>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</si>
  <si>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</si>
  <si>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</si>
  <si>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</si>
  <si>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</si>
  <si>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</si>
  <si>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</si>
  <si>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</si>
  <si>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</si>
  <si>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</si>
  <si>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</si>
  <si>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</si>
  <si>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</si>
  <si>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</si>
  <si>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</si>
  <si>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</si>
  <si>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</si>
  <si>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</si>
  <si>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</si>
  <si>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</si>
  <si>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</si>
  <si>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</si>
  <si>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</si>
  <si>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</si>
  <si>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</si>
  <si>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</si>
  <si>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</si>
  <si>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</si>
  <si>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</si>
  <si>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</si>
  <si>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</si>
  <si>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</si>
  <si>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</si>
  <si>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</si>
  <si>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</si>
  <si>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</si>
  <si>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</si>
  <si>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</si>
  <si>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</si>
  <si>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</si>
  <si>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</si>
  <si>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</si>
  <si>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</si>
  <si>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</si>
  <si>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</si>
  <si>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</si>
  <si>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</si>
  <si>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</si>
  <si>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</si>
  <si>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</si>
  <si>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</si>
  <si>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</si>
  <si>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</si>
  <si>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</si>
  <si>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</si>
  <si>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</si>
  <si>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</si>
  <si>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</si>
  <si>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</si>
  <si>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</si>
  <si>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</si>
  <si>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</si>
  <si>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</si>
  <si>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</si>
  <si>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</si>
  <si>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</si>
  <si>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</si>
  <si>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</si>
  <si>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</si>
  <si>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</si>
  <si>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</si>
  <si>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</si>
  <si>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</si>
  <si>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</si>
  <si>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</si>
  <si>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</si>
  <si>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</si>
  <si>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</si>
  <si>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</si>
  <si>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</si>
  <si>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</si>
  <si>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</si>
  <si>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</si>
  <si>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</si>
  <si>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</si>
  <si>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</si>
  <si>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</si>
  <si>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</si>
  <si>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</si>
  <si>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</si>
  <si>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</si>
  <si>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</si>
  <si>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</si>
  <si>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</si>
  <si>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</si>
  <si>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</si>
  <si>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</si>
  <si>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</si>
  <si>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</si>
  <si>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</si>
  <si>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</si>
  <si>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</si>
  <si>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</si>
  <si>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</si>
  <si>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</si>
  <si>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</si>
  <si>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</si>
  <si>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</si>
  <si>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</si>
  <si>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</si>
  <si>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</si>
  <si>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</si>
  <si>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</si>
  <si>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</si>
  <si>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</si>
  <si>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</si>
  <si>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</si>
  <si>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</si>
  <si>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</si>
  <si>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</si>
  <si>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</si>
  <si>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</si>
  <si>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</si>
  <si>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</si>
  <si>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</si>
  <si>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</si>
  <si>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</si>
  <si>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</si>
  <si>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</si>
  <si>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</si>
  <si>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</si>
  <si>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</si>
  <si>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</si>
  <si>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</si>
  <si>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</si>
  <si>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</si>
  <si>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</si>
  <si>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</si>
  <si>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</si>
  <si>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</si>
  <si>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</si>
  <si>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</si>
  <si>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</si>
  <si>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</si>
  <si>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</si>
  <si>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</si>
  <si>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</si>
  <si>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</si>
  <si>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</si>
  <si>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</si>
  <si>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</si>
  <si>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</si>
  <si>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</si>
  <si>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</si>
  <si>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</si>
  <si>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</si>
  <si>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</si>
  <si>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</si>
  <si>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</si>
  <si>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</si>
  <si>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</si>
  <si>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</si>
  <si>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</si>
  <si>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</si>
  <si>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</si>
  <si>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</si>
  <si>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</si>
  <si>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</si>
  <si>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</si>
  <si>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</si>
  <si>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</si>
  <si>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</si>
  <si>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</si>
  <si>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</si>
  <si>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</si>
  <si>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</si>
  <si>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</si>
  <si>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</si>
  <si>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</si>
  <si>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</si>
  <si>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</si>
  <si>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</si>
  <si>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</si>
  <si>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</si>
  <si>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</si>
  <si>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</si>
  <si>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</si>
  <si>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</si>
  <si>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</si>
  <si>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</si>
  <si>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</si>
  <si>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</si>
  <si>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</si>
  <si>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</si>
  <si>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</si>
  <si>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</si>
  <si>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</si>
  <si>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</si>
  <si>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</si>
  <si>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</si>
  <si>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</si>
  <si>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</si>
  <si>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</si>
  <si>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</si>
  <si>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</si>
  <si>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</si>
  <si>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</si>
  <si>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</si>
  <si>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</si>
  <si>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</si>
  <si>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</si>
  <si>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</si>
  <si>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</si>
  <si>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</si>
  <si>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</si>
  <si>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</si>
  <si>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</si>
  <si>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</si>
  <si>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</si>
  <si>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</si>
  <si>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</si>
  <si>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</si>
  <si>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</si>
  <si>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</si>
  <si>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</si>
  <si>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</si>
  <si>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</si>
  <si>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</si>
  <si>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</si>
  <si>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</si>
  <si>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</si>
  <si>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</si>
  <si>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</si>
  <si>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</si>
  <si>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</si>
  <si>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</si>
  <si>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</si>
  <si>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</si>
  <si>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</si>
  <si>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</si>
  <si>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</si>
  <si>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</si>
  <si>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</si>
  <si>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</si>
  <si>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</si>
  <si>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</si>
  <si>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</si>
  <si>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</si>
  <si>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</si>
  <si>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</si>
  <si>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</si>
  <si>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</si>
  <si>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</si>
  <si>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</si>
  <si>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</si>
  <si>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</si>
  <si>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</si>
  <si>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</si>
  <si>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</si>
  <si>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</si>
  <si>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</si>
  <si>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</si>
  <si>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</si>
  <si>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</si>
  <si>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</si>
  <si>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</si>
  <si>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</si>
  <si>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</si>
  <si>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</si>
  <si>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</si>
  <si>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</si>
  <si>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</si>
  <si>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</si>
  <si>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</si>
  <si>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</si>
  <si>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</si>
  <si>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</si>
  <si>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</si>
  <si>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</si>
  <si>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</si>
  <si>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</si>
  <si>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</si>
  <si>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</si>
  <si>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</si>
  <si>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</si>
  <si>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</si>
  <si>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</si>
  <si>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</si>
  <si>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</si>
  <si>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</si>
  <si>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</si>
  <si>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</si>
  <si>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</si>
  <si>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</si>
  <si>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</si>
  <si>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</si>
  <si>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</si>
  <si>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</si>
  <si>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</si>
  <si>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</si>
  <si>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</si>
  <si>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</si>
  <si>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</si>
  <si>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</si>
  <si>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</si>
  <si>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</si>
  <si>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</si>
  <si>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</si>
  <si>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</si>
  <si>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</si>
  <si>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</si>
  <si>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</si>
  <si>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</si>
  <si>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</si>
  <si>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</si>
  <si>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</si>
  <si>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</si>
  <si>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</si>
  <si>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</si>
  <si>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</si>
  <si>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</si>
  <si>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</si>
  <si>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</si>
  <si>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</si>
  <si>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</si>
  <si>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</si>
  <si>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</si>
  <si>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</si>
  <si>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</si>
  <si>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</si>
  <si>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</si>
  <si>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</si>
  <si>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</si>
  <si>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</si>
  <si>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</si>
  <si>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</si>
  <si>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</si>
  <si>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</si>
  <si>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</si>
  <si>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</si>
  <si>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</si>
  <si>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</si>
  <si>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</si>
  <si>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</si>
  <si>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</si>
  <si>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</si>
  <si>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</si>
  <si>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</si>
  <si>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</si>
  <si>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</si>
  <si>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</si>
  <si>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</si>
  <si>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</si>
  <si>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</si>
  <si>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</si>
  <si>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</si>
  <si>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</si>
  <si>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</si>
  <si>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</si>
  <si>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</si>
  <si>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</si>
  <si>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</si>
  <si>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</si>
  <si>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</si>
  <si>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</si>
  <si>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</si>
  <si>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</si>
  <si>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</si>
  <si>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</si>
  <si>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</si>
  <si>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</si>
  <si>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</si>
  <si>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</si>
  <si>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</si>
  <si>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</si>
  <si>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</si>
  <si>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</si>
  <si>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</si>
  <si>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</si>
  <si>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</si>
  <si>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</si>
  <si>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</si>
  <si>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</si>
  <si>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</si>
  <si>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</si>
  <si>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</si>
  <si>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</si>
  <si>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</si>
  <si>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</si>
  <si>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</si>
  <si>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</si>
  <si>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</si>
  <si>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</si>
  <si>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</si>
  <si>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</si>
  <si>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</si>
  <si>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</si>
  <si>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</si>
  <si>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</si>
  <si>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</si>
  <si>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</si>
  <si>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</si>
  <si>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</si>
  <si>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</si>
  <si>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</si>
  <si>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</si>
  <si>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</si>
  <si>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</si>
  <si>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</si>
  <si>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</si>
  <si>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</si>
  <si>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</si>
  <si>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</si>
  <si>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</si>
  <si>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</si>
  <si>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</si>
  <si>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</si>
  <si>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</si>
  <si>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</si>
  <si>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</si>
  <si>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</si>
  <si>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</si>
  <si>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</si>
  <si>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</si>
  <si>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</si>
  <si>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</si>
  <si>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</si>
  <si>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</si>
  <si>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</si>
  <si>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</si>
  <si>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</si>
  <si>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</si>
  <si>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</si>
  <si>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</si>
  <si>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</si>
  <si>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</si>
  <si>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</si>
  <si>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</si>
  <si>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</si>
  <si>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</si>
  <si>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</si>
  <si>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</si>
  <si>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</si>
  <si>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</si>
  <si>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</si>
  <si>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</si>
  <si>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</si>
  <si>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</si>
  <si>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</si>
  <si>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</si>
  <si>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</si>
  <si>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</si>
  <si>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</si>
  <si>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</si>
  <si>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</si>
  <si>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</si>
  <si>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</si>
  <si>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</si>
  <si>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</si>
  <si>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</si>
  <si>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</si>
  <si>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</si>
  <si>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</si>
  <si>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</si>
  <si>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</si>
  <si>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</si>
  <si>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</si>
  <si>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</si>
  <si>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</si>
  <si>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</si>
  <si>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</si>
  <si>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</si>
  <si>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</si>
  <si>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</si>
  <si>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</si>
  <si>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</si>
  <si>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</si>
  <si>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</si>
  <si>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</si>
  <si>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</si>
  <si>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</si>
  <si>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</si>
  <si>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</si>
  <si>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</si>
  <si>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</si>
  <si>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</si>
  <si>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</si>
  <si>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</si>
  <si>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</si>
  <si>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</si>
  <si>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</si>
  <si>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</si>
  <si>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</si>
  <si>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</si>
  <si>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</si>
  <si>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</si>
  <si>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</si>
  <si>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</si>
  <si>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</si>
  <si>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</si>
  <si>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</si>
  <si>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</si>
  <si>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</si>
  <si>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</si>
  <si>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</si>
  <si>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</si>
  <si>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</si>
  <si>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</si>
  <si>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</si>
  <si>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</si>
  <si>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</si>
  <si>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</si>
  <si>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</si>
  <si>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</si>
  <si>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</si>
  <si>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</si>
  <si>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</si>
  <si>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</si>
  <si>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</si>
  <si>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</si>
  <si>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</si>
  <si>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</si>
  <si>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</si>
  <si>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</si>
  <si>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</si>
  <si>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</si>
  <si>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</si>
  <si>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</si>
  <si>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</si>
  <si>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</si>
  <si>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</si>
  <si>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</si>
  <si>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</si>
  <si>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</si>
  <si>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</si>
  <si>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</si>
  <si>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</si>
  <si>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</si>
  <si>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</si>
  <si>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</si>
  <si>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</si>
  <si>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</si>
  <si>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</si>
  <si>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</si>
  <si>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</si>
  <si>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</si>
  <si>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</si>
  <si>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</si>
  <si>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</si>
  <si>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</si>
  <si>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</si>
  <si>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</si>
  <si>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</si>
  <si>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</si>
  <si>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</si>
  <si>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</si>
  <si>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</si>
  <si>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</si>
  <si>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</si>
  <si>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</si>
  <si>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</si>
  <si>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</si>
  <si>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</si>
  <si>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</si>
  <si>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</si>
  <si>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</si>
  <si>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</si>
  <si>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</si>
  <si>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</si>
  <si>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</si>
  <si>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</si>
  <si>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</si>
  <si>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</si>
  <si>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</si>
  <si>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</si>
  <si>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</si>
  <si>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</si>
  <si>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</si>
  <si>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</si>
  <si>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</si>
  <si>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</si>
  <si>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</si>
  <si>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</si>
  <si>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</si>
  <si>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</si>
  <si>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</si>
  <si>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</si>
  <si>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</si>
  <si>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</si>
  <si>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</si>
  <si>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</si>
  <si>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</si>
  <si>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</si>
  <si>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</si>
  <si>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</si>
  <si>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</si>
  <si>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</si>
  <si>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</si>
  <si>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</si>
  <si>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</si>
  <si>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</si>
  <si>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</si>
  <si>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</si>
  <si>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</si>
  <si>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</si>
  <si>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</si>
  <si>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</si>
  <si>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</si>
  <si>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</si>
  <si>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</si>
  <si>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</si>
  <si>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</si>
  <si>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</si>
  <si>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</si>
  <si>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</si>
  <si>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</si>
  <si>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</si>
  <si>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</si>
  <si>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</si>
  <si>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</si>
  <si>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</si>
  <si>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</si>
  <si>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</si>
  <si>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</si>
  <si>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</si>
  <si>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</si>
  <si>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</si>
  <si>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</si>
  <si>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</si>
  <si>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</si>
  <si>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</si>
  <si>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</si>
  <si>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</si>
  <si>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</si>
  <si>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</si>
  <si>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</si>
  <si>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</si>
  <si>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</si>
  <si>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</si>
  <si>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</si>
  <si>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</si>
  <si>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</si>
  <si>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</si>
  <si>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</si>
  <si>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</si>
  <si>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</si>
  <si>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</si>
  <si>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</si>
  <si>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</si>
  <si>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</si>
  <si>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</si>
  <si>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</si>
  <si>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</si>
  <si>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</si>
  <si>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</si>
  <si>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</si>
  <si>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</si>
  <si>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</si>
  <si>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</si>
  <si>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</si>
  <si>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</si>
  <si>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</si>
  <si>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</si>
  <si>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</si>
  <si>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</si>
  <si>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</si>
  <si>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</si>
  <si>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</si>
  <si>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</si>
  <si>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</si>
  <si>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</si>
  <si>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</si>
  <si>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</si>
  <si>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</si>
  <si>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</si>
  <si>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</si>
  <si>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</si>
  <si>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</si>
  <si>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</si>
  <si>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</si>
  <si>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</si>
  <si>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</si>
  <si>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</si>
  <si>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</si>
  <si>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</si>
  <si>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</si>
  <si>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</si>
  <si>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</si>
  <si>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</si>
  <si>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</si>
  <si>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</si>
  <si>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</si>
  <si>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</si>
  <si>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</si>
  <si>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</si>
  <si>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</si>
  <si>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</si>
  <si>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</si>
  <si>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</si>
  <si>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</si>
  <si>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</si>
  <si>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</si>
  <si>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</si>
  <si>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</si>
  <si>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</si>
  <si>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</si>
  <si>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</si>
  <si>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</si>
  <si>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</si>
  <si>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</si>
  <si>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</si>
  <si>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</si>
  <si>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</si>
  <si>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</si>
  <si>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</si>
  <si>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</si>
  <si>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</si>
  <si>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</si>
  <si>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</si>
  <si>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</si>
  <si>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</si>
  <si>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</si>
  <si>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</si>
  <si>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</si>
  <si>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</si>
  <si>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</si>
  <si>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</si>
  <si>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</si>
  <si>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</si>
  <si>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</si>
  <si>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</si>
  <si>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</si>
  <si>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</si>
  <si>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</si>
  <si>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</si>
  <si>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</si>
  <si>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</si>
  <si>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</si>
  <si>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</si>
  <si>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</si>
  <si>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</si>
  <si>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</si>
  <si>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</si>
  <si>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</si>
  <si>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</si>
  <si>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</si>
  <si>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</si>
  <si>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</si>
  <si>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</si>
  <si>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</si>
  <si>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</si>
  <si>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</si>
  <si>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</si>
  <si>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</si>
  <si>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</si>
  <si>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</si>
  <si>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</si>
  <si>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</si>
  <si>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</si>
  <si>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</si>
  <si>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</si>
  <si>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</si>
  <si>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</si>
  <si>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</si>
  <si>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</si>
  <si>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</si>
  <si>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</si>
  <si>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</si>
  <si>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</si>
  <si>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</si>
  <si>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</si>
  <si>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</si>
  <si>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</si>
  <si>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</si>
  <si>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</si>
  <si>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</si>
  <si>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</si>
  <si>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</si>
  <si>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</si>
  <si>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</si>
  <si>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</si>
  <si>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</si>
  <si>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</si>
  <si>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</si>
  <si>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</si>
  <si>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</si>
  <si>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</si>
  <si>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</si>
  <si>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</si>
  <si>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</si>
  <si>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</si>
  <si>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</si>
  <si>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</si>
  <si>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</si>
  <si>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</si>
  <si>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</si>
  <si>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</si>
  <si>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</si>
  <si>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</si>
  <si>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</si>
  <si>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</si>
  <si>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</si>
  <si>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</si>
  <si>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</si>
  <si>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</si>
  <si>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</si>
  <si>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</si>
  <si>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</si>
  <si>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</si>
  <si>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</si>
  <si>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</si>
  <si>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</si>
  <si>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</si>
  <si>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</si>
  <si>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</si>
  <si>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</si>
  <si>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</si>
  <si>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</si>
  <si>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</si>
  <si>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</si>
  <si>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</si>
  <si>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</si>
  <si>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</si>
  <si>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</si>
  <si>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</si>
  <si>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</si>
  <si>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</si>
  <si>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</si>
  <si>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</si>
  <si>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</si>
  <si>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</si>
  <si>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</si>
  <si>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</si>
  <si>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</si>
  <si>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</si>
  <si>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</si>
  <si>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</si>
  <si>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</si>
  <si>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</si>
  <si>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</si>
  <si>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</si>
  <si>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</si>
  <si>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</si>
  <si>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</si>
  <si>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</si>
  <si>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</si>
  <si>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</si>
  <si>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</si>
  <si>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</si>
  <si>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</si>
  <si>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</si>
  <si>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</si>
  <si>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</si>
  <si>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</si>
  <si>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</si>
  <si>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</si>
  <si>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</si>
  <si>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</si>
  <si>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</si>
  <si>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</si>
  <si>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</si>
  <si>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</si>
  <si>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</si>
  <si>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</si>
  <si>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</si>
  <si>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</si>
  <si>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</si>
  <si>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</si>
  <si>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</si>
  <si>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</si>
  <si>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</si>
  <si>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</si>
  <si>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</si>
  <si>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</si>
  <si>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</si>
  <si>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</si>
  <si>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</si>
  <si>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</si>
  <si>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</si>
  <si>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</si>
  <si>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</si>
  <si>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</si>
  <si>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</si>
  <si>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</si>
  <si>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</si>
  <si>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</si>
  <si>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</si>
  <si>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</si>
  <si>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</si>
  <si>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</si>
  <si>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</si>
  <si>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</si>
  <si>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</si>
  <si>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</si>
  <si>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</si>
  <si>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</si>
  <si>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</si>
  <si>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</si>
  <si>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</si>
  <si>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</si>
  <si>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</si>
  <si>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</si>
  <si>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</si>
  <si>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</si>
  <si>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</si>
  <si>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</si>
  <si>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</si>
  <si>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</si>
  <si>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</si>
  <si>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</si>
  <si>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</si>
  <si>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</si>
  <si>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</si>
  <si>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</si>
  <si>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</si>
  <si>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</si>
  <si>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</si>
  <si>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</si>
  <si>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</si>
  <si>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</si>
  <si>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</si>
  <si>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</si>
  <si>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</si>
  <si>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</si>
  <si>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</si>
  <si>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</si>
  <si>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</si>
  <si>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</si>
  <si>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</si>
  <si>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</si>
  <si>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</si>
  <si>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</si>
  <si>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</si>
  <si>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</si>
  <si>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</si>
  <si>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</si>
  <si>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</si>
  <si>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</si>
  <si>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</si>
  <si>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</si>
  <si>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</si>
  <si>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</si>
  <si>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</si>
  <si>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</si>
  <si>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</si>
  <si>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</si>
  <si>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</si>
  <si>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</si>
  <si>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</si>
  <si>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</si>
  <si>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</si>
  <si>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</si>
  <si>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</si>
  <si>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</si>
  <si>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</si>
  <si>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</si>
  <si>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</si>
  <si>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</si>
  <si>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</si>
  <si>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</si>
  <si>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</si>
  <si>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</si>
  <si>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</si>
  <si>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</si>
  <si>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</si>
  <si>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</si>
  <si>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</si>
  <si>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</si>
  <si>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</si>
  <si>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</si>
  <si>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</si>
  <si>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</si>
  <si>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</si>
  <si>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</si>
  <si>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</si>
  <si>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</si>
  <si>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</si>
  <si>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</si>
  <si>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</si>
  <si>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</si>
  <si>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</si>
  <si>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</si>
  <si>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</si>
  <si>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</si>
  <si>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</si>
  <si>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</si>
  <si>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</si>
  <si>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</si>
  <si>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</si>
  <si>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</si>
  <si>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</si>
  <si>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</si>
  <si>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</si>
  <si>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</si>
  <si>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</si>
  <si>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</si>
  <si>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</si>
  <si>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</si>
  <si>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</si>
  <si>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</si>
  <si>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</si>
  <si>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</si>
  <si>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</si>
  <si>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</si>
  <si>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</si>
  <si>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</si>
  <si>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</si>
  <si>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</si>
  <si>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</si>
  <si>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</si>
  <si>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</si>
  <si>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</si>
  <si>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</si>
  <si>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</si>
  <si>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</si>
  <si>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</si>
  <si>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</si>
  <si>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</si>
  <si>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</si>
  <si>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</si>
  <si>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</si>
  <si>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</si>
  <si>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</si>
  <si>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</si>
  <si>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</si>
  <si>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</si>
  <si>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</si>
  <si>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</si>
  <si>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</si>
  <si>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</si>
  <si>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</si>
  <si>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</si>
  <si>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</si>
  <si>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</si>
  <si>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</si>
  <si>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</si>
  <si>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</si>
  <si>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</si>
  <si>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</si>
  <si>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</si>
  <si>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</si>
  <si>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</si>
  <si>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</si>
  <si>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</si>
  <si>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</si>
  <si>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</si>
  <si>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</si>
  <si>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</si>
  <si>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</si>
  <si>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</si>
  <si>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</si>
  <si>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</si>
  <si>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</si>
  <si>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</si>
  <si>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</si>
  <si>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</si>
  <si>
    <t>evap_S_SHSTA</t>
  </si>
  <si>
    <t>EVAP_S_SHSTA</t>
  </si>
  <si>
    <t>MONTH</t>
  </si>
  <si>
    <t>S_SHSTALEVEL4</t>
  </si>
  <si>
    <t>S_SHSTALEVEL2</t>
  </si>
  <si>
    <t>Annual average</t>
  </si>
  <si>
    <t>level2</t>
  </si>
  <si>
    <t>level4</t>
  </si>
  <si>
    <t>Total average</t>
  </si>
  <si>
    <t>diff</t>
  </si>
  <si>
    <t>.T</t>
  </si>
  <si>
    <t>WRWSIHIST</t>
  </si>
  <si>
    <t>2005011151/</t>
  </si>
  <si>
    <t>Department</t>
  </si>
  <si>
    <t>of</t>
  </si>
  <si>
    <t>Water</t>
  </si>
  <si>
    <t>Resources</t>
  </si>
  <si>
    <t>California</t>
  </si>
  <si>
    <t>Cooperative</t>
  </si>
  <si>
    <t>Snow</t>
  </si>
  <si>
    <t>Surveys</t>
  </si>
  <si>
    <t>Chronological</t>
  </si>
  <si>
    <t>Reconstructed</t>
  </si>
  <si>
    <t>Sacramento</t>
  </si>
  <si>
    <t>and</t>
  </si>
  <si>
    <t>San</t>
  </si>
  <si>
    <t>Joaquin</t>
  </si>
  <si>
    <t>Valley</t>
  </si>
  <si>
    <t>Hydrologic</t>
  </si>
  <si>
    <t>Classification</t>
  </si>
  <si>
    <t>Indices</t>
  </si>
  <si>
    <t>Based</t>
  </si>
  <si>
    <t>on</t>
  </si>
  <si>
    <t>measured</t>
  </si>
  <si>
    <t>unimpaired</t>
  </si>
  <si>
    <t>runoff</t>
  </si>
  <si>
    <t>(in</t>
  </si>
  <si>
    <t>million</t>
  </si>
  <si>
    <t>acre-feet),</t>
  </si>
  <si>
    <t>subject</t>
  </si>
  <si>
    <t>to</t>
  </si>
  <si>
    <t>revision.</t>
  </si>
  <si>
    <t>***</t>
  </si>
  <si>
    <t>See</t>
  </si>
  <si>
    <t>explanatory</t>
  </si>
  <si>
    <t>notes</t>
  </si>
  <si>
    <t>at</t>
  </si>
  <si>
    <t>bottom</t>
  </si>
  <si>
    <t>[.....Runoff</t>
  </si>
  <si>
    <t>(maf).....]</t>
  </si>
  <si>
    <t>[..WY</t>
  </si>
  <si>
    <t>Index..]</t>
  </si>
  <si>
    <t>WY</t>
  </si>
  <si>
    <t>Oct-Mar</t>
  </si>
  <si>
    <t>Apr-Jul</t>
  </si>
  <si>
    <t>WYsum</t>
  </si>
  <si>
    <t>Index</t>
  </si>
  <si>
    <t>Yr-type</t>
  </si>
  <si>
    <t>W</t>
  </si>
  <si>
    <t>AN</t>
  </si>
  <si>
    <t>BN</t>
  </si>
  <si>
    <t>min</t>
  </si>
  <si>
    <t>mean</t>
  </si>
  <si>
    <t>max</t>
  </si>
  <si>
    <t>Sacramento Valley</t>
  </si>
  <si>
    <t>San Joaquin Valley</t>
  </si>
  <si>
    <t>Diff from 6.0</t>
  </si>
  <si>
    <t>Diff from 2.1</t>
  </si>
  <si>
    <t xml:space="preserve">https://cdec.water.ca.gov/reportapp/javareports?name=WSIHIST </t>
  </si>
  <si>
    <t>Diff</t>
  </si>
  <si>
    <t>NO DATA</t>
  </si>
  <si>
    <t>s_SHSTAlevel5</t>
  </si>
  <si>
    <t>WYT</t>
  </si>
  <si>
    <t>s_SHSTAlevel2</t>
  </si>
  <si>
    <t>s_SHSTAlevel4</t>
  </si>
  <si>
    <t>S_SHSTA</t>
  </si>
  <si>
    <t>20200903 0000</t>
  </si>
  <si>
    <t>20200904 0000</t>
  </si>
  <si>
    <t>20200905 0000</t>
  </si>
  <si>
    <t>20200906 0000</t>
  </si>
  <si>
    <t>20200907 0000</t>
  </si>
  <si>
    <t>20200908 0000</t>
  </si>
  <si>
    <t>20200909 0000</t>
  </si>
  <si>
    <t>20200910 0000</t>
  </si>
  <si>
    <t>20200911 0000</t>
  </si>
  <si>
    <t>20200912 0000</t>
  </si>
  <si>
    <t>20200913 0000</t>
  </si>
  <si>
    <t>20200914 0000</t>
  </si>
  <si>
    <t>20200915 0000</t>
  </si>
  <si>
    <t>20200916 0000</t>
  </si>
  <si>
    <t>20200917 0000</t>
  </si>
  <si>
    <t>20200918 0000</t>
  </si>
  <si>
    <t>20200919 0000</t>
  </si>
  <si>
    <t>20200920 0000</t>
  </si>
  <si>
    <t>20200921 0000</t>
  </si>
  <si>
    <t>20200922 0000</t>
  </si>
  <si>
    <t>20200923 0000</t>
  </si>
  <si>
    <t>20200924 0000</t>
  </si>
  <si>
    <t>20200925 0000</t>
  </si>
  <si>
    <t>20200926 0000</t>
  </si>
  <si>
    <t>20200927 0000</t>
  </si>
  <si>
    <t>20200928 0000</t>
  </si>
  <si>
    <t>20200929 0000</t>
  </si>
  <si>
    <t>20200930 0000</t>
  </si>
  <si>
    <t>YRS</t>
  </si>
  <si>
    <t>M FLOW</t>
  </si>
  <si>
    <t>https://cdec.water.ca.gov/dynamicapp/req/CSVDataServlet?Stations=YRS&amp;SensorNums=41&amp;dur_code=D&amp;Start=2019-08-01&amp;End=2020-09-30</t>
  </si>
  <si>
    <t>Blank</t>
  </si>
  <si>
    <t>blank</t>
  </si>
  <si>
    <t>I_YUBA</t>
  </si>
  <si>
    <t>DEMAND_D_DAGUER_NP</t>
  </si>
  <si>
    <t>Avg Demand (cfs/month)</t>
  </si>
  <si>
    <t>Avg demand (cfs/day)</t>
  </si>
  <si>
    <t>DEM_D7A_PAG</t>
  </si>
  <si>
    <t>DEMAND-SWP-AG</t>
  </si>
  <si>
    <t>DEM_D7A_PWR</t>
  </si>
  <si>
    <t>DEM_D7B_PAG</t>
  </si>
  <si>
    <t>DEM_D7B_PWR</t>
  </si>
  <si>
    <t>DEM_D201_PIMI</t>
  </si>
  <si>
    <t>DEM_D201_POMI</t>
  </si>
  <si>
    <t>DEM_D202_PWR</t>
  </si>
  <si>
    <t>DEMAND-SWP-MI</t>
  </si>
  <si>
    <t>DEM_C221_PRF</t>
  </si>
  <si>
    <t>DEM_C216B_PRF</t>
  </si>
  <si>
    <t>DEMAND-RF</t>
  </si>
  <si>
    <t>DEM_D7C_DCMP</t>
  </si>
  <si>
    <t>DEMAND-SWP-DECOMP</t>
  </si>
  <si>
    <t>2020D09E</t>
  </si>
  <si>
    <t>C217B</t>
  </si>
  <si>
    <t>swp-delivery</t>
  </si>
  <si>
    <t>percent</t>
  </si>
  <si>
    <t>swp_perdel_sod</t>
  </si>
  <si>
    <t>Contract year</t>
  </si>
  <si>
    <t>Code</t>
  </si>
  <si>
    <t>Day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</si>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</sst>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mmmyyyy"/>
    <numFmt numFmtId="166" formatCode="0.0000"/>
    <numFmt numFmtId="167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rgb="FF333333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2"/>
    <xf numFmtId="164" fontId="1" fillId="0" borderId="0" xfId="2" applyNumberFormat="1"/>
    <xf numFmtId="165" fontId="1" fillId="0" borderId="0" xfId="2" applyNumberFormat="1"/>
    <xf numFmtId="1" fontId="1" fillId="0" borderId="0" xfId="2" applyNumberFormat="1"/>
    <xf numFmtId="0" fontId="1" fillId="0" borderId="0" xfId="2" applyAlignment="1">
      <alignment horizontal="right"/>
    </xf>
    <xf numFmtId="0" fontId="1" fillId="0" borderId="0" xfId="2" applyNumberFormat="1"/>
    <xf numFmtId="167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4" borderId="0" xfId="0" applyNumberFormat="1" applyFill="1"/>
    <xf numFmtId="164" fontId="0" fillId="4" borderId="0" xfId="0" applyNumberFormat="1" applyFill="1"/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contract</a:t>
            </a:r>
            <a:r>
              <a:rPr lang="en-US" baseline="0"/>
              <a:t> year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CALLiTE_SHASTA_LEVEL2_4!$J$2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CALLiTE_SHASTA_LEVEL2_4!$J$3:$J$86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987.5</c:v>
                </c:pt>
                <c:pt idx="4">
                  <c:v>1437.5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378-9D09-8C5DFF258088}"/>
            </c:ext>
          </c:extLst>
        </c:ser>
        <c:ser>
          <c:idx val="1"/>
          <c:order val="1"/>
          <c:tx>
            <c:strRef>
              <c:f>CALLiTE_SHASTA_LEVEL2_4!$K$2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CALLiTE_SHASTA_LEVEL2_4!$K$3:$K$86</c:f>
              <c:numCache>
                <c:formatCode>General</c:formatCode>
                <c:ptCount val="5"/>
                <c:pt idx="0">
                  <c:v>0</c:v>
                </c:pt>
                <c:pt idx="1">
                  <c:v>3656</c:v>
                </c:pt>
                <c:pt idx="2">
                  <c:v>3690.0833333333335</c:v>
                </c:pt>
                <c:pt idx="3">
                  <c:v>3692.5</c:v>
                </c:pt>
                <c:pt idx="4">
                  <c:v>3635.9166666666665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378-9D09-8C5DFF25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1432"/>
        <c:axId val="633121760"/>
      </c:areaChart>
      <c:catAx>
        <c:axId val="6331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760"/>
        <c:crosses val="autoZero"/>
        <c:auto val="1"/>
        <c:lblAlgn val="ctr"/>
        <c:lblOffset val="100"/>
        <c:noMultiLvlLbl val="0"/>
      </c:catAx>
      <c:valAx>
        <c:axId val="633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CALLiTE_SHASTA_LEVEL2_4!$N$2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CALLiTE_SHASTA_LEVEL2_4!$N$3:$N$14</c:f>
              <c:numCache>
                <c:formatCode>General</c:formatCode>
                <c:ptCount val="5"/>
                <c:pt idx="0">
                  <c:v>1679.1666666666667</c:v>
                </c:pt>
                <c:pt idx="1">
                  <c:v>1679.1666666666667</c:v>
                </c:pt>
                <c:pt idx="2">
                  <c:v>1679.1666666666667</c:v>
                </c:pt>
                <c:pt idx="3">
                  <c:v>1679.1666666666667</c:v>
                </c:pt>
                <c:pt idx="4">
                  <c:v>1679.1666666666667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888-AC26-C32851F6ADE2}"/>
            </c:ext>
          </c:extLst>
        </c:ser>
        <c:ser>
          <c:idx val="1"/>
          <c:order val="1"/>
          <c:tx>
            <c:strRef>
              <c:f>CALLiTE_SHASTA_LEVEL2_4!$O$2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CALLiTE_SHASTA_LEVEL2_4!$O$3:$O$14</c:f>
              <c:numCache>
                <c:formatCode>General</c:formatCode>
                <c:ptCount val="5"/>
                <c:pt idx="0">
                  <c:v>3578.6583339146205</c:v>
                </c:pt>
                <c:pt idx="1">
                  <c:v>3789.7440505254835</c:v>
                </c:pt>
                <c:pt idx="2">
                  <c:v>4116.3880905877977</c:v>
                </c:pt>
                <c:pt idx="3">
                  <c:v>4398.2083391462056</c:v>
                </c:pt>
                <c:pt idx="4">
                  <c:v>4443.6190476190477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A-4888-AC26-C32851F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30776"/>
        <c:axId val="543231432"/>
      </c:barChart>
      <c:catAx>
        <c:axId val="5432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432"/>
        <c:crosses val="autoZero"/>
        <c:auto val="1"/>
        <c:lblAlgn val="ctr"/>
        <c:lblOffset val="100"/>
        <c:noMultiLvlLbl val="0"/>
      </c:catAx>
      <c:valAx>
        <c:axId val="5432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DEMAND_D_DAGUER_NP!$E$2</c:f>
              <c:strCache>
                <c:ptCount val="1"/>
                <c:pt idx="0">
                  <c:v>DEMAND_D_DAGUER_NP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DEMAND_D_DAGUER_NP!$B$8:$B$1015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DEMAND_D_DAGUER_NP!$E$8:$E$1015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334.08999633789063</c:v>
                </c:pt>
                <c:pt idx="13">
                  <c:v>180.11000061035156</c:v>
                </c:pt>
                <c:pt idx="14">
                  <c:v>86.80999755859375</c:v>
                </c:pt>
                <c:pt idx="15">
                  <c:v>6.5100002288818359</c:v>
                </c:pt>
                <c:pt idx="16">
                  <c:v>7.1999998092651367</c:v>
                </c:pt>
                <c:pt idx="17">
                  <c:v>35.639999389648438</c:v>
                </c:pt>
                <c:pt idx="18">
                  <c:v>296.20001220703125</c:v>
                </c:pt>
                <c:pt idx="19">
                  <c:v>1066.8900146484375</c:v>
                </c:pt>
                <c:pt idx="20">
                  <c:v>1044.8699951171875</c:v>
                </c:pt>
                <c:pt idx="21">
                  <c:v>1183.6500244140625</c:v>
                </c:pt>
                <c:pt idx="22">
                  <c:v>984.239990234375</c:v>
                </c:pt>
                <c:pt idx="23">
                  <c:v>339.489990234375</c:v>
                </c:pt>
                <c:pt idx="24">
                  <c:v>334.08999633789063</c:v>
                </c:pt>
                <c:pt idx="25">
                  <c:v>180.11000061035156</c:v>
                </c:pt>
                <c:pt idx="26">
                  <c:v>86.80999755859375</c:v>
                </c:pt>
                <c:pt idx="27">
                  <c:v>6.5100002288818359</c:v>
                </c:pt>
                <c:pt idx="28">
                  <c:v>7.1999998092651367</c:v>
                </c:pt>
                <c:pt idx="29">
                  <c:v>35.639999389648438</c:v>
                </c:pt>
                <c:pt idx="30">
                  <c:v>296.20001220703125</c:v>
                </c:pt>
                <c:pt idx="31">
                  <c:v>1066.8900146484375</c:v>
                </c:pt>
                <c:pt idx="32">
                  <c:v>1044.8699951171875</c:v>
                </c:pt>
                <c:pt idx="33">
                  <c:v>1183.6500244140625</c:v>
                </c:pt>
                <c:pt idx="34">
                  <c:v>984.239990234375</c:v>
                </c:pt>
                <c:pt idx="35">
                  <c:v>339.489990234375</c:v>
                </c:pt>
                <c:pt idx="36">
                  <c:v>334.08999633789063</c:v>
                </c:pt>
                <c:pt idx="37">
                  <c:v>180.11000061035156</c:v>
                </c:pt>
                <c:pt idx="38">
                  <c:v>86.80999755859375</c:v>
                </c:pt>
                <c:pt idx="39">
                  <c:v>6.5100002288818359</c:v>
                </c:pt>
                <c:pt idx="40">
                  <c:v>6.9499998092651367</c:v>
                </c:pt>
                <c:pt idx="41">
                  <c:v>35.639999389648438</c:v>
                </c:pt>
                <c:pt idx="42">
                  <c:v>306.33999633789063</c:v>
                </c:pt>
                <c:pt idx="43">
                  <c:v>874.8499755859375</c:v>
                </c:pt>
                <c:pt idx="44">
                  <c:v>856.79998779296875</c:v>
                </c:pt>
                <c:pt idx="45">
                  <c:v>970.59002685546875</c:v>
                </c:pt>
                <c:pt idx="46">
                  <c:v>807.08001708984375</c:v>
                </c:pt>
                <c:pt idx="47">
                  <c:v>278.3800048828125</c:v>
                </c:pt>
                <c:pt idx="48">
                  <c:v>273.95999145507813</c:v>
                </c:pt>
                <c:pt idx="49">
                  <c:v>147.69000244140625</c:v>
                </c:pt>
                <c:pt idx="50">
                  <c:v>0</c:v>
                </c:pt>
                <c:pt idx="51">
                  <c:v>5.3299999237060547</c:v>
                </c:pt>
                <c:pt idx="52">
                  <c:v>5.9099998474121094</c:v>
                </c:pt>
                <c:pt idx="53">
                  <c:v>51.139999389648438</c:v>
                </c:pt>
                <c:pt idx="54">
                  <c:v>373.57998657226563</c:v>
                </c:pt>
                <c:pt idx="55">
                  <c:v>1066.8900146484375</c:v>
                </c:pt>
                <c:pt idx="56">
                  <c:v>1044.8699951171875</c:v>
                </c:pt>
                <c:pt idx="57">
                  <c:v>1183.6500244140625</c:v>
                </c:pt>
                <c:pt idx="58">
                  <c:v>984.239990234375</c:v>
                </c:pt>
                <c:pt idx="59">
                  <c:v>339.489990234375</c:v>
                </c:pt>
                <c:pt idx="60">
                  <c:v>334.08999633789063</c:v>
                </c:pt>
                <c:pt idx="61">
                  <c:v>180.11000061035156</c:v>
                </c:pt>
                <c:pt idx="62">
                  <c:v>86.80999755859375</c:v>
                </c:pt>
                <c:pt idx="63">
                  <c:v>6.5100002288818359</c:v>
                </c:pt>
                <c:pt idx="64">
                  <c:v>7.1999998092651367</c:v>
                </c:pt>
                <c:pt idx="65">
                  <c:v>62.369998931884766</c:v>
                </c:pt>
                <c:pt idx="66">
                  <c:v>373.57998657226563</c:v>
                </c:pt>
                <c:pt idx="67">
                  <c:v>1066.8900146484375</c:v>
                </c:pt>
                <c:pt idx="68">
                  <c:v>1044.8699951171875</c:v>
                </c:pt>
                <c:pt idx="69">
                  <c:v>1183.6500244140625</c:v>
                </c:pt>
                <c:pt idx="70">
                  <c:v>984.239990234375</c:v>
                </c:pt>
                <c:pt idx="71">
                  <c:v>339.489990234375</c:v>
                </c:pt>
                <c:pt idx="72">
                  <c:v>334.08999633789063</c:v>
                </c:pt>
                <c:pt idx="73">
                  <c:v>180.11000061035156</c:v>
                </c:pt>
                <c:pt idx="74">
                  <c:v>86.80999755859375</c:v>
                </c:pt>
                <c:pt idx="75">
                  <c:v>6.5100002288818359</c:v>
                </c:pt>
                <c:pt idx="76">
                  <c:v>7.1999998092651367</c:v>
                </c:pt>
                <c:pt idx="77">
                  <c:v>62.369998931884766</c:v>
                </c:pt>
                <c:pt idx="78">
                  <c:v>296.20001220703125</c:v>
                </c:pt>
                <c:pt idx="79">
                  <c:v>1066.8900146484375</c:v>
                </c:pt>
                <c:pt idx="80">
                  <c:v>1044.8699951171875</c:v>
                </c:pt>
                <c:pt idx="81">
                  <c:v>1183.6500244140625</c:v>
                </c:pt>
                <c:pt idx="82">
                  <c:v>984.239990234375</c:v>
                </c:pt>
                <c:pt idx="83">
                  <c:v>339.489990234375</c:v>
                </c:pt>
                <c:pt idx="84">
                  <c:v>334.08999633789063</c:v>
                </c:pt>
                <c:pt idx="85">
                  <c:v>180.11000061035156</c:v>
                </c:pt>
                <c:pt idx="86">
                  <c:v>86.80999755859375</c:v>
                </c:pt>
                <c:pt idx="87">
                  <c:v>6.5100002288818359</c:v>
                </c:pt>
                <c:pt idx="88">
                  <c:v>6.9499998092651367</c:v>
                </c:pt>
                <c:pt idx="89">
                  <c:v>35.639999389648438</c:v>
                </c:pt>
                <c:pt idx="90">
                  <c:v>296.20001220703125</c:v>
                </c:pt>
                <c:pt idx="91">
                  <c:v>1066.8900146484375</c:v>
                </c:pt>
                <c:pt idx="92">
                  <c:v>1044.8699951171875</c:v>
                </c:pt>
                <c:pt idx="93">
                  <c:v>1183.6500244140625</c:v>
                </c:pt>
                <c:pt idx="94">
                  <c:v>984.239990234375</c:v>
                </c:pt>
                <c:pt idx="95">
                  <c:v>339.489990234375</c:v>
                </c:pt>
                <c:pt idx="96">
                  <c:v>334.08999633789063</c:v>
                </c:pt>
                <c:pt idx="97">
                  <c:v>180.11000061035156</c:v>
                </c:pt>
                <c:pt idx="98">
                  <c:v>86.80999755859375</c:v>
                </c:pt>
                <c:pt idx="99">
                  <c:v>6.5100002288818359</c:v>
                </c:pt>
                <c:pt idx="100">
                  <c:v>7.1999998092651367</c:v>
                </c:pt>
                <c:pt idx="101">
                  <c:v>35.639999389648438</c:v>
                </c:pt>
                <c:pt idx="102">
                  <c:v>373.57998657226563</c:v>
                </c:pt>
                <c:pt idx="103">
                  <c:v>1066.8900146484375</c:v>
                </c:pt>
                <c:pt idx="104">
                  <c:v>1044.8699951171875</c:v>
                </c:pt>
                <c:pt idx="105">
                  <c:v>1183.6500244140625</c:v>
                </c:pt>
                <c:pt idx="106">
                  <c:v>984.239990234375</c:v>
                </c:pt>
                <c:pt idx="107">
                  <c:v>339.489990234375</c:v>
                </c:pt>
                <c:pt idx="108">
                  <c:v>334.08999633789063</c:v>
                </c:pt>
                <c:pt idx="109">
                  <c:v>180.11000061035156</c:v>
                </c:pt>
                <c:pt idx="110">
                  <c:v>86.80999755859375</c:v>
                </c:pt>
                <c:pt idx="111">
                  <c:v>6.5100002288818359</c:v>
                </c:pt>
                <c:pt idx="112">
                  <c:v>7.1999998092651367</c:v>
                </c:pt>
                <c:pt idx="113">
                  <c:v>62.369998931884766</c:v>
                </c:pt>
                <c:pt idx="114">
                  <c:v>373.57998657226563</c:v>
                </c:pt>
                <c:pt idx="115">
                  <c:v>1066.8900146484375</c:v>
                </c:pt>
                <c:pt idx="116">
                  <c:v>1044.8699951171875</c:v>
                </c:pt>
                <c:pt idx="117">
                  <c:v>1183.6500244140625</c:v>
                </c:pt>
                <c:pt idx="118">
                  <c:v>984.239990234375</c:v>
                </c:pt>
                <c:pt idx="119">
                  <c:v>339.489990234375</c:v>
                </c:pt>
                <c:pt idx="120">
                  <c:v>334.08999633789063</c:v>
                </c:pt>
                <c:pt idx="121">
                  <c:v>180.11000061035156</c:v>
                </c:pt>
                <c:pt idx="122">
                  <c:v>86.80999755859375</c:v>
                </c:pt>
                <c:pt idx="123">
                  <c:v>6.5100002288818359</c:v>
                </c:pt>
                <c:pt idx="124">
                  <c:v>7.1999998092651367</c:v>
                </c:pt>
                <c:pt idx="125">
                  <c:v>62.369998931884766</c:v>
                </c:pt>
                <c:pt idx="126">
                  <c:v>354.91000366210938</c:v>
                </c:pt>
                <c:pt idx="127">
                  <c:v>1013.5399780273438</c:v>
                </c:pt>
                <c:pt idx="128">
                  <c:v>992.6300048828125</c:v>
                </c:pt>
                <c:pt idx="129">
                  <c:v>1124.469970703125</c:v>
                </c:pt>
                <c:pt idx="130">
                  <c:v>935.030029296875</c:v>
                </c:pt>
                <c:pt idx="131">
                  <c:v>322.51998901367188</c:v>
                </c:pt>
                <c:pt idx="132">
                  <c:v>317.3900146484375</c:v>
                </c:pt>
                <c:pt idx="133">
                  <c:v>171.10000610351563</c:v>
                </c:pt>
                <c:pt idx="134">
                  <c:v>0</c:v>
                </c:pt>
                <c:pt idx="135">
                  <c:v>6.179999828338623</c:v>
                </c:pt>
                <c:pt idx="136">
                  <c:v>6.6100001335144043</c:v>
                </c:pt>
                <c:pt idx="137">
                  <c:v>59.25</c:v>
                </c:pt>
                <c:pt idx="138">
                  <c:v>373.57998657226563</c:v>
                </c:pt>
                <c:pt idx="139">
                  <c:v>1066.8900146484375</c:v>
                </c:pt>
                <c:pt idx="140">
                  <c:v>1044.8699951171875</c:v>
                </c:pt>
                <c:pt idx="141">
                  <c:v>1183.6500244140625</c:v>
                </c:pt>
                <c:pt idx="142">
                  <c:v>984.239990234375</c:v>
                </c:pt>
                <c:pt idx="143">
                  <c:v>339.489990234375</c:v>
                </c:pt>
                <c:pt idx="144">
                  <c:v>334.08999633789063</c:v>
                </c:pt>
                <c:pt idx="145">
                  <c:v>180.11000061035156</c:v>
                </c:pt>
                <c:pt idx="146">
                  <c:v>86.80999755859375</c:v>
                </c:pt>
                <c:pt idx="147">
                  <c:v>6.5100002288818359</c:v>
                </c:pt>
                <c:pt idx="148">
                  <c:v>7.1999998092651367</c:v>
                </c:pt>
                <c:pt idx="149">
                  <c:v>62.369998931884766</c:v>
                </c:pt>
                <c:pt idx="150">
                  <c:v>373.57998657226563</c:v>
                </c:pt>
                <c:pt idx="151">
                  <c:v>1066.8900146484375</c:v>
                </c:pt>
                <c:pt idx="152">
                  <c:v>1044.8699951171875</c:v>
                </c:pt>
                <c:pt idx="153">
                  <c:v>1183.6500244140625</c:v>
                </c:pt>
                <c:pt idx="154">
                  <c:v>984.239990234375</c:v>
                </c:pt>
                <c:pt idx="155">
                  <c:v>339.489990234375</c:v>
                </c:pt>
                <c:pt idx="156">
                  <c:v>334.08999633789063</c:v>
                </c:pt>
                <c:pt idx="157">
                  <c:v>180.11000061035156</c:v>
                </c:pt>
                <c:pt idx="158">
                  <c:v>0</c:v>
                </c:pt>
                <c:pt idx="159">
                  <c:v>6.5100002288818359</c:v>
                </c:pt>
                <c:pt idx="160">
                  <c:v>7.1999998092651367</c:v>
                </c:pt>
                <c:pt idx="161">
                  <c:v>62.369998931884766</c:v>
                </c:pt>
                <c:pt idx="162">
                  <c:v>373.57998657226563</c:v>
                </c:pt>
                <c:pt idx="163">
                  <c:v>1066.8900146484375</c:v>
                </c:pt>
                <c:pt idx="164">
                  <c:v>1044.8699951171875</c:v>
                </c:pt>
                <c:pt idx="165">
                  <c:v>1183.6500244140625</c:v>
                </c:pt>
                <c:pt idx="166">
                  <c:v>984.239990234375</c:v>
                </c:pt>
                <c:pt idx="167">
                  <c:v>339.489990234375</c:v>
                </c:pt>
                <c:pt idx="168">
                  <c:v>334.08999633789063</c:v>
                </c:pt>
                <c:pt idx="169">
                  <c:v>180.11000061035156</c:v>
                </c:pt>
                <c:pt idx="170">
                  <c:v>86.80999755859375</c:v>
                </c:pt>
                <c:pt idx="171">
                  <c:v>6.5100002288818359</c:v>
                </c:pt>
                <c:pt idx="172">
                  <c:v>7.1999998092651367</c:v>
                </c:pt>
                <c:pt idx="173">
                  <c:v>62.369998931884766</c:v>
                </c:pt>
                <c:pt idx="174">
                  <c:v>296.20001220703125</c:v>
                </c:pt>
                <c:pt idx="175">
                  <c:v>1066.8900146484375</c:v>
                </c:pt>
                <c:pt idx="176">
                  <c:v>1044.8699951171875</c:v>
                </c:pt>
                <c:pt idx="177">
                  <c:v>1183.6500244140625</c:v>
                </c:pt>
                <c:pt idx="178">
                  <c:v>984.239990234375</c:v>
                </c:pt>
                <c:pt idx="179">
                  <c:v>339.489990234375</c:v>
                </c:pt>
                <c:pt idx="180">
                  <c:v>334.08999633789063</c:v>
                </c:pt>
                <c:pt idx="181">
                  <c:v>180.11000061035156</c:v>
                </c:pt>
                <c:pt idx="182">
                  <c:v>86.80999755859375</c:v>
                </c:pt>
                <c:pt idx="183">
                  <c:v>6.5100002288818359</c:v>
                </c:pt>
                <c:pt idx="184">
                  <c:v>6.9499998092651367</c:v>
                </c:pt>
                <c:pt idx="185">
                  <c:v>35.639999389648438</c:v>
                </c:pt>
                <c:pt idx="186">
                  <c:v>296.20001220703125</c:v>
                </c:pt>
                <c:pt idx="187">
                  <c:v>1066.8900146484375</c:v>
                </c:pt>
                <c:pt idx="188">
                  <c:v>1044.8699951171875</c:v>
                </c:pt>
                <c:pt idx="189">
                  <c:v>1183.6500244140625</c:v>
                </c:pt>
                <c:pt idx="190">
                  <c:v>984.239990234375</c:v>
                </c:pt>
                <c:pt idx="191">
                  <c:v>339.489990234375</c:v>
                </c:pt>
                <c:pt idx="192">
                  <c:v>334.08999633789063</c:v>
                </c:pt>
                <c:pt idx="193">
                  <c:v>180.11000061035156</c:v>
                </c:pt>
                <c:pt idx="194">
                  <c:v>86.80999755859375</c:v>
                </c:pt>
                <c:pt idx="195">
                  <c:v>6.5100002288818359</c:v>
                </c:pt>
                <c:pt idx="196">
                  <c:v>7.1999998092651367</c:v>
                </c:pt>
                <c:pt idx="197">
                  <c:v>35.639999389648438</c:v>
                </c:pt>
                <c:pt idx="198">
                  <c:v>296.20001220703125</c:v>
                </c:pt>
                <c:pt idx="199">
                  <c:v>1066.8900146484375</c:v>
                </c:pt>
                <c:pt idx="200">
                  <c:v>1044.8699951171875</c:v>
                </c:pt>
                <c:pt idx="201">
                  <c:v>1183.6500244140625</c:v>
                </c:pt>
                <c:pt idx="202">
                  <c:v>984.239990234375</c:v>
                </c:pt>
                <c:pt idx="203">
                  <c:v>339.489990234375</c:v>
                </c:pt>
                <c:pt idx="204">
                  <c:v>334.08999633789063</c:v>
                </c:pt>
                <c:pt idx="205">
                  <c:v>180.11000061035156</c:v>
                </c:pt>
                <c:pt idx="206">
                  <c:v>86.80999755859375</c:v>
                </c:pt>
                <c:pt idx="207">
                  <c:v>6.5100002288818359</c:v>
                </c:pt>
                <c:pt idx="208">
                  <c:v>7.1999998092651367</c:v>
                </c:pt>
                <c:pt idx="209">
                  <c:v>35.639999389648438</c:v>
                </c:pt>
                <c:pt idx="210">
                  <c:v>296.20001220703125</c:v>
                </c:pt>
                <c:pt idx="211">
                  <c:v>1066.8900146484375</c:v>
                </c:pt>
                <c:pt idx="212">
                  <c:v>1044.8699951171875</c:v>
                </c:pt>
                <c:pt idx="213">
                  <c:v>1183.6500244140625</c:v>
                </c:pt>
                <c:pt idx="214">
                  <c:v>984.239990234375</c:v>
                </c:pt>
                <c:pt idx="215">
                  <c:v>339.489990234375</c:v>
                </c:pt>
                <c:pt idx="216">
                  <c:v>334.08999633789063</c:v>
                </c:pt>
                <c:pt idx="217">
                  <c:v>180.11000061035156</c:v>
                </c:pt>
                <c:pt idx="218">
                  <c:v>86.80999755859375</c:v>
                </c:pt>
                <c:pt idx="219">
                  <c:v>6.5100002288818359</c:v>
                </c:pt>
                <c:pt idx="220">
                  <c:v>7.1999998092651367</c:v>
                </c:pt>
                <c:pt idx="221">
                  <c:v>35.639999389648438</c:v>
                </c:pt>
                <c:pt idx="222">
                  <c:v>373.57998657226563</c:v>
                </c:pt>
                <c:pt idx="223">
                  <c:v>1066.8900146484375</c:v>
                </c:pt>
                <c:pt idx="224">
                  <c:v>1044.8699951171875</c:v>
                </c:pt>
                <c:pt idx="225">
                  <c:v>1183.6500244140625</c:v>
                </c:pt>
                <c:pt idx="226">
                  <c:v>984.239990234375</c:v>
                </c:pt>
                <c:pt idx="227">
                  <c:v>339.489990234375</c:v>
                </c:pt>
                <c:pt idx="228">
                  <c:v>334.08999633789063</c:v>
                </c:pt>
                <c:pt idx="229">
                  <c:v>180.11000061035156</c:v>
                </c:pt>
                <c:pt idx="230">
                  <c:v>86.80999755859375</c:v>
                </c:pt>
                <c:pt idx="231">
                  <c:v>6.5100002288818359</c:v>
                </c:pt>
                <c:pt idx="232">
                  <c:v>6.9499998092651367</c:v>
                </c:pt>
                <c:pt idx="233">
                  <c:v>62.369998931884766</c:v>
                </c:pt>
                <c:pt idx="234">
                  <c:v>296.20001220703125</c:v>
                </c:pt>
                <c:pt idx="235">
                  <c:v>1066.8900146484375</c:v>
                </c:pt>
                <c:pt idx="236">
                  <c:v>1044.8699951171875</c:v>
                </c:pt>
                <c:pt idx="237">
                  <c:v>1183.6500244140625</c:v>
                </c:pt>
                <c:pt idx="238">
                  <c:v>984.239990234375</c:v>
                </c:pt>
                <c:pt idx="239">
                  <c:v>339.489990234375</c:v>
                </c:pt>
                <c:pt idx="240">
                  <c:v>334.08999633789063</c:v>
                </c:pt>
                <c:pt idx="241">
                  <c:v>180.11000061035156</c:v>
                </c:pt>
                <c:pt idx="242">
                  <c:v>86.80999755859375</c:v>
                </c:pt>
                <c:pt idx="243">
                  <c:v>6.5100002288818359</c:v>
                </c:pt>
                <c:pt idx="244">
                  <c:v>7.1999998092651367</c:v>
                </c:pt>
                <c:pt idx="245">
                  <c:v>35.639999389648438</c:v>
                </c:pt>
                <c:pt idx="246">
                  <c:v>296.20001220703125</c:v>
                </c:pt>
                <c:pt idx="247">
                  <c:v>1066.8900146484375</c:v>
                </c:pt>
                <c:pt idx="248">
                  <c:v>1044.8699951171875</c:v>
                </c:pt>
                <c:pt idx="249">
                  <c:v>1183.6500244140625</c:v>
                </c:pt>
                <c:pt idx="250">
                  <c:v>984.239990234375</c:v>
                </c:pt>
                <c:pt idx="251">
                  <c:v>339.489990234375</c:v>
                </c:pt>
                <c:pt idx="252">
                  <c:v>334.08999633789063</c:v>
                </c:pt>
                <c:pt idx="253">
                  <c:v>180.11000061035156</c:v>
                </c:pt>
                <c:pt idx="254">
                  <c:v>86.80999755859375</c:v>
                </c:pt>
                <c:pt idx="255">
                  <c:v>6.5100002288818359</c:v>
                </c:pt>
                <c:pt idx="256">
                  <c:v>7.1999998092651367</c:v>
                </c:pt>
                <c:pt idx="257">
                  <c:v>35.639999389648438</c:v>
                </c:pt>
                <c:pt idx="258">
                  <c:v>296.20001220703125</c:v>
                </c:pt>
                <c:pt idx="259">
                  <c:v>1066.8900146484375</c:v>
                </c:pt>
                <c:pt idx="260">
                  <c:v>1044.8699951171875</c:v>
                </c:pt>
                <c:pt idx="261">
                  <c:v>1183.6500244140625</c:v>
                </c:pt>
                <c:pt idx="262">
                  <c:v>984.239990234375</c:v>
                </c:pt>
                <c:pt idx="263">
                  <c:v>339.489990234375</c:v>
                </c:pt>
                <c:pt idx="264">
                  <c:v>334.08999633789063</c:v>
                </c:pt>
                <c:pt idx="265">
                  <c:v>180.11000061035156</c:v>
                </c:pt>
                <c:pt idx="266">
                  <c:v>86.80999755859375</c:v>
                </c:pt>
                <c:pt idx="267">
                  <c:v>6.5100002288818359</c:v>
                </c:pt>
                <c:pt idx="268">
                  <c:v>7.1999998092651367</c:v>
                </c:pt>
                <c:pt idx="269">
                  <c:v>35.639999389648438</c:v>
                </c:pt>
                <c:pt idx="270">
                  <c:v>296.20001220703125</c:v>
                </c:pt>
                <c:pt idx="271">
                  <c:v>1066.8900146484375</c:v>
                </c:pt>
                <c:pt idx="272">
                  <c:v>1044.8699951171875</c:v>
                </c:pt>
                <c:pt idx="273">
                  <c:v>1183.6500244140625</c:v>
                </c:pt>
                <c:pt idx="274">
                  <c:v>984.239990234375</c:v>
                </c:pt>
                <c:pt idx="275">
                  <c:v>339.489990234375</c:v>
                </c:pt>
                <c:pt idx="276">
                  <c:v>334.08999633789063</c:v>
                </c:pt>
                <c:pt idx="277">
                  <c:v>180.11000061035156</c:v>
                </c:pt>
                <c:pt idx="278">
                  <c:v>86.80999755859375</c:v>
                </c:pt>
                <c:pt idx="279">
                  <c:v>6.5100002288818359</c:v>
                </c:pt>
                <c:pt idx="280">
                  <c:v>6.9499998092651367</c:v>
                </c:pt>
                <c:pt idx="281">
                  <c:v>35.639999389648438</c:v>
                </c:pt>
                <c:pt idx="282">
                  <c:v>373.57998657226563</c:v>
                </c:pt>
                <c:pt idx="283">
                  <c:v>1066.8900146484375</c:v>
                </c:pt>
                <c:pt idx="284">
                  <c:v>1044.8699951171875</c:v>
                </c:pt>
                <c:pt idx="285">
                  <c:v>1183.6500244140625</c:v>
                </c:pt>
                <c:pt idx="286">
                  <c:v>984.239990234375</c:v>
                </c:pt>
                <c:pt idx="287">
                  <c:v>339.489990234375</c:v>
                </c:pt>
                <c:pt idx="288">
                  <c:v>334.08999633789063</c:v>
                </c:pt>
                <c:pt idx="289">
                  <c:v>180.11000061035156</c:v>
                </c:pt>
                <c:pt idx="290">
                  <c:v>86.80999755859375</c:v>
                </c:pt>
                <c:pt idx="291">
                  <c:v>6.5100002288818359</c:v>
                </c:pt>
                <c:pt idx="292">
                  <c:v>7.1999998092651367</c:v>
                </c:pt>
                <c:pt idx="293">
                  <c:v>62.369998931884766</c:v>
                </c:pt>
                <c:pt idx="294">
                  <c:v>296.20001220703125</c:v>
                </c:pt>
                <c:pt idx="295">
                  <c:v>1066.8900146484375</c:v>
                </c:pt>
                <c:pt idx="296">
                  <c:v>1044.8699951171875</c:v>
                </c:pt>
                <c:pt idx="297">
                  <c:v>1183.6500244140625</c:v>
                </c:pt>
                <c:pt idx="298">
                  <c:v>984.239990234375</c:v>
                </c:pt>
                <c:pt idx="299">
                  <c:v>339.489990234375</c:v>
                </c:pt>
                <c:pt idx="300">
                  <c:v>334.08999633789063</c:v>
                </c:pt>
                <c:pt idx="301">
                  <c:v>180.11000061035156</c:v>
                </c:pt>
                <c:pt idx="302">
                  <c:v>86.80999755859375</c:v>
                </c:pt>
                <c:pt idx="303">
                  <c:v>6.5100002288818359</c:v>
                </c:pt>
                <c:pt idx="304">
                  <c:v>7.1999998092651367</c:v>
                </c:pt>
                <c:pt idx="305">
                  <c:v>35.639999389648438</c:v>
                </c:pt>
                <c:pt idx="306">
                  <c:v>296.20001220703125</c:v>
                </c:pt>
                <c:pt idx="307">
                  <c:v>1066.8900146484375</c:v>
                </c:pt>
                <c:pt idx="308">
                  <c:v>1044.8699951171875</c:v>
                </c:pt>
                <c:pt idx="309">
                  <c:v>1183.6500244140625</c:v>
                </c:pt>
                <c:pt idx="310">
                  <c:v>984.239990234375</c:v>
                </c:pt>
                <c:pt idx="311">
                  <c:v>339.489990234375</c:v>
                </c:pt>
                <c:pt idx="312">
                  <c:v>334.08999633789063</c:v>
                </c:pt>
                <c:pt idx="313">
                  <c:v>180.11000061035156</c:v>
                </c:pt>
                <c:pt idx="314">
                  <c:v>86.80999755859375</c:v>
                </c:pt>
                <c:pt idx="315">
                  <c:v>6.5100002288818359</c:v>
                </c:pt>
                <c:pt idx="316">
                  <c:v>7.1999998092651367</c:v>
                </c:pt>
                <c:pt idx="317">
                  <c:v>35.639999389648438</c:v>
                </c:pt>
                <c:pt idx="318">
                  <c:v>373.57998657226563</c:v>
                </c:pt>
                <c:pt idx="319">
                  <c:v>1066.8900146484375</c:v>
                </c:pt>
                <c:pt idx="320">
                  <c:v>1044.8699951171875</c:v>
                </c:pt>
                <c:pt idx="321">
                  <c:v>1183.6500244140625</c:v>
                </c:pt>
                <c:pt idx="322">
                  <c:v>984.239990234375</c:v>
                </c:pt>
                <c:pt idx="323">
                  <c:v>339.489990234375</c:v>
                </c:pt>
                <c:pt idx="324">
                  <c:v>334.08999633789063</c:v>
                </c:pt>
                <c:pt idx="325">
                  <c:v>180.11000061035156</c:v>
                </c:pt>
                <c:pt idx="326">
                  <c:v>86.80999755859375</c:v>
                </c:pt>
                <c:pt idx="327">
                  <c:v>6.5100002288818359</c:v>
                </c:pt>
                <c:pt idx="328">
                  <c:v>6.9499998092651367</c:v>
                </c:pt>
                <c:pt idx="329">
                  <c:v>62.369998931884766</c:v>
                </c:pt>
                <c:pt idx="330">
                  <c:v>296.20001220703125</c:v>
                </c:pt>
                <c:pt idx="331">
                  <c:v>1066.8900146484375</c:v>
                </c:pt>
                <c:pt idx="332">
                  <c:v>1044.8699951171875</c:v>
                </c:pt>
                <c:pt idx="333">
                  <c:v>1183.6500244140625</c:v>
                </c:pt>
                <c:pt idx="334">
                  <c:v>984.239990234375</c:v>
                </c:pt>
                <c:pt idx="335">
                  <c:v>339.489990234375</c:v>
                </c:pt>
                <c:pt idx="336">
                  <c:v>334.08999633789063</c:v>
                </c:pt>
                <c:pt idx="337">
                  <c:v>180.11000061035156</c:v>
                </c:pt>
                <c:pt idx="338">
                  <c:v>86.80999755859375</c:v>
                </c:pt>
                <c:pt idx="339">
                  <c:v>6.5100002288818359</c:v>
                </c:pt>
                <c:pt idx="340">
                  <c:v>7.1999998092651367</c:v>
                </c:pt>
                <c:pt idx="341">
                  <c:v>35.639999389648438</c:v>
                </c:pt>
                <c:pt idx="342">
                  <c:v>373.57998657226563</c:v>
                </c:pt>
                <c:pt idx="343">
                  <c:v>1066.8900146484375</c:v>
                </c:pt>
                <c:pt idx="344">
                  <c:v>1044.8699951171875</c:v>
                </c:pt>
                <c:pt idx="345">
                  <c:v>1183.6500244140625</c:v>
                </c:pt>
                <c:pt idx="346">
                  <c:v>984.239990234375</c:v>
                </c:pt>
                <c:pt idx="347">
                  <c:v>339.489990234375</c:v>
                </c:pt>
                <c:pt idx="348">
                  <c:v>334.08999633789063</c:v>
                </c:pt>
                <c:pt idx="349">
                  <c:v>180.11000061035156</c:v>
                </c:pt>
                <c:pt idx="350">
                  <c:v>86.80999755859375</c:v>
                </c:pt>
                <c:pt idx="351">
                  <c:v>6.5100002288818359</c:v>
                </c:pt>
                <c:pt idx="352">
                  <c:v>7.1999998092651367</c:v>
                </c:pt>
                <c:pt idx="353">
                  <c:v>62.369998931884766</c:v>
                </c:pt>
                <c:pt idx="354">
                  <c:v>296.20001220703125</c:v>
                </c:pt>
                <c:pt idx="355">
                  <c:v>1066.8900146484375</c:v>
                </c:pt>
                <c:pt idx="356">
                  <c:v>1044.8699951171875</c:v>
                </c:pt>
                <c:pt idx="357">
                  <c:v>1183.6500244140625</c:v>
                </c:pt>
                <c:pt idx="358">
                  <c:v>984.239990234375</c:v>
                </c:pt>
                <c:pt idx="359">
                  <c:v>339.489990234375</c:v>
                </c:pt>
                <c:pt idx="360">
                  <c:v>334.08999633789063</c:v>
                </c:pt>
                <c:pt idx="361">
                  <c:v>180.11000061035156</c:v>
                </c:pt>
                <c:pt idx="362">
                  <c:v>86.80999755859375</c:v>
                </c:pt>
                <c:pt idx="363">
                  <c:v>6.5100002288818359</c:v>
                </c:pt>
                <c:pt idx="364">
                  <c:v>7.1999998092651367</c:v>
                </c:pt>
                <c:pt idx="365">
                  <c:v>35.639999389648438</c:v>
                </c:pt>
                <c:pt idx="366">
                  <c:v>296.20001220703125</c:v>
                </c:pt>
                <c:pt idx="367">
                  <c:v>1066.8900146484375</c:v>
                </c:pt>
                <c:pt idx="368">
                  <c:v>1044.8699951171875</c:v>
                </c:pt>
                <c:pt idx="369">
                  <c:v>1183.6500244140625</c:v>
                </c:pt>
                <c:pt idx="370">
                  <c:v>984.239990234375</c:v>
                </c:pt>
                <c:pt idx="371">
                  <c:v>339.489990234375</c:v>
                </c:pt>
                <c:pt idx="372">
                  <c:v>334.08999633789063</c:v>
                </c:pt>
                <c:pt idx="373">
                  <c:v>180.11000061035156</c:v>
                </c:pt>
                <c:pt idx="374">
                  <c:v>86.80999755859375</c:v>
                </c:pt>
                <c:pt idx="375">
                  <c:v>6.5100002288818359</c:v>
                </c:pt>
                <c:pt idx="376">
                  <c:v>6.9499998092651367</c:v>
                </c:pt>
                <c:pt idx="377">
                  <c:v>35.639999389648438</c:v>
                </c:pt>
                <c:pt idx="378">
                  <c:v>296.20001220703125</c:v>
                </c:pt>
                <c:pt idx="379">
                  <c:v>1066.8900146484375</c:v>
                </c:pt>
                <c:pt idx="380">
                  <c:v>1044.8699951171875</c:v>
                </c:pt>
                <c:pt idx="381">
                  <c:v>1183.6500244140625</c:v>
                </c:pt>
                <c:pt idx="382">
                  <c:v>984.239990234375</c:v>
                </c:pt>
                <c:pt idx="383">
                  <c:v>339.489990234375</c:v>
                </c:pt>
                <c:pt idx="384">
                  <c:v>334.08999633789063</c:v>
                </c:pt>
                <c:pt idx="385">
                  <c:v>180.11000061035156</c:v>
                </c:pt>
                <c:pt idx="386">
                  <c:v>86.80999755859375</c:v>
                </c:pt>
                <c:pt idx="387">
                  <c:v>6.5100002288818359</c:v>
                </c:pt>
                <c:pt idx="388">
                  <c:v>7.1999998092651367</c:v>
                </c:pt>
                <c:pt idx="389">
                  <c:v>35.639999389648438</c:v>
                </c:pt>
                <c:pt idx="390">
                  <c:v>296.20001220703125</c:v>
                </c:pt>
                <c:pt idx="391">
                  <c:v>1066.8900146484375</c:v>
                </c:pt>
                <c:pt idx="392">
                  <c:v>1044.8699951171875</c:v>
                </c:pt>
                <c:pt idx="393">
                  <c:v>1183.6500244140625</c:v>
                </c:pt>
                <c:pt idx="394">
                  <c:v>984.239990234375</c:v>
                </c:pt>
                <c:pt idx="395">
                  <c:v>339.489990234375</c:v>
                </c:pt>
                <c:pt idx="396">
                  <c:v>334.08999633789063</c:v>
                </c:pt>
                <c:pt idx="397">
                  <c:v>180.11000061035156</c:v>
                </c:pt>
                <c:pt idx="398">
                  <c:v>86.80999755859375</c:v>
                </c:pt>
                <c:pt idx="399">
                  <c:v>6.5100002288818359</c:v>
                </c:pt>
                <c:pt idx="400">
                  <c:v>7.1999998092651367</c:v>
                </c:pt>
                <c:pt idx="401">
                  <c:v>35.639999389648438</c:v>
                </c:pt>
                <c:pt idx="402">
                  <c:v>296.20001220703125</c:v>
                </c:pt>
                <c:pt idx="403">
                  <c:v>1066.8900146484375</c:v>
                </c:pt>
                <c:pt idx="404">
                  <c:v>1044.8699951171875</c:v>
                </c:pt>
                <c:pt idx="405">
                  <c:v>1183.6500244140625</c:v>
                </c:pt>
                <c:pt idx="406">
                  <c:v>984.239990234375</c:v>
                </c:pt>
                <c:pt idx="407">
                  <c:v>339.489990234375</c:v>
                </c:pt>
                <c:pt idx="408">
                  <c:v>334.08999633789063</c:v>
                </c:pt>
                <c:pt idx="409">
                  <c:v>180.11000061035156</c:v>
                </c:pt>
                <c:pt idx="410">
                  <c:v>86.80999755859375</c:v>
                </c:pt>
                <c:pt idx="411">
                  <c:v>6.5100002288818359</c:v>
                </c:pt>
                <c:pt idx="412">
                  <c:v>7.1999998092651367</c:v>
                </c:pt>
                <c:pt idx="413">
                  <c:v>35.639999389648438</c:v>
                </c:pt>
                <c:pt idx="414">
                  <c:v>373.57998657226563</c:v>
                </c:pt>
                <c:pt idx="415">
                  <c:v>1066.8900146484375</c:v>
                </c:pt>
                <c:pt idx="416">
                  <c:v>1044.8699951171875</c:v>
                </c:pt>
                <c:pt idx="417">
                  <c:v>1183.6500244140625</c:v>
                </c:pt>
                <c:pt idx="418">
                  <c:v>984.239990234375</c:v>
                </c:pt>
                <c:pt idx="419">
                  <c:v>339.489990234375</c:v>
                </c:pt>
                <c:pt idx="420">
                  <c:v>334.08999633789063</c:v>
                </c:pt>
                <c:pt idx="421">
                  <c:v>180.11000061035156</c:v>
                </c:pt>
                <c:pt idx="422">
                  <c:v>86.80999755859375</c:v>
                </c:pt>
                <c:pt idx="423">
                  <c:v>6.5100002288818359</c:v>
                </c:pt>
                <c:pt idx="424">
                  <c:v>6.9499998092651367</c:v>
                </c:pt>
                <c:pt idx="425">
                  <c:v>62.369998931884766</c:v>
                </c:pt>
                <c:pt idx="426">
                  <c:v>296.20001220703125</c:v>
                </c:pt>
                <c:pt idx="427">
                  <c:v>1066.8900146484375</c:v>
                </c:pt>
                <c:pt idx="428">
                  <c:v>1044.8699951171875</c:v>
                </c:pt>
                <c:pt idx="429">
                  <c:v>1183.6500244140625</c:v>
                </c:pt>
                <c:pt idx="430">
                  <c:v>984.239990234375</c:v>
                </c:pt>
                <c:pt idx="431">
                  <c:v>339.489990234375</c:v>
                </c:pt>
                <c:pt idx="432">
                  <c:v>334.08999633789063</c:v>
                </c:pt>
                <c:pt idx="433">
                  <c:v>180.11000061035156</c:v>
                </c:pt>
                <c:pt idx="434">
                  <c:v>86.80999755859375</c:v>
                </c:pt>
                <c:pt idx="435">
                  <c:v>6.5100002288818359</c:v>
                </c:pt>
                <c:pt idx="436">
                  <c:v>7.1999998092651367</c:v>
                </c:pt>
                <c:pt idx="437">
                  <c:v>35.639999389648438</c:v>
                </c:pt>
                <c:pt idx="438">
                  <c:v>296.20001220703125</c:v>
                </c:pt>
                <c:pt idx="439">
                  <c:v>1066.8900146484375</c:v>
                </c:pt>
                <c:pt idx="440">
                  <c:v>1044.8699951171875</c:v>
                </c:pt>
                <c:pt idx="441">
                  <c:v>1183.6500244140625</c:v>
                </c:pt>
                <c:pt idx="442">
                  <c:v>984.239990234375</c:v>
                </c:pt>
                <c:pt idx="443">
                  <c:v>339.489990234375</c:v>
                </c:pt>
                <c:pt idx="444">
                  <c:v>334.08999633789063</c:v>
                </c:pt>
                <c:pt idx="445">
                  <c:v>180.11000061035156</c:v>
                </c:pt>
                <c:pt idx="446">
                  <c:v>86.80999755859375</c:v>
                </c:pt>
                <c:pt idx="447">
                  <c:v>6.5100002288818359</c:v>
                </c:pt>
                <c:pt idx="448">
                  <c:v>7.1999998092651367</c:v>
                </c:pt>
                <c:pt idx="449">
                  <c:v>35.639999389648438</c:v>
                </c:pt>
                <c:pt idx="450">
                  <c:v>296.20001220703125</c:v>
                </c:pt>
                <c:pt idx="451">
                  <c:v>1066.8900146484375</c:v>
                </c:pt>
                <c:pt idx="452">
                  <c:v>1044.8699951171875</c:v>
                </c:pt>
                <c:pt idx="453">
                  <c:v>1183.6500244140625</c:v>
                </c:pt>
                <c:pt idx="454">
                  <c:v>984.239990234375</c:v>
                </c:pt>
                <c:pt idx="455">
                  <c:v>339.489990234375</c:v>
                </c:pt>
                <c:pt idx="456">
                  <c:v>334.08999633789063</c:v>
                </c:pt>
                <c:pt idx="457">
                  <c:v>180.11000061035156</c:v>
                </c:pt>
                <c:pt idx="458">
                  <c:v>86.80999755859375</c:v>
                </c:pt>
                <c:pt idx="459">
                  <c:v>6.5100002288818359</c:v>
                </c:pt>
                <c:pt idx="460">
                  <c:v>7.1999998092651367</c:v>
                </c:pt>
                <c:pt idx="461">
                  <c:v>35.639999389648438</c:v>
                </c:pt>
                <c:pt idx="462">
                  <c:v>373.57998657226563</c:v>
                </c:pt>
                <c:pt idx="463">
                  <c:v>1066.8900146484375</c:v>
                </c:pt>
                <c:pt idx="464">
                  <c:v>1044.8699951171875</c:v>
                </c:pt>
                <c:pt idx="465">
                  <c:v>1183.6500244140625</c:v>
                </c:pt>
                <c:pt idx="466">
                  <c:v>984.239990234375</c:v>
                </c:pt>
                <c:pt idx="467">
                  <c:v>339.489990234375</c:v>
                </c:pt>
                <c:pt idx="468">
                  <c:v>334.08999633789063</c:v>
                </c:pt>
                <c:pt idx="469">
                  <c:v>180.11000061035156</c:v>
                </c:pt>
                <c:pt idx="470">
                  <c:v>86.80999755859375</c:v>
                </c:pt>
                <c:pt idx="471">
                  <c:v>6.5100002288818359</c:v>
                </c:pt>
                <c:pt idx="472">
                  <c:v>6.9499998092651367</c:v>
                </c:pt>
                <c:pt idx="473">
                  <c:v>62.369998931884766</c:v>
                </c:pt>
                <c:pt idx="474">
                  <c:v>373.57998657226563</c:v>
                </c:pt>
                <c:pt idx="475">
                  <c:v>1066.8900146484375</c:v>
                </c:pt>
                <c:pt idx="476">
                  <c:v>1044.8699951171875</c:v>
                </c:pt>
                <c:pt idx="477">
                  <c:v>1183.6500244140625</c:v>
                </c:pt>
                <c:pt idx="478">
                  <c:v>984.239990234375</c:v>
                </c:pt>
                <c:pt idx="479">
                  <c:v>339.489990234375</c:v>
                </c:pt>
                <c:pt idx="480">
                  <c:v>334.08999633789063</c:v>
                </c:pt>
                <c:pt idx="481">
                  <c:v>180.11000061035156</c:v>
                </c:pt>
                <c:pt idx="482">
                  <c:v>86.80999755859375</c:v>
                </c:pt>
                <c:pt idx="483">
                  <c:v>6.5100002288818359</c:v>
                </c:pt>
                <c:pt idx="484">
                  <c:v>7.1999998092651367</c:v>
                </c:pt>
                <c:pt idx="485">
                  <c:v>62.369998931884766</c:v>
                </c:pt>
                <c:pt idx="486">
                  <c:v>373.57998657226563</c:v>
                </c:pt>
                <c:pt idx="487">
                  <c:v>1066.8900146484375</c:v>
                </c:pt>
                <c:pt idx="488">
                  <c:v>1044.8699951171875</c:v>
                </c:pt>
                <c:pt idx="489">
                  <c:v>1183.6500244140625</c:v>
                </c:pt>
                <c:pt idx="490">
                  <c:v>984.239990234375</c:v>
                </c:pt>
                <c:pt idx="491">
                  <c:v>339.489990234375</c:v>
                </c:pt>
                <c:pt idx="492">
                  <c:v>334.08999633789063</c:v>
                </c:pt>
                <c:pt idx="493">
                  <c:v>180.11000061035156</c:v>
                </c:pt>
                <c:pt idx="494">
                  <c:v>86.80999755859375</c:v>
                </c:pt>
                <c:pt idx="495">
                  <c:v>6.5100002288818359</c:v>
                </c:pt>
                <c:pt idx="496">
                  <c:v>7.1999998092651367</c:v>
                </c:pt>
                <c:pt idx="497">
                  <c:v>62.369998931884766</c:v>
                </c:pt>
                <c:pt idx="498">
                  <c:v>373.57998657226563</c:v>
                </c:pt>
                <c:pt idx="499">
                  <c:v>1066.8900146484375</c:v>
                </c:pt>
                <c:pt idx="500">
                  <c:v>1044.8699951171875</c:v>
                </c:pt>
                <c:pt idx="501">
                  <c:v>1183.6500244140625</c:v>
                </c:pt>
                <c:pt idx="502">
                  <c:v>984.239990234375</c:v>
                </c:pt>
                <c:pt idx="503">
                  <c:v>339.489990234375</c:v>
                </c:pt>
                <c:pt idx="504">
                  <c:v>334.08999633789063</c:v>
                </c:pt>
                <c:pt idx="505">
                  <c:v>180.11000061035156</c:v>
                </c:pt>
                <c:pt idx="506">
                  <c:v>86.80999755859375</c:v>
                </c:pt>
                <c:pt idx="507">
                  <c:v>6.5100002288818359</c:v>
                </c:pt>
                <c:pt idx="508">
                  <c:v>7.1999998092651367</c:v>
                </c:pt>
                <c:pt idx="509">
                  <c:v>62.369998931884766</c:v>
                </c:pt>
                <c:pt idx="510">
                  <c:v>296.20001220703125</c:v>
                </c:pt>
                <c:pt idx="511">
                  <c:v>1066.8900146484375</c:v>
                </c:pt>
                <c:pt idx="512">
                  <c:v>1044.8699951171875</c:v>
                </c:pt>
                <c:pt idx="513">
                  <c:v>1183.6500244140625</c:v>
                </c:pt>
                <c:pt idx="514">
                  <c:v>984.239990234375</c:v>
                </c:pt>
                <c:pt idx="515">
                  <c:v>339.489990234375</c:v>
                </c:pt>
                <c:pt idx="516">
                  <c:v>334.08999633789063</c:v>
                </c:pt>
                <c:pt idx="517">
                  <c:v>180.11000061035156</c:v>
                </c:pt>
                <c:pt idx="518">
                  <c:v>86.80999755859375</c:v>
                </c:pt>
                <c:pt idx="519">
                  <c:v>6.5100002288818359</c:v>
                </c:pt>
                <c:pt idx="520">
                  <c:v>6.9499998092651367</c:v>
                </c:pt>
                <c:pt idx="521">
                  <c:v>35.639999389648438</c:v>
                </c:pt>
                <c:pt idx="522">
                  <c:v>373.57998657226563</c:v>
                </c:pt>
                <c:pt idx="523">
                  <c:v>1066.8900146484375</c:v>
                </c:pt>
                <c:pt idx="524">
                  <c:v>1044.8699951171875</c:v>
                </c:pt>
                <c:pt idx="525">
                  <c:v>1183.6500244140625</c:v>
                </c:pt>
                <c:pt idx="526">
                  <c:v>984.239990234375</c:v>
                </c:pt>
                <c:pt idx="527">
                  <c:v>339.489990234375</c:v>
                </c:pt>
                <c:pt idx="528">
                  <c:v>334.08999633789063</c:v>
                </c:pt>
                <c:pt idx="529">
                  <c:v>180.11000061035156</c:v>
                </c:pt>
                <c:pt idx="530">
                  <c:v>86.80999755859375</c:v>
                </c:pt>
                <c:pt idx="531">
                  <c:v>6.5100002288818359</c:v>
                </c:pt>
                <c:pt idx="532">
                  <c:v>7.1999998092651367</c:v>
                </c:pt>
                <c:pt idx="533">
                  <c:v>62.369998931884766</c:v>
                </c:pt>
                <c:pt idx="534">
                  <c:v>296.20001220703125</c:v>
                </c:pt>
                <c:pt idx="535">
                  <c:v>1066.8900146484375</c:v>
                </c:pt>
                <c:pt idx="536">
                  <c:v>1044.8699951171875</c:v>
                </c:pt>
                <c:pt idx="537">
                  <c:v>1183.6500244140625</c:v>
                </c:pt>
                <c:pt idx="538">
                  <c:v>984.239990234375</c:v>
                </c:pt>
                <c:pt idx="539">
                  <c:v>339.489990234375</c:v>
                </c:pt>
                <c:pt idx="540">
                  <c:v>334.08999633789063</c:v>
                </c:pt>
                <c:pt idx="541">
                  <c:v>180.11000061035156</c:v>
                </c:pt>
                <c:pt idx="542">
                  <c:v>86.80999755859375</c:v>
                </c:pt>
                <c:pt idx="543">
                  <c:v>6.5100002288818359</c:v>
                </c:pt>
                <c:pt idx="544">
                  <c:v>7.1999998092651367</c:v>
                </c:pt>
                <c:pt idx="545">
                  <c:v>35.639999389648438</c:v>
                </c:pt>
                <c:pt idx="546">
                  <c:v>373.57998657226563</c:v>
                </c:pt>
                <c:pt idx="547">
                  <c:v>1066.8900146484375</c:v>
                </c:pt>
                <c:pt idx="548">
                  <c:v>1044.8699951171875</c:v>
                </c:pt>
                <c:pt idx="549">
                  <c:v>1183.6500244140625</c:v>
                </c:pt>
                <c:pt idx="550">
                  <c:v>984.239990234375</c:v>
                </c:pt>
                <c:pt idx="551">
                  <c:v>339.489990234375</c:v>
                </c:pt>
                <c:pt idx="552">
                  <c:v>334.08999633789063</c:v>
                </c:pt>
                <c:pt idx="553">
                  <c:v>180.11000061035156</c:v>
                </c:pt>
                <c:pt idx="554">
                  <c:v>86.80999755859375</c:v>
                </c:pt>
                <c:pt idx="555">
                  <c:v>6.5100002288818359</c:v>
                </c:pt>
                <c:pt idx="556">
                  <c:v>7.1999998092651367</c:v>
                </c:pt>
                <c:pt idx="557">
                  <c:v>62.369998931884766</c:v>
                </c:pt>
                <c:pt idx="558">
                  <c:v>296.20001220703125</c:v>
                </c:pt>
                <c:pt idx="559">
                  <c:v>1066.8900146484375</c:v>
                </c:pt>
                <c:pt idx="560">
                  <c:v>1044.8699951171875</c:v>
                </c:pt>
                <c:pt idx="561">
                  <c:v>1183.6500244140625</c:v>
                </c:pt>
                <c:pt idx="562">
                  <c:v>984.239990234375</c:v>
                </c:pt>
                <c:pt idx="563">
                  <c:v>339.489990234375</c:v>
                </c:pt>
                <c:pt idx="564">
                  <c:v>334.08999633789063</c:v>
                </c:pt>
                <c:pt idx="565">
                  <c:v>180.11000061035156</c:v>
                </c:pt>
                <c:pt idx="566">
                  <c:v>86.80999755859375</c:v>
                </c:pt>
                <c:pt idx="567">
                  <c:v>6.5100002288818359</c:v>
                </c:pt>
                <c:pt idx="568">
                  <c:v>6.9499998092651367</c:v>
                </c:pt>
                <c:pt idx="569">
                  <c:v>35.639999389648438</c:v>
                </c:pt>
                <c:pt idx="570">
                  <c:v>373.57998657226563</c:v>
                </c:pt>
                <c:pt idx="571">
                  <c:v>1066.8900146484375</c:v>
                </c:pt>
                <c:pt idx="572">
                  <c:v>1044.8699951171875</c:v>
                </c:pt>
                <c:pt idx="573">
                  <c:v>1183.6500244140625</c:v>
                </c:pt>
                <c:pt idx="574">
                  <c:v>984.239990234375</c:v>
                </c:pt>
                <c:pt idx="575">
                  <c:v>339.489990234375</c:v>
                </c:pt>
                <c:pt idx="576">
                  <c:v>334.08999633789063</c:v>
                </c:pt>
                <c:pt idx="577">
                  <c:v>180.11000061035156</c:v>
                </c:pt>
                <c:pt idx="578">
                  <c:v>86.80999755859375</c:v>
                </c:pt>
                <c:pt idx="579">
                  <c:v>6.5100002288818359</c:v>
                </c:pt>
                <c:pt idx="580">
                  <c:v>7.1999998092651367</c:v>
                </c:pt>
                <c:pt idx="581">
                  <c:v>62.369998931884766</c:v>
                </c:pt>
                <c:pt idx="582">
                  <c:v>296.20001220703125</c:v>
                </c:pt>
                <c:pt idx="583">
                  <c:v>1066.8900146484375</c:v>
                </c:pt>
                <c:pt idx="584">
                  <c:v>1044.8699951171875</c:v>
                </c:pt>
                <c:pt idx="585">
                  <c:v>1183.6500244140625</c:v>
                </c:pt>
                <c:pt idx="586">
                  <c:v>984.239990234375</c:v>
                </c:pt>
                <c:pt idx="587">
                  <c:v>339.489990234375</c:v>
                </c:pt>
                <c:pt idx="588">
                  <c:v>334.08999633789063</c:v>
                </c:pt>
                <c:pt idx="589">
                  <c:v>180.11000061035156</c:v>
                </c:pt>
                <c:pt idx="590">
                  <c:v>86.80999755859375</c:v>
                </c:pt>
                <c:pt idx="591">
                  <c:v>6.5100002288818359</c:v>
                </c:pt>
                <c:pt idx="592">
                  <c:v>7.1999998092651367</c:v>
                </c:pt>
                <c:pt idx="593">
                  <c:v>35.639999389648438</c:v>
                </c:pt>
                <c:pt idx="594">
                  <c:v>278.42001342773438</c:v>
                </c:pt>
                <c:pt idx="595">
                  <c:v>1002.8699951171875</c:v>
                </c:pt>
                <c:pt idx="596">
                  <c:v>982.17999267578125</c:v>
                </c:pt>
                <c:pt idx="597">
                  <c:v>1112.6300048828125</c:v>
                </c:pt>
                <c:pt idx="598">
                  <c:v>925.19000244140625</c:v>
                </c:pt>
                <c:pt idx="599">
                  <c:v>319.1199951171875</c:v>
                </c:pt>
                <c:pt idx="600">
                  <c:v>314.04998779296875</c:v>
                </c:pt>
                <c:pt idx="601">
                  <c:v>0</c:v>
                </c:pt>
                <c:pt idx="602">
                  <c:v>81.599998474121094</c:v>
                </c:pt>
                <c:pt idx="603">
                  <c:v>6.119999885559082</c:v>
                </c:pt>
                <c:pt idx="604">
                  <c:v>6.7699999809265137</c:v>
                </c:pt>
                <c:pt idx="605">
                  <c:v>33.5</c:v>
                </c:pt>
                <c:pt idx="606">
                  <c:v>296.20001220703125</c:v>
                </c:pt>
                <c:pt idx="607">
                  <c:v>1066.8900146484375</c:v>
                </c:pt>
                <c:pt idx="608">
                  <c:v>1044.8699951171875</c:v>
                </c:pt>
                <c:pt idx="609">
                  <c:v>1183.6500244140625</c:v>
                </c:pt>
                <c:pt idx="610">
                  <c:v>984.239990234375</c:v>
                </c:pt>
                <c:pt idx="611">
                  <c:v>339.489990234375</c:v>
                </c:pt>
                <c:pt idx="612">
                  <c:v>334.08999633789063</c:v>
                </c:pt>
                <c:pt idx="613">
                  <c:v>180.11000061035156</c:v>
                </c:pt>
                <c:pt idx="614">
                  <c:v>86.80999755859375</c:v>
                </c:pt>
                <c:pt idx="615">
                  <c:v>6.5100002288818359</c:v>
                </c:pt>
                <c:pt idx="616">
                  <c:v>6.9499998092651367</c:v>
                </c:pt>
                <c:pt idx="617">
                  <c:v>35.639999389648438</c:v>
                </c:pt>
                <c:pt idx="618">
                  <c:v>373.57998657226563</c:v>
                </c:pt>
                <c:pt idx="619">
                  <c:v>1066.8900146484375</c:v>
                </c:pt>
                <c:pt idx="620">
                  <c:v>1044.8699951171875</c:v>
                </c:pt>
                <c:pt idx="621">
                  <c:v>1183.6500244140625</c:v>
                </c:pt>
                <c:pt idx="622">
                  <c:v>984.239990234375</c:v>
                </c:pt>
                <c:pt idx="623">
                  <c:v>339.489990234375</c:v>
                </c:pt>
                <c:pt idx="624">
                  <c:v>334.08999633789063</c:v>
                </c:pt>
                <c:pt idx="625">
                  <c:v>180.11000061035156</c:v>
                </c:pt>
                <c:pt idx="626">
                  <c:v>86.80999755859375</c:v>
                </c:pt>
                <c:pt idx="627">
                  <c:v>6.5100002288818359</c:v>
                </c:pt>
                <c:pt idx="628">
                  <c:v>7.1999998092651367</c:v>
                </c:pt>
                <c:pt idx="629">
                  <c:v>62.369998931884766</c:v>
                </c:pt>
                <c:pt idx="630">
                  <c:v>296.20001220703125</c:v>
                </c:pt>
                <c:pt idx="631">
                  <c:v>1066.8900146484375</c:v>
                </c:pt>
                <c:pt idx="632">
                  <c:v>1044.8699951171875</c:v>
                </c:pt>
                <c:pt idx="633">
                  <c:v>1183.6500244140625</c:v>
                </c:pt>
                <c:pt idx="634">
                  <c:v>984.239990234375</c:v>
                </c:pt>
                <c:pt idx="635">
                  <c:v>339.489990234375</c:v>
                </c:pt>
                <c:pt idx="636">
                  <c:v>334.08999633789063</c:v>
                </c:pt>
                <c:pt idx="637">
                  <c:v>180.11000061035156</c:v>
                </c:pt>
                <c:pt idx="638">
                  <c:v>86.80999755859375</c:v>
                </c:pt>
                <c:pt idx="639">
                  <c:v>6.5100002288818359</c:v>
                </c:pt>
                <c:pt idx="640">
                  <c:v>7.1999998092651367</c:v>
                </c:pt>
                <c:pt idx="641">
                  <c:v>35.639999389648438</c:v>
                </c:pt>
                <c:pt idx="642">
                  <c:v>296.20001220703125</c:v>
                </c:pt>
                <c:pt idx="643">
                  <c:v>1066.8900146484375</c:v>
                </c:pt>
                <c:pt idx="644">
                  <c:v>1044.8699951171875</c:v>
                </c:pt>
                <c:pt idx="645">
                  <c:v>1183.6500244140625</c:v>
                </c:pt>
                <c:pt idx="646">
                  <c:v>984.239990234375</c:v>
                </c:pt>
                <c:pt idx="647">
                  <c:v>339.489990234375</c:v>
                </c:pt>
                <c:pt idx="648">
                  <c:v>334.08999633789063</c:v>
                </c:pt>
                <c:pt idx="649">
                  <c:v>180.11000061035156</c:v>
                </c:pt>
                <c:pt idx="650">
                  <c:v>86.80999755859375</c:v>
                </c:pt>
                <c:pt idx="651">
                  <c:v>6.5100002288818359</c:v>
                </c:pt>
                <c:pt idx="652">
                  <c:v>7.1999998092651367</c:v>
                </c:pt>
                <c:pt idx="653">
                  <c:v>35.639999389648438</c:v>
                </c:pt>
                <c:pt idx="654">
                  <c:v>296.20001220703125</c:v>
                </c:pt>
                <c:pt idx="655">
                  <c:v>1066.8900146484375</c:v>
                </c:pt>
                <c:pt idx="656">
                  <c:v>1044.8699951171875</c:v>
                </c:pt>
                <c:pt idx="657">
                  <c:v>1183.6500244140625</c:v>
                </c:pt>
                <c:pt idx="658">
                  <c:v>984.239990234375</c:v>
                </c:pt>
                <c:pt idx="659">
                  <c:v>339.489990234375</c:v>
                </c:pt>
                <c:pt idx="660">
                  <c:v>334.08999633789063</c:v>
                </c:pt>
                <c:pt idx="661">
                  <c:v>180.11000061035156</c:v>
                </c:pt>
                <c:pt idx="662">
                  <c:v>86.80999755859375</c:v>
                </c:pt>
                <c:pt idx="663">
                  <c:v>6.5100002288818359</c:v>
                </c:pt>
                <c:pt idx="664">
                  <c:v>6.9499998092651367</c:v>
                </c:pt>
                <c:pt idx="665">
                  <c:v>35.639999389648438</c:v>
                </c:pt>
                <c:pt idx="666">
                  <c:v>373.57998657226563</c:v>
                </c:pt>
                <c:pt idx="667">
                  <c:v>1066.8900146484375</c:v>
                </c:pt>
                <c:pt idx="668">
                  <c:v>1044.8699951171875</c:v>
                </c:pt>
                <c:pt idx="669">
                  <c:v>1183.6500244140625</c:v>
                </c:pt>
                <c:pt idx="670">
                  <c:v>984.239990234375</c:v>
                </c:pt>
                <c:pt idx="671">
                  <c:v>339.489990234375</c:v>
                </c:pt>
                <c:pt idx="672">
                  <c:v>334.08999633789063</c:v>
                </c:pt>
                <c:pt idx="673">
                  <c:v>180.11000061035156</c:v>
                </c:pt>
                <c:pt idx="674">
                  <c:v>86.80999755859375</c:v>
                </c:pt>
                <c:pt idx="675">
                  <c:v>6.5100002288818359</c:v>
                </c:pt>
                <c:pt idx="676">
                  <c:v>7.1999998092651367</c:v>
                </c:pt>
                <c:pt idx="677">
                  <c:v>62.369998931884766</c:v>
                </c:pt>
                <c:pt idx="678">
                  <c:v>37.360000610351563</c:v>
                </c:pt>
                <c:pt idx="679">
                  <c:v>106.69000244140625</c:v>
                </c:pt>
                <c:pt idx="680">
                  <c:v>104.48999786376953</c:v>
                </c:pt>
                <c:pt idx="681">
                  <c:v>118.36000061035156</c:v>
                </c:pt>
                <c:pt idx="682">
                  <c:v>98.419998168945313</c:v>
                </c:pt>
                <c:pt idx="683">
                  <c:v>33.950000762939453</c:v>
                </c:pt>
                <c:pt idx="684">
                  <c:v>33.409999847412109</c:v>
                </c:pt>
                <c:pt idx="685">
                  <c:v>18.010000228881836</c:v>
                </c:pt>
                <c:pt idx="686">
                  <c:v>8.6800003051757813</c:v>
                </c:pt>
                <c:pt idx="687">
                  <c:v>0.64999997615814209</c:v>
                </c:pt>
                <c:pt idx="688">
                  <c:v>0.72000002861022949</c:v>
                </c:pt>
                <c:pt idx="689">
                  <c:v>6.2399997711181641</c:v>
                </c:pt>
                <c:pt idx="690">
                  <c:v>296.20001220703125</c:v>
                </c:pt>
                <c:pt idx="691">
                  <c:v>1066.8900146484375</c:v>
                </c:pt>
                <c:pt idx="692">
                  <c:v>1044.8699951171875</c:v>
                </c:pt>
                <c:pt idx="693">
                  <c:v>1183.6500244140625</c:v>
                </c:pt>
                <c:pt idx="694">
                  <c:v>984.239990234375</c:v>
                </c:pt>
                <c:pt idx="695">
                  <c:v>339.489990234375</c:v>
                </c:pt>
                <c:pt idx="696">
                  <c:v>334.08999633789063</c:v>
                </c:pt>
                <c:pt idx="697">
                  <c:v>180.11000061035156</c:v>
                </c:pt>
                <c:pt idx="698">
                  <c:v>86.80999755859375</c:v>
                </c:pt>
                <c:pt idx="699">
                  <c:v>6.5100002288818359</c:v>
                </c:pt>
                <c:pt idx="700">
                  <c:v>7.1999998092651367</c:v>
                </c:pt>
                <c:pt idx="701">
                  <c:v>35.639999389648438</c:v>
                </c:pt>
                <c:pt idx="702">
                  <c:v>373.57998657226563</c:v>
                </c:pt>
                <c:pt idx="703">
                  <c:v>1066.8900146484375</c:v>
                </c:pt>
                <c:pt idx="704">
                  <c:v>1044.8699951171875</c:v>
                </c:pt>
                <c:pt idx="705">
                  <c:v>1183.6500244140625</c:v>
                </c:pt>
                <c:pt idx="706">
                  <c:v>984.239990234375</c:v>
                </c:pt>
                <c:pt idx="707">
                  <c:v>339.489990234375</c:v>
                </c:pt>
                <c:pt idx="708">
                  <c:v>334.08999633789063</c:v>
                </c:pt>
                <c:pt idx="709">
                  <c:v>180.11000061035156</c:v>
                </c:pt>
                <c:pt idx="710">
                  <c:v>86.80999755859375</c:v>
                </c:pt>
                <c:pt idx="711">
                  <c:v>6.5100002288818359</c:v>
                </c:pt>
                <c:pt idx="712">
                  <c:v>6.9499998092651367</c:v>
                </c:pt>
                <c:pt idx="713">
                  <c:v>62.369998931884766</c:v>
                </c:pt>
                <c:pt idx="714">
                  <c:v>296.20001220703125</c:v>
                </c:pt>
                <c:pt idx="715">
                  <c:v>1066.8900146484375</c:v>
                </c:pt>
                <c:pt idx="716">
                  <c:v>1044.8699951171875</c:v>
                </c:pt>
                <c:pt idx="717">
                  <c:v>1183.6500244140625</c:v>
                </c:pt>
                <c:pt idx="718">
                  <c:v>984.239990234375</c:v>
                </c:pt>
                <c:pt idx="719">
                  <c:v>339.489990234375</c:v>
                </c:pt>
                <c:pt idx="720">
                  <c:v>334.08999633789063</c:v>
                </c:pt>
                <c:pt idx="721">
                  <c:v>180.11000061035156</c:v>
                </c:pt>
                <c:pt idx="722">
                  <c:v>86.80999755859375</c:v>
                </c:pt>
                <c:pt idx="723">
                  <c:v>6.5100002288818359</c:v>
                </c:pt>
                <c:pt idx="724">
                  <c:v>7.1999998092651367</c:v>
                </c:pt>
                <c:pt idx="725">
                  <c:v>35.639999389648438</c:v>
                </c:pt>
                <c:pt idx="726">
                  <c:v>373.57998657226563</c:v>
                </c:pt>
                <c:pt idx="727">
                  <c:v>1066.8900146484375</c:v>
                </c:pt>
                <c:pt idx="728">
                  <c:v>1044.8699951171875</c:v>
                </c:pt>
                <c:pt idx="729">
                  <c:v>1183.6500244140625</c:v>
                </c:pt>
                <c:pt idx="730">
                  <c:v>984.239990234375</c:v>
                </c:pt>
                <c:pt idx="731">
                  <c:v>339.489990234375</c:v>
                </c:pt>
                <c:pt idx="732">
                  <c:v>334.08999633789063</c:v>
                </c:pt>
                <c:pt idx="733">
                  <c:v>180.11000061035156</c:v>
                </c:pt>
                <c:pt idx="734">
                  <c:v>86.80999755859375</c:v>
                </c:pt>
                <c:pt idx="735">
                  <c:v>6.5100002288818359</c:v>
                </c:pt>
                <c:pt idx="736">
                  <c:v>7.1999998092651367</c:v>
                </c:pt>
                <c:pt idx="737">
                  <c:v>62.369998931884766</c:v>
                </c:pt>
                <c:pt idx="738">
                  <c:v>296.20001220703125</c:v>
                </c:pt>
                <c:pt idx="739">
                  <c:v>1066.8900146484375</c:v>
                </c:pt>
                <c:pt idx="740">
                  <c:v>1044.8699951171875</c:v>
                </c:pt>
                <c:pt idx="741">
                  <c:v>1183.6500244140625</c:v>
                </c:pt>
                <c:pt idx="742">
                  <c:v>984.239990234375</c:v>
                </c:pt>
                <c:pt idx="743">
                  <c:v>339.489990234375</c:v>
                </c:pt>
                <c:pt idx="744">
                  <c:v>334.08999633789063</c:v>
                </c:pt>
                <c:pt idx="745">
                  <c:v>180.11000061035156</c:v>
                </c:pt>
                <c:pt idx="746">
                  <c:v>86.80999755859375</c:v>
                </c:pt>
                <c:pt idx="747">
                  <c:v>6.5100002288818359</c:v>
                </c:pt>
                <c:pt idx="748">
                  <c:v>7.1999998092651367</c:v>
                </c:pt>
                <c:pt idx="749">
                  <c:v>35.639999389648438</c:v>
                </c:pt>
                <c:pt idx="750">
                  <c:v>296.20001220703125</c:v>
                </c:pt>
                <c:pt idx="751">
                  <c:v>1066.8900146484375</c:v>
                </c:pt>
                <c:pt idx="752">
                  <c:v>1044.8699951171875</c:v>
                </c:pt>
                <c:pt idx="753">
                  <c:v>1183.6500244140625</c:v>
                </c:pt>
                <c:pt idx="754">
                  <c:v>984.239990234375</c:v>
                </c:pt>
                <c:pt idx="755">
                  <c:v>339.489990234375</c:v>
                </c:pt>
                <c:pt idx="756">
                  <c:v>334.08999633789063</c:v>
                </c:pt>
                <c:pt idx="757">
                  <c:v>180.11000061035156</c:v>
                </c:pt>
                <c:pt idx="758">
                  <c:v>86.80999755859375</c:v>
                </c:pt>
                <c:pt idx="759">
                  <c:v>6.5100002288818359</c:v>
                </c:pt>
                <c:pt idx="760">
                  <c:v>6.9499998092651367</c:v>
                </c:pt>
                <c:pt idx="761">
                  <c:v>35.639999389648438</c:v>
                </c:pt>
                <c:pt idx="762">
                  <c:v>296.20001220703125</c:v>
                </c:pt>
                <c:pt idx="763">
                  <c:v>1066.8900146484375</c:v>
                </c:pt>
                <c:pt idx="764">
                  <c:v>1044.8699951171875</c:v>
                </c:pt>
                <c:pt idx="765">
                  <c:v>1183.6500244140625</c:v>
                </c:pt>
                <c:pt idx="766">
                  <c:v>984.239990234375</c:v>
                </c:pt>
                <c:pt idx="767">
                  <c:v>339.489990234375</c:v>
                </c:pt>
                <c:pt idx="768">
                  <c:v>334.08999633789063</c:v>
                </c:pt>
                <c:pt idx="769">
                  <c:v>180.11000061035156</c:v>
                </c:pt>
                <c:pt idx="770">
                  <c:v>86.80999755859375</c:v>
                </c:pt>
                <c:pt idx="771">
                  <c:v>6.5100002288818359</c:v>
                </c:pt>
                <c:pt idx="772">
                  <c:v>7.1999998092651367</c:v>
                </c:pt>
                <c:pt idx="773">
                  <c:v>35.639999389648438</c:v>
                </c:pt>
                <c:pt idx="774">
                  <c:v>373.57998657226563</c:v>
                </c:pt>
                <c:pt idx="775">
                  <c:v>1066.8900146484375</c:v>
                </c:pt>
                <c:pt idx="776">
                  <c:v>1044.8699951171875</c:v>
                </c:pt>
                <c:pt idx="777">
                  <c:v>1183.6500244140625</c:v>
                </c:pt>
                <c:pt idx="778">
                  <c:v>984.239990234375</c:v>
                </c:pt>
                <c:pt idx="779">
                  <c:v>339.489990234375</c:v>
                </c:pt>
                <c:pt idx="780">
                  <c:v>334.08999633789063</c:v>
                </c:pt>
                <c:pt idx="781">
                  <c:v>180.11000061035156</c:v>
                </c:pt>
                <c:pt idx="782">
                  <c:v>86.80999755859375</c:v>
                </c:pt>
                <c:pt idx="783">
                  <c:v>6.5100002288818359</c:v>
                </c:pt>
                <c:pt idx="784">
                  <c:v>7.1999998092651367</c:v>
                </c:pt>
                <c:pt idx="785">
                  <c:v>62.369998931884766</c:v>
                </c:pt>
                <c:pt idx="786">
                  <c:v>296.20001220703125</c:v>
                </c:pt>
                <c:pt idx="787">
                  <c:v>1066.8900146484375</c:v>
                </c:pt>
                <c:pt idx="788">
                  <c:v>1044.8699951171875</c:v>
                </c:pt>
                <c:pt idx="789">
                  <c:v>1183.6500244140625</c:v>
                </c:pt>
                <c:pt idx="790">
                  <c:v>984.239990234375</c:v>
                </c:pt>
                <c:pt idx="791">
                  <c:v>339.489990234375</c:v>
                </c:pt>
                <c:pt idx="792">
                  <c:v>334.08999633789063</c:v>
                </c:pt>
                <c:pt idx="793">
                  <c:v>180.11000061035156</c:v>
                </c:pt>
                <c:pt idx="794">
                  <c:v>86.80999755859375</c:v>
                </c:pt>
                <c:pt idx="795">
                  <c:v>6.5100002288818359</c:v>
                </c:pt>
                <c:pt idx="796">
                  <c:v>7.1999998092651367</c:v>
                </c:pt>
                <c:pt idx="797">
                  <c:v>35.639999389648438</c:v>
                </c:pt>
                <c:pt idx="798">
                  <c:v>373.57998657226563</c:v>
                </c:pt>
                <c:pt idx="799">
                  <c:v>1066.8900146484375</c:v>
                </c:pt>
                <c:pt idx="800">
                  <c:v>1044.8699951171875</c:v>
                </c:pt>
                <c:pt idx="801">
                  <c:v>1183.6500244140625</c:v>
                </c:pt>
                <c:pt idx="802">
                  <c:v>984.239990234375</c:v>
                </c:pt>
                <c:pt idx="803">
                  <c:v>339.489990234375</c:v>
                </c:pt>
                <c:pt idx="804">
                  <c:v>334.08999633789063</c:v>
                </c:pt>
                <c:pt idx="805">
                  <c:v>180.11000061035156</c:v>
                </c:pt>
                <c:pt idx="806">
                  <c:v>86.80999755859375</c:v>
                </c:pt>
                <c:pt idx="807">
                  <c:v>6.5100002288818359</c:v>
                </c:pt>
                <c:pt idx="808">
                  <c:v>6.9499998092651367</c:v>
                </c:pt>
                <c:pt idx="809">
                  <c:v>62.369998931884766</c:v>
                </c:pt>
                <c:pt idx="810">
                  <c:v>373.57998657226563</c:v>
                </c:pt>
                <c:pt idx="811">
                  <c:v>1066.8900146484375</c:v>
                </c:pt>
                <c:pt idx="812">
                  <c:v>1044.8699951171875</c:v>
                </c:pt>
                <c:pt idx="813">
                  <c:v>1183.6500244140625</c:v>
                </c:pt>
                <c:pt idx="814">
                  <c:v>984.239990234375</c:v>
                </c:pt>
                <c:pt idx="815">
                  <c:v>339.489990234375</c:v>
                </c:pt>
                <c:pt idx="816">
                  <c:v>334.08999633789063</c:v>
                </c:pt>
                <c:pt idx="817">
                  <c:v>180.11000061035156</c:v>
                </c:pt>
                <c:pt idx="818">
                  <c:v>86.80999755859375</c:v>
                </c:pt>
                <c:pt idx="819">
                  <c:v>6.5100002288818359</c:v>
                </c:pt>
                <c:pt idx="820">
                  <c:v>7.1999998092651367</c:v>
                </c:pt>
                <c:pt idx="821">
                  <c:v>62.369998931884766</c:v>
                </c:pt>
                <c:pt idx="822">
                  <c:v>373.57998657226563</c:v>
                </c:pt>
                <c:pt idx="823">
                  <c:v>1066.8900146484375</c:v>
                </c:pt>
                <c:pt idx="824">
                  <c:v>1044.8699951171875</c:v>
                </c:pt>
                <c:pt idx="825">
                  <c:v>1183.6500244140625</c:v>
                </c:pt>
                <c:pt idx="826">
                  <c:v>984.239990234375</c:v>
                </c:pt>
                <c:pt idx="827">
                  <c:v>339.489990234375</c:v>
                </c:pt>
                <c:pt idx="828">
                  <c:v>334.08999633789063</c:v>
                </c:pt>
                <c:pt idx="829">
                  <c:v>180.11000061035156</c:v>
                </c:pt>
                <c:pt idx="830">
                  <c:v>86.80999755859375</c:v>
                </c:pt>
                <c:pt idx="831">
                  <c:v>6.5100002288818359</c:v>
                </c:pt>
                <c:pt idx="832">
                  <c:v>7.1999998092651367</c:v>
                </c:pt>
                <c:pt idx="833">
                  <c:v>62.369998931884766</c:v>
                </c:pt>
                <c:pt idx="834">
                  <c:v>373.57998657226563</c:v>
                </c:pt>
                <c:pt idx="835">
                  <c:v>1066.8900146484375</c:v>
                </c:pt>
                <c:pt idx="836">
                  <c:v>1044.8699951171875</c:v>
                </c:pt>
                <c:pt idx="837">
                  <c:v>1183.6500244140625</c:v>
                </c:pt>
                <c:pt idx="838">
                  <c:v>984.239990234375</c:v>
                </c:pt>
                <c:pt idx="839">
                  <c:v>339.489990234375</c:v>
                </c:pt>
                <c:pt idx="840">
                  <c:v>334.08999633789063</c:v>
                </c:pt>
                <c:pt idx="841">
                  <c:v>180.11000061035156</c:v>
                </c:pt>
                <c:pt idx="842">
                  <c:v>86.80999755859375</c:v>
                </c:pt>
                <c:pt idx="843">
                  <c:v>6.5100002288818359</c:v>
                </c:pt>
                <c:pt idx="844">
                  <c:v>7.1999998092651367</c:v>
                </c:pt>
                <c:pt idx="845">
                  <c:v>62.369998931884766</c:v>
                </c:pt>
                <c:pt idx="846">
                  <c:v>373.57998657226563</c:v>
                </c:pt>
                <c:pt idx="847">
                  <c:v>1066.8900146484375</c:v>
                </c:pt>
                <c:pt idx="848">
                  <c:v>1044.8699951171875</c:v>
                </c:pt>
                <c:pt idx="849">
                  <c:v>1183.6500244140625</c:v>
                </c:pt>
                <c:pt idx="850">
                  <c:v>984.239990234375</c:v>
                </c:pt>
                <c:pt idx="851">
                  <c:v>339.489990234375</c:v>
                </c:pt>
                <c:pt idx="852">
                  <c:v>334.08999633789063</c:v>
                </c:pt>
                <c:pt idx="853">
                  <c:v>180.11000061035156</c:v>
                </c:pt>
                <c:pt idx="854">
                  <c:v>86.80999755859375</c:v>
                </c:pt>
                <c:pt idx="855">
                  <c:v>6.5100002288818359</c:v>
                </c:pt>
                <c:pt idx="856">
                  <c:v>6.9499998092651367</c:v>
                </c:pt>
                <c:pt idx="857">
                  <c:v>62.369998931884766</c:v>
                </c:pt>
                <c:pt idx="858">
                  <c:v>373.57998657226563</c:v>
                </c:pt>
                <c:pt idx="859">
                  <c:v>1066.8900146484375</c:v>
                </c:pt>
                <c:pt idx="860">
                  <c:v>1044.8699951171875</c:v>
                </c:pt>
                <c:pt idx="861">
                  <c:v>1183.6500244140625</c:v>
                </c:pt>
                <c:pt idx="862">
                  <c:v>984.239990234375</c:v>
                </c:pt>
                <c:pt idx="863">
                  <c:v>339.489990234375</c:v>
                </c:pt>
                <c:pt idx="864">
                  <c:v>334.08999633789063</c:v>
                </c:pt>
                <c:pt idx="865">
                  <c:v>180.11000061035156</c:v>
                </c:pt>
                <c:pt idx="866">
                  <c:v>86.80999755859375</c:v>
                </c:pt>
                <c:pt idx="867">
                  <c:v>6.5100002288818359</c:v>
                </c:pt>
                <c:pt idx="868">
                  <c:v>7.1999998092651367</c:v>
                </c:pt>
                <c:pt idx="869">
                  <c:v>62.369998931884766</c:v>
                </c:pt>
                <c:pt idx="870">
                  <c:v>296.20001220703125</c:v>
                </c:pt>
                <c:pt idx="871">
                  <c:v>1066.8900146484375</c:v>
                </c:pt>
                <c:pt idx="872">
                  <c:v>1044.8699951171875</c:v>
                </c:pt>
                <c:pt idx="873">
                  <c:v>1183.6500244140625</c:v>
                </c:pt>
                <c:pt idx="874">
                  <c:v>984.239990234375</c:v>
                </c:pt>
                <c:pt idx="875">
                  <c:v>339.489990234375</c:v>
                </c:pt>
                <c:pt idx="876">
                  <c:v>334.08999633789063</c:v>
                </c:pt>
                <c:pt idx="877">
                  <c:v>180.11000061035156</c:v>
                </c:pt>
                <c:pt idx="878">
                  <c:v>86.80999755859375</c:v>
                </c:pt>
                <c:pt idx="879">
                  <c:v>6.5100002288818359</c:v>
                </c:pt>
                <c:pt idx="880">
                  <c:v>7.1999998092651367</c:v>
                </c:pt>
                <c:pt idx="881">
                  <c:v>35.639999389648438</c:v>
                </c:pt>
                <c:pt idx="882">
                  <c:v>373.57998657226563</c:v>
                </c:pt>
                <c:pt idx="883">
                  <c:v>1066.8900146484375</c:v>
                </c:pt>
                <c:pt idx="884">
                  <c:v>1044.8699951171875</c:v>
                </c:pt>
                <c:pt idx="885">
                  <c:v>1183.6500244140625</c:v>
                </c:pt>
                <c:pt idx="886">
                  <c:v>984.239990234375</c:v>
                </c:pt>
                <c:pt idx="887">
                  <c:v>339.489990234375</c:v>
                </c:pt>
                <c:pt idx="888">
                  <c:v>334.08999633789063</c:v>
                </c:pt>
                <c:pt idx="889">
                  <c:v>180.11000061035156</c:v>
                </c:pt>
                <c:pt idx="890">
                  <c:v>86.80999755859375</c:v>
                </c:pt>
                <c:pt idx="891">
                  <c:v>6.5100002288818359</c:v>
                </c:pt>
                <c:pt idx="892">
                  <c:v>7.1999998092651367</c:v>
                </c:pt>
                <c:pt idx="893">
                  <c:v>62.369998931884766</c:v>
                </c:pt>
                <c:pt idx="894">
                  <c:v>296.20001220703125</c:v>
                </c:pt>
                <c:pt idx="895">
                  <c:v>1066.8900146484375</c:v>
                </c:pt>
                <c:pt idx="896">
                  <c:v>1044.8699951171875</c:v>
                </c:pt>
                <c:pt idx="897">
                  <c:v>1183.6500244140625</c:v>
                </c:pt>
                <c:pt idx="898">
                  <c:v>984.239990234375</c:v>
                </c:pt>
                <c:pt idx="899">
                  <c:v>339.489990234375</c:v>
                </c:pt>
                <c:pt idx="900">
                  <c:v>334.08999633789063</c:v>
                </c:pt>
                <c:pt idx="901">
                  <c:v>180.11000061035156</c:v>
                </c:pt>
                <c:pt idx="902">
                  <c:v>86.80999755859375</c:v>
                </c:pt>
                <c:pt idx="903">
                  <c:v>6.5100002288818359</c:v>
                </c:pt>
                <c:pt idx="904">
                  <c:v>6.9499998092651367</c:v>
                </c:pt>
                <c:pt idx="905">
                  <c:v>35.639999389648438</c:v>
                </c:pt>
                <c:pt idx="906">
                  <c:v>296.20001220703125</c:v>
                </c:pt>
                <c:pt idx="907">
                  <c:v>1066.8900146484375</c:v>
                </c:pt>
                <c:pt idx="908">
                  <c:v>1044.8699951171875</c:v>
                </c:pt>
                <c:pt idx="909">
                  <c:v>1183.6500244140625</c:v>
                </c:pt>
                <c:pt idx="910">
                  <c:v>984.239990234375</c:v>
                </c:pt>
                <c:pt idx="911">
                  <c:v>339.489990234375</c:v>
                </c:pt>
                <c:pt idx="912">
                  <c:v>334.08999633789063</c:v>
                </c:pt>
                <c:pt idx="913">
                  <c:v>180.11000061035156</c:v>
                </c:pt>
                <c:pt idx="914">
                  <c:v>86.80999755859375</c:v>
                </c:pt>
                <c:pt idx="915">
                  <c:v>6.5100002288818359</c:v>
                </c:pt>
                <c:pt idx="916">
                  <c:v>7.1999998092651367</c:v>
                </c:pt>
                <c:pt idx="917">
                  <c:v>35.639999389648438</c:v>
                </c:pt>
                <c:pt idx="918">
                  <c:v>296.20001220703125</c:v>
                </c:pt>
                <c:pt idx="919">
                  <c:v>1066.8900146484375</c:v>
                </c:pt>
                <c:pt idx="920">
                  <c:v>1044.8699951171875</c:v>
                </c:pt>
                <c:pt idx="921">
                  <c:v>1183.6500244140625</c:v>
                </c:pt>
                <c:pt idx="922">
                  <c:v>984.239990234375</c:v>
                </c:pt>
                <c:pt idx="923">
                  <c:v>339.489990234375</c:v>
                </c:pt>
                <c:pt idx="924">
                  <c:v>334.08999633789063</c:v>
                </c:pt>
                <c:pt idx="925">
                  <c:v>180.11000061035156</c:v>
                </c:pt>
                <c:pt idx="926">
                  <c:v>86.80999755859375</c:v>
                </c:pt>
                <c:pt idx="927">
                  <c:v>6.5100002288818359</c:v>
                </c:pt>
                <c:pt idx="928">
                  <c:v>7.1999998092651367</c:v>
                </c:pt>
                <c:pt idx="929">
                  <c:v>35.639999389648438</c:v>
                </c:pt>
                <c:pt idx="930">
                  <c:v>296.20001220703125</c:v>
                </c:pt>
                <c:pt idx="931">
                  <c:v>1066.8900146484375</c:v>
                </c:pt>
                <c:pt idx="932">
                  <c:v>1044.8699951171875</c:v>
                </c:pt>
                <c:pt idx="933">
                  <c:v>1183.6500244140625</c:v>
                </c:pt>
                <c:pt idx="934">
                  <c:v>984.239990234375</c:v>
                </c:pt>
                <c:pt idx="935">
                  <c:v>339.489990234375</c:v>
                </c:pt>
                <c:pt idx="936">
                  <c:v>334.08999633789063</c:v>
                </c:pt>
                <c:pt idx="937">
                  <c:v>180.11000061035156</c:v>
                </c:pt>
                <c:pt idx="938">
                  <c:v>86.80999755859375</c:v>
                </c:pt>
                <c:pt idx="939">
                  <c:v>6.5100002288818359</c:v>
                </c:pt>
                <c:pt idx="940">
                  <c:v>7.1999998092651367</c:v>
                </c:pt>
                <c:pt idx="941">
                  <c:v>35.639999389648438</c:v>
                </c:pt>
                <c:pt idx="942">
                  <c:v>296.20001220703125</c:v>
                </c:pt>
                <c:pt idx="943">
                  <c:v>1066.8900146484375</c:v>
                </c:pt>
                <c:pt idx="944">
                  <c:v>1044.8699951171875</c:v>
                </c:pt>
                <c:pt idx="945">
                  <c:v>1183.6500244140625</c:v>
                </c:pt>
                <c:pt idx="946">
                  <c:v>984.239990234375</c:v>
                </c:pt>
                <c:pt idx="947">
                  <c:v>339.489990234375</c:v>
                </c:pt>
                <c:pt idx="948">
                  <c:v>334.08999633789063</c:v>
                </c:pt>
                <c:pt idx="949">
                  <c:v>180.11000061035156</c:v>
                </c:pt>
                <c:pt idx="950">
                  <c:v>86.80999755859375</c:v>
                </c:pt>
                <c:pt idx="951">
                  <c:v>6.5100002288818359</c:v>
                </c:pt>
                <c:pt idx="952">
                  <c:v>6.9499998092651367</c:v>
                </c:pt>
                <c:pt idx="953">
                  <c:v>35.639999389648438</c:v>
                </c:pt>
                <c:pt idx="954">
                  <c:v>296.20001220703125</c:v>
                </c:pt>
                <c:pt idx="955">
                  <c:v>1066.8900146484375</c:v>
                </c:pt>
                <c:pt idx="956">
                  <c:v>1044.8699951171875</c:v>
                </c:pt>
                <c:pt idx="957">
                  <c:v>1183.6500244140625</c:v>
                </c:pt>
                <c:pt idx="958">
                  <c:v>984.239990234375</c:v>
                </c:pt>
                <c:pt idx="959">
                  <c:v>339.489990234375</c:v>
                </c:pt>
                <c:pt idx="960">
                  <c:v>334.08999633789063</c:v>
                </c:pt>
                <c:pt idx="961">
                  <c:v>180.11000061035156</c:v>
                </c:pt>
                <c:pt idx="962">
                  <c:v>86.80999755859375</c:v>
                </c:pt>
                <c:pt idx="963">
                  <c:v>6.5100002288818359</c:v>
                </c:pt>
                <c:pt idx="964">
                  <c:v>7.1999998092651367</c:v>
                </c:pt>
                <c:pt idx="965">
                  <c:v>35.639999389648438</c:v>
                </c:pt>
                <c:pt idx="966">
                  <c:v>373.57998657226563</c:v>
                </c:pt>
                <c:pt idx="967">
                  <c:v>1066.8900146484375</c:v>
                </c:pt>
                <c:pt idx="968">
                  <c:v>1044.8699951171875</c:v>
                </c:pt>
                <c:pt idx="969">
                  <c:v>1183.6500244140625</c:v>
                </c:pt>
                <c:pt idx="970">
                  <c:v>984.239990234375</c:v>
                </c:pt>
                <c:pt idx="971">
                  <c:v>339.489990234375</c:v>
                </c:pt>
                <c:pt idx="972">
                  <c:v>334.08999633789063</c:v>
                </c:pt>
                <c:pt idx="973">
                  <c:v>180.11000061035156</c:v>
                </c:pt>
                <c:pt idx="974">
                  <c:v>86.80999755859375</c:v>
                </c:pt>
                <c:pt idx="975">
                  <c:v>6.5100002288818359</c:v>
                </c:pt>
                <c:pt idx="976">
                  <c:v>7.1999998092651367</c:v>
                </c:pt>
                <c:pt idx="977">
                  <c:v>62.369998931884766</c:v>
                </c:pt>
                <c:pt idx="978">
                  <c:v>373.57998657226563</c:v>
                </c:pt>
                <c:pt idx="979">
                  <c:v>1066.8900146484375</c:v>
                </c:pt>
                <c:pt idx="980">
                  <c:v>1044.8699951171875</c:v>
                </c:pt>
                <c:pt idx="981">
                  <c:v>1183.6500244140625</c:v>
                </c:pt>
                <c:pt idx="982">
                  <c:v>984.239990234375</c:v>
                </c:pt>
                <c:pt idx="983">
                  <c:v>339.489990234375</c:v>
                </c:pt>
                <c:pt idx="984">
                  <c:v>334.08999633789063</c:v>
                </c:pt>
                <c:pt idx="985">
                  <c:v>180.11000061035156</c:v>
                </c:pt>
                <c:pt idx="986">
                  <c:v>86.80999755859375</c:v>
                </c:pt>
                <c:pt idx="987">
                  <c:v>6.5100002288818359</c:v>
                </c:pt>
                <c:pt idx="988">
                  <c:v>7.1999998092651367</c:v>
                </c:pt>
                <c:pt idx="989">
                  <c:v>62.369998931884766</c:v>
                </c:pt>
                <c:pt idx="990">
                  <c:v>296.20001220703125</c:v>
                </c:pt>
                <c:pt idx="991">
                  <c:v>1066.8900146484375</c:v>
                </c:pt>
                <c:pt idx="992">
                  <c:v>1044.8699951171875</c:v>
                </c:pt>
                <c:pt idx="993">
                  <c:v>1183.6500244140625</c:v>
                </c:pt>
                <c:pt idx="994">
                  <c:v>984.239990234375</c:v>
                </c:pt>
                <c:pt idx="995">
                  <c:v>339.489990234375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45BF-9AF5-2535BADF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DEMAND_D_DAGUER_NP!$I$2</c:f>
              <c:strCache>
                <c:ptCount val="1"/>
                <c:pt idx="0">
                  <c:v>Avg Demand (cfs/month)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DEMAND_D_DAGUER_NP!$H$3:$H$14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DEMAND_D_DAGUER_NP!$I$3:$I$14</c:f>
              <c:numCache>
                <c:formatCode>0.00</c:formatCode>
                <c:ptCount val="12"/>
                <c:pt idx="0">
                  <c:v>6.2626192555541085</c:v>
                </c:pt>
                <c:pt idx="1">
                  <c:v>6.8673807751564748</c:v>
                </c:pt>
                <c:pt idx="2">
                  <c:v>45.382618291037424</c:v>
                </c:pt>
                <c:pt idx="3">
                  <c:v>317.07345381237212</c:v>
                </c:pt>
                <c:pt idx="4">
                  <c:v>1026.3734654017858</c:v>
                </c:pt>
                <c:pt idx="5">
                  <c:v>1005.1899952661423</c:v>
                </c:pt>
                <c:pt idx="6">
                  <c:v>1138.6994274684362</c:v>
                </c:pt>
                <c:pt idx="7">
                  <c:v>946.86237244378958</c:v>
                </c:pt>
                <c:pt idx="8">
                  <c:v>326.59749081021266</c:v>
                </c:pt>
                <c:pt idx="9">
                  <c:v>321.40273462023055</c:v>
                </c:pt>
                <c:pt idx="10">
                  <c:v>171.25452448072889</c:v>
                </c:pt>
                <c:pt idx="11">
                  <c:v>80.650592985607332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1-4375-8040-87D6103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DEMAND_C217B!$E$2</c:f>
              <c:strCache>
                <c:ptCount val="1"/>
                <c:pt idx="0">
                  <c:v>C217B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DEMAND_C217B!$B$8:$B$1015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DEMAND_C217B!$E$8:$E$1015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24.772605895996094</c:v>
                </c:pt>
                <c:pt idx="13">
                  <c:v>17.065572738647461</c:v>
                </c:pt>
                <c:pt idx="14">
                  <c:v>9.7580652236938477</c:v>
                </c:pt>
                <c:pt idx="15">
                  <c:v>8.1317205429077148</c:v>
                </c:pt>
                <c:pt idx="16">
                  <c:v>9.0029764175415039</c:v>
                </c:pt>
                <c:pt idx="17">
                  <c:v>8.1317205429077148</c:v>
                </c:pt>
                <c:pt idx="18">
                  <c:v>8.4027776718139648</c:v>
                </c:pt>
                <c:pt idx="19">
                  <c:v>17.889785766601563</c:v>
                </c:pt>
                <c:pt idx="20">
                  <c:v>25.208333969116211</c:v>
                </c:pt>
                <c:pt idx="21">
                  <c:v>17.889785766601563</c:v>
                </c:pt>
                <c:pt idx="22">
                  <c:v>19.516130447387695</c:v>
                </c:pt>
                <c:pt idx="23">
                  <c:v>52.097221374511719</c:v>
                </c:pt>
                <c:pt idx="24">
                  <c:v>12.439809799194336</c:v>
                </c:pt>
                <c:pt idx="25">
                  <c:v>8.5696468353271484</c:v>
                </c:pt>
                <c:pt idx="26">
                  <c:v>9.7580652236938477</c:v>
                </c:pt>
                <c:pt idx="27">
                  <c:v>8.1317205429077148</c:v>
                </c:pt>
                <c:pt idx="28">
                  <c:v>9.0029764175415039</c:v>
                </c:pt>
                <c:pt idx="29">
                  <c:v>8.1317205429077148</c:v>
                </c:pt>
                <c:pt idx="30">
                  <c:v>8.4027776718139648</c:v>
                </c:pt>
                <c:pt idx="31">
                  <c:v>17.889785766601563</c:v>
                </c:pt>
                <c:pt idx="32">
                  <c:v>25.208333969116211</c:v>
                </c:pt>
                <c:pt idx="33">
                  <c:v>17.889785766601563</c:v>
                </c:pt>
                <c:pt idx="34">
                  <c:v>19.516130447387695</c:v>
                </c:pt>
                <c:pt idx="35">
                  <c:v>52.097221374511719</c:v>
                </c:pt>
                <c:pt idx="36">
                  <c:v>48.790321350097656</c:v>
                </c:pt>
                <c:pt idx="37">
                  <c:v>13.538577079772949</c:v>
                </c:pt>
                <c:pt idx="38">
                  <c:v>9.7580652236938477</c:v>
                </c:pt>
                <c:pt idx="39">
                  <c:v>8.1317205429077148</c:v>
                </c:pt>
                <c:pt idx="40">
                  <c:v>8.6925287246704102</c:v>
                </c:pt>
                <c:pt idx="41">
                  <c:v>8.1317205429077148</c:v>
                </c:pt>
                <c:pt idx="42">
                  <c:v>8.4027776718139648</c:v>
                </c:pt>
                <c:pt idx="43">
                  <c:v>17.889785766601563</c:v>
                </c:pt>
                <c:pt idx="44">
                  <c:v>25.208333969116211</c:v>
                </c:pt>
                <c:pt idx="45">
                  <c:v>17.889785766601563</c:v>
                </c:pt>
                <c:pt idx="46">
                  <c:v>15.382301330566406</c:v>
                </c:pt>
                <c:pt idx="47">
                  <c:v>52.097221374511719</c:v>
                </c:pt>
                <c:pt idx="48">
                  <c:v>48.790321350097656</c:v>
                </c:pt>
                <c:pt idx="49">
                  <c:v>33.611110687255859</c:v>
                </c:pt>
                <c:pt idx="50">
                  <c:v>9.7580652236938477</c:v>
                </c:pt>
                <c:pt idx="51">
                  <c:v>8.1317205429077148</c:v>
                </c:pt>
                <c:pt idx="52">
                  <c:v>9.0029764175415039</c:v>
                </c:pt>
                <c:pt idx="53">
                  <c:v>8.1317205429077148</c:v>
                </c:pt>
                <c:pt idx="54">
                  <c:v>8.4027776718139648</c:v>
                </c:pt>
                <c:pt idx="55">
                  <c:v>17.889785766601563</c:v>
                </c:pt>
                <c:pt idx="56">
                  <c:v>25.208333969116211</c:v>
                </c:pt>
                <c:pt idx="57">
                  <c:v>17.889785766601563</c:v>
                </c:pt>
                <c:pt idx="58">
                  <c:v>19.516130447387695</c:v>
                </c:pt>
                <c:pt idx="59">
                  <c:v>52.097221374511719</c:v>
                </c:pt>
                <c:pt idx="60">
                  <c:v>48.790321350097656</c:v>
                </c:pt>
                <c:pt idx="61">
                  <c:v>33.611110687255859</c:v>
                </c:pt>
                <c:pt idx="62">
                  <c:v>9.7580652236938477</c:v>
                </c:pt>
                <c:pt idx="63">
                  <c:v>8.1317205429077148</c:v>
                </c:pt>
                <c:pt idx="64">
                  <c:v>9.0029764175415039</c:v>
                </c:pt>
                <c:pt idx="65">
                  <c:v>8.1317205429077148</c:v>
                </c:pt>
                <c:pt idx="66">
                  <c:v>8.4027776718139648</c:v>
                </c:pt>
                <c:pt idx="67">
                  <c:v>17.889785766601563</c:v>
                </c:pt>
                <c:pt idx="68">
                  <c:v>25.208333969116211</c:v>
                </c:pt>
                <c:pt idx="69">
                  <c:v>17.889785766601563</c:v>
                </c:pt>
                <c:pt idx="70">
                  <c:v>19.516130447387695</c:v>
                </c:pt>
                <c:pt idx="71">
                  <c:v>52.097221374511719</c:v>
                </c:pt>
                <c:pt idx="72">
                  <c:v>48.790321350097656</c:v>
                </c:pt>
                <c:pt idx="73">
                  <c:v>33.611110687255859</c:v>
                </c:pt>
                <c:pt idx="74">
                  <c:v>9.7580652236938477</c:v>
                </c:pt>
                <c:pt idx="75">
                  <c:v>8.1317205429077148</c:v>
                </c:pt>
                <c:pt idx="76">
                  <c:v>9.0029764175415039</c:v>
                </c:pt>
                <c:pt idx="77">
                  <c:v>8.1317205429077148</c:v>
                </c:pt>
                <c:pt idx="78">
                  <c:v>8.4027776718139648</c:v>
                </c:pt>
                <c:pt idx="79">
                  <c:v>17.889785766601563</c:v>
                </c:pt>
                <c:pt idx="80">
                  <c:v>25.208333969116211</c:v>
                </c:pt>
                <c:pt idx="81">
                  <c:v>17.889785766601563</c:v>
                </c:pt>
                <c:pt idx="82">
                  <c:v>19.516130447387695</c:v>
                </c:pt>
                <c:pt idx="83">
                  <c:v>52.097221374511719</c:v>
                </c:pt>
                <c:pt idx="84">
                  <c:v>13.440337181091309</c:v>
                </c:pt>
                <c:pt idx="85">
                  <c:v>9.2588987350463867</c:v>
                </c:pt>
                <c:pt idx="86">
                  <c:v>9.7580652236938477</c:v>
                </c:pt>
                <c:pt idx="87">
                  <c:v>8.1317205429077148</c:v>
                </c:pt>
                <c:pt idx="88">
                  <c:v>8.6925287246704102</c:v>
                </c:pt>
                <c:pt idx="89">
                  <c:v>8.1317205429077148</c:v>
                </c:pt>
                <c:pt idx="90">
                  <c:v>8.4027776718139648</c:v>
                </c:pt>
                <c:pt idx="91">
                  <c:v>17.889785766601563</c:v>
                </c:pt>
                <c:pt idx="92">
                  <c:v>25.208333969116211</c:v>
                </c:pt>
                <c:pt idx="93">
                  <c:v>5.5443763732910156</c:v>
                </c:pt>
                <c:pt idx="94">
                  <c:v>19.516130447387695</c:v>
                </c:pt>
                <c:pt idx="95">
                  <c:v>52.097221374511719</c:v>
                </c:pt>
                <c:pt idx="96">
                  <c:v>15.121026039123535</c:v>
                </c:pt>
                <c:pt idx="97">
                  <c:v>33.611110687255859</c:v>
                </c:pt>
                <c:pt idx="98">
                  <c:v>9.7580652236938477</c:v>
                </c:pt>
                <c:pt idx="99">
                  <c:v>8.1317205429077148</c:v>
                </c:pt>
                <c:pt idx="100">
                  <c:v>9.0029764175415039</c:v>
                </c:pt>
                <c:pt idx="101">
                  <c:v>8.1317205429077148</c:v>
                </c:pt>
                <c:pt idx="102">
                  <c:v>8.4027776718139648</c:v>
                </c:pt>
                <c:pt idx="103">
                  <c:v>17.889785766601563</c:v>
                </c:pt>
                <c:pt idx="104">
                  <c:v>25.208333969116211</c:v>
                </c:pt>
                <c:pt idx="105">
                  <c:v>17.889785766601563</c:v>
                </c:pt>
                <c:pt idx="106">
                  <c:v>14.34702205657959</c:v>
                </c:pt>
                <c:pt idx="107">
                  <c:v>52.097221374511719</c:v>
                </c:pt>
                <c:pt idx="108">
                  <c:v>48.790321350097656</c:v>
                </c:pt>
                <c:pt idx="109">
                  <c:v>33.611110687255859</c:v>
                </c:pt>
                <c:pt idx="110">
                  <c:v>9.7580652236938477</c:v>
                </c:pt>
                <c:pt idx="111">
                  <c:v>8.1317205429077148</c:v>
                </c:pt>
                <c:pt idx="112">
                  <c:v>9.0029764175415039</c:v>
                </c:pt>
                <c:pt idx="113">
                  <c:v>8.1317205429077148</c:v>
                </c:pt>
                <c:pt idx="114">
                  <c:v>8.4027776718139648</c:v>
                </c:pt>
                <c:pt idx="115">
                  <c:v>17.889785766601563</c:v>
                </c:pt>
                <c:pt idx="116">
                  <c:v>25.208333969116211</c:v>
                </c:pt>
                <c:pt idx="117">
                  <c:v>17.889785766601563</c:v>
                </c:pt>
                <c:pt idx="118">
                  <c:v>19.516130447387695</c:v>
                </c:pt>
                <c:pt idx="119">
                  <c:v>52.097221374511719</c:v>
                </c:pt>
                <c:pt idx="120">
                  <c:v>48.790321350097656</c:v>
                </c:pt>
                <c:pt idx="121">
                  <c:v>33.611110687255859</c:v>
                </c:pt>
                <c:pt idx="122">
                  <c:v>9.7580652236938477</c:v>
                </c:pt>
                <c:pt idx="123">
                  <c:v>8.1317205429077148</c:v>
                </c:pt>
                <c:pt idx="124">
                  <c:v>9.0029764175415039</c:v>
                </c:pt>
                <c:pt idx="125">
                  <c:v>8.1317205429077148</c:v>
                </c:pt>
                <c:pt idx="126">
                  <c:v>8.4027776718139648</c:v>
                </c:pt>
                <c:pt idx="127">
                  <c:v>17.889785766601563</c:v>
                </c:pt>
                <c:pt idx="128">
                  <c:v>25.208333969116211</c:v>
                </c:pt>
                <c:pt idx="129">
                  <c:v>17.889785766601563</c:v>
                </c:pt>
                <c:pt idx="130">
                  <c:v>19.516130447387695</c:v>
                </c:pt>
                <c:pt idx="131">
                  <c:v>52.097221374511719</c:v>
                </c:pt>
                <c:pt idx="132">
                  <c:v>48.790321350097656</c:v>
                </c:pt>
                <c:pt idx="133">
                  <c:v>33.611110687255859</c:v>
                </c:pt>
                <c:pt idx="134">
                  <c:v>9.7580652236938477</c:v>
                </c:pt>
                <c:pt idx="135">
                  <c:v>8.1317205429077148</c:v>
                </c:pt>
                <c:pt idx="136">
                  <c:v>8.6925287246704102</c:v>
                </c:pt>
                <c:pt idx="137">
                  <c:v>8.1317205429077148</c:v>
                </c:pt>
                <c:pt idx="138">
                  <c:v>8.4027776718139648</c:v>
                </c:pt>
                <c:pt idx="139">
                  <c:v>17.889785766601563</c:v>
                </c:pt>
                <c:pt idx="140">
                  <c:v>25.208333969116211</c:v>
                </c:pt>
                <c:pt idx="141">
                  <c:v>17.889785766601563</c:v>
                </c:pt>
                <c:pt idx="142">
                  <c:v>19.516130447387695</c:v>
                </c:pt>
                <c:pt idx="143">
                  <c:v>52.097221374511719</c:v>
                </c:pt>
                <c:pt idx="144">
                  <c:v>95.954299926757813</c:v>
                </c:pt>
                <c:pt idx="145">
                  <c:v>67.222221374511719</c:v>
                </c:pt>
                <c:pt idx="146">
                  <c:v>19.516130447387695</c:v>
                </c:pt>
                <c:pt idx="147">
                  <c:v>14.637096405029297</c:v>
                </c:pt>
                <c:pt idx="148">
                  <c:v>16.205356597900391</c:v>
                </c:pt>
                <c:pt idx="149">
                  <c:v>14.637096405029297</c:v>
                </c:pt>
                <c:pt idx="150">
                  <c:v>15.125</c:v>
                </c:pt>
                <c:pt idx="151">
                  <c:v>35.779571533203125</c:v>
                </c:pt>
                <c:pt idx="152">
                  <c:v>52.097221374511719</c:v>
                </c:pt>
                <c:pt idx="153">
                  <c:v>35.779571533203125</c:v>
                </c:pt>
                <c:pt idx="154">
                  <c:v>23.438005447387695</c:v>
                </c:pt>
                <c:pt idx="155">
                  <c:v>89.069450378417969</c:v>
                </c:pt>
                <c:pt idx="156">
                  <c:v>48.790321350097656</c:v>
                </c:pt>
                <c:pt idx="157">
                  <c:v>33.611110687255859</c:v>
                </c:pt>
                <c:pt idx="158">
                  <c:v>9.7580652236938477</c:v>
                </c:pt>
                <c:pt idx="159">
                  <c:v>8.1317205429077148</c:v>
                </c:pt>
                <c:pt idx="160">
                  <c:v>9.0029764175415039</c:v>
                </c:pt>
                <c:pt idx="161">
                  <c:v>8.1317205429077148</c:v>
                </c:pt>
                <c:pt idx="162">
                  <c:v>8.4027776718139648</c:v>
                </c:pt>
                <c:pt idx="163">
                  <c:v>17.889785766601563</c:v>
                </c:pt>
                <c:pt idx="164">
                  <c:v>25.208333969116211</c:v>
                </c:pt>
                <c:pt idx="165">
                  <c:v>17.889785766601563</c:v>
                </c:pt>
                <c:pt idx="166">
                  <c:v>15.865113258361816</c:v>
                </c:pt>
                <c:pt idx="167">
                  <c:v>52.097221374511719</c:v>
                </c:pt>
                <c:pt idx="168">
                  <c:v>48.790321350097656</c:v>
                </c:pt>
                <c:pt idx="169">
                  <c:v>33.611110687255859</c:v>
                </c:pt>
                <c:pt idx="170">
                  <c:v>9.7580652236938477</c:v>
                </c:pt>
                <c:pt idx="171">
                  <c:v>8.1317205429077148</c:v>
                </c:pt>
                <c:pt idx="172">
                  <c:v>9.0029764175415039</c:v>
                </c:pt>
                <c:pt idx="173">
                  <c:v>8.1317205429077148</c:v>
                </c:pt>
                <c:pt idx="174">
                  <c:v>8.4027776718139648</c:v>
                </c:pt>
                <c:pt idx="175">
                  <c:v>17.889785766601563</c:v>
                </c:pt>
                <c:pt idx="176">
                  <c:v>25.208333969116211</c:v>
                </c:pt>
                <c:pt idx="177">
                  <c:v>17.889785766601563</c:v>
                </c:pt>
                <c:pt idx="178">
                  <c:v>19.516130447387695</c:v>
                </c:pt>
                <c:pt idx="179">
                  <c:v>52.097221374511719</c:v>
                </c:pt>
                <c:pt idx="180">
                  <c:v>15.528487205505371</c:v>
                </c:pt>
                <c:pt idx="181">
                  <c:v>33.611110687255859</c:v>
                </c:pt>
                <c:pt idx="182">
                  <c:v>9.7580652236938477</c:v>
                </c:pt>
                <c:pt idx="183">
                  <c:v>8.1317205429077148</c:v>
                </c:pt>
                <c:pt idx="184">
                  <c:v>8.6925287246704102</c:v>
                </c:pt>
                <c:pt idx="185">
                  <c:v>8.1317205429077148</c:v>
                </c:pt>
                <c:pt idx="186">
                  <c:v>8.4027776718139648</c:v>
                </c:pt>
                <c:pt idx="187">
                  <c:v>17.889785766601563</c:v>
                </c:pt>
                <c:pt idx="188">
                  <c:v>25.208333969116211</c:v>
                </c:pt>
                <c:pt idx="189">
                  <c:v>17.889785766601563</c:v>
                </c:pt>
                <c:pt idx="190">
                  <c:v>19.516130447387695</c:v>
                </c:pt>
                <c:pt idx="191">
                  <c:v>52.097221374511719</c:v>
                </c:pt>
                <c:pt idx="192">
                  <c:v>21.092081069946289</c:v>
                </c:pt>
                <c:pt idx="193">
                  <c:v>14.776372909545898</c:v>
                </c:pt>
                <c:pt idx="194">
                  <c:v>19.516130447387695</c:v>
                </c:pt>
                <c:pt idx="195">
                  <c:v>14.637096405029297</c:v>
                </c:pt>
                <c:pt idx="196">
                  <c:v>16.205356597900391</c:v>
                </c:pt>
                <c:pt idx="197">
                  <c:v>14.637096405029297</c:v>
                </c:pt>
                <c:pt idx="198">
                  <c:v>15.125</c:v>
                </c:pt>
                <c:pt idx="199">
                  <c:v>35.779571533203125</c:v>
                </c:pt>
                <c:pt idx="200">
                  <c:v>52.097221374511719</c:v>
                </c:pt>
                <c:pt idx="201">
                  <c:v>35.779571533203125</c:v>
                </c:pt>
                <c:pt idx="202">
                  <c:v>40.658603668212891</c:v>
                </c:pt>
                <c:pt idx="203">
                  <c:v>99.152778625488281</c:v>
                </c:pt>
                <c:pt idx="204">
                  <c:v>40.658603668212891</c:v>
                </c:pt>
                <c:pt idx="205">
                  <c:v>28.56944465637207</c:v>
                </c:pt>
                <c:pt idx="206">
                  <c:v>8.1317205429077148</c:v>
                </c:pt>
                <c:pt idx="207">
                  <c:v>6.5053763389587402</c:v>
                </c:pt>
                <c:pt idx="208">
                  <c:v>7.2023811340332031</c:v>
                </c:pt>
                <c:pt idx="209">
                  <c:v>6.5053763389587402</c:v>
                </c:pt>
                <c:pt idx="210">
                  <c:v>6.7222223281860352</c:v>
                </c:pt>
                <c:pt idx="211">
                  <c:v>14.637096405029297</c:v>
                </c:pt>
                <c:pt idx="212">
                  <c:v>21.847221374511719</c:v>
                </c:pt>
                <c:pt idx="213">
                  <c:v>14.637096405029297</c:v>
                </c:pt>
                <c:pt idx="214">
                  <c:v>17.889785766601563</c:v>
                </c:pt>
                <c:pt idx="215">
                  <c:v>0</c:v>
                </c:pt>
                <c:pt idx="216">
                  <c:v>0</c:v>
                </c:pt>
                <c:pt idx="217">
                  <c:v>33.611110687255859</c:v>
                </c:pt>
                <c:pt idx="218">
                  <c:v>9.7580652236938477</c:v>
                </c:pt>
                <c:pt idx="219">
                  <c:v>8.1317205429077148</c:v>
                </c:pt>
                <c:pt idx="220">
                  <c:v>9.0029764175415039</c:v>
                </c:pt>
                <c:pt idx="221">
                  <c:v>8.1317205429077148</c:v>
                </c:pt>
                <c:pt idx="222">
                  <c:v>8.4027776718139648</c:v>
                </c:pt>
                <c:pt idx="223">
                  <c:v>17.889785766601563</c:v>
                </c:pt>
                <c:pt idx="224">
                  <c:v>25.208333969116211</c:v>
                </c:pt>
                <c:pt idx="225">
                  <c:v>17.889785766601563</c:v>
                </c:pt>
                <c:pt idx="226">
                  <c:v>19.516130447387695</c:v>
                </c:pt>
                <c:pt idx="227">
                  <c:v>52.097221374511719</c:v>
                </c:pt>
                <c:pt idx="228">
                  <c:v>48.790321350097656</c:v>
                </c:pt>
                <c:pt idx="229">
                  <c:v>33.611110687255859</c:v>
                </c:pt>
                <c:pt idx="230">
                  <c:v>9.7580652236938477</c:v>
                </c:pt>
                <c:pt idx="231">
                  <c:v>8.1317205429077148</c:v>
                </c:pt>
                <c:pt idx="232">
                  <c:v>8.6925287246704102</c:v>
                </c:pt>
                <c:pt idx="233">
                  <c:v>8.1317205429077148</c:v>
                </c:pt>
                <c:pt idx="234">
                  <c:v>8.4027776718139648</c:v>
                </c:pt>
                <c:pt idx="235">
                  <c:v>17.889785766601563</c:v>
                </c:pt>
                <c:pt idx="236">
                  <c:v>25.208333969116211</c:v>
                </c:pt>
                <c:pt idx="237">
                  <c:v>6.3766398429870605</c:v>
                </c:pt>
                <c:pt idx="238">
                  <c:v>19.516130447387695</c:v>
                </c:pt>
                <c:pt idx="239">
                  <c:v>52.097221374511719</c:v>
                </c:pt>
                <c:pt idx="240">
                  <c:v>14.492362976074219</c:v>
                </c:pt>
                <c:pt idx="241">
                  <c:v>10.183300971984863</c:v>
                </c:pt>
                <c:pt idx="242">
                  <c:v>8.1317205429077148</c:v>
                </c:pt>
                <c:pt idx="243">
                  <c:v>6.5053763389587402</c:v>
                </c:pt>
                <c:pt idx="244">
                  <c:v>7.2023811340332031</c:v>
                </c:pt>
                <c:pt idx="245">
                  <c:v>6.5053763389587402</c:v>
                </c:pt>
                <c:pt idx="246">
                  <c:v>6.7222223281860352</c:v>
                </c:pt>
                <c:pt idx="247">
                  <c:v>14.637096405029297</c:v>
                </c:pt>
                <c:pt idx="248">
                  <c:v>21.847221374511719</c:v>
                </c:pt>
                <c:pt idx="249">
                  <c:v>14.637096405029297</c:v>
                </c:pt>
                <c:pt idx="250">
                  <c:v>17.889785766601563</c:v>
                </c:pt>
                <c:pt idx="251">
                  <c:v>7.5745902061462402</c:v>
                </c:pt>
                <c:pt idx="252">
                  <c:v>6.7872672080993652</c:v>
                </c:pt>
                <c:pt idx="253">
                  <c:v>28.56944465637207</c:v>
                </c:pt>
                <c:pt idx="254">
                  <c:v>8.1317205429077148</c:v>
                </c:pt>
                <c:pt idx="255">
                  <c:v>6.5053763389587402</c:v>
                </c:pt>
                <c:pt idx="256">
                  <c:v>7.2023811340332031</c:v>
                </c:pt>
                <c:pt idx="257">
                  <c:v>6.5053763389587402</c:v>
                </c:pt>
                <c:pt idx="258">
                  <c:v>6.7222223281860352</c:v>
                </c:pt>
                <c:pt idx="259">
                  <c:v>14.637096405029297</c:v>
                </c:pt>
                <c:pt idx="260">
                  <c:v>21.847221374511719</c:v>
                </c:pt>
                <c:pt idx="261">
                  <c:v>14.637096405029297</c:v>
                </c:pt>
                <c:pt idx="262">
                  <c:v>17.889785766601563</c:v>
                </c:pt>
                <c:pt idx="263">
                  <c:v>13.405227661132813</c:v>
                </c:pt>
                <c:pt idx="264">
                  <c:v>14.414223670959473</c:v>
                </c:pt>
                <c:pt idx="265">
                  <c:v>33.611110687255859</c:v>
                </c:pt>
                <c:pt idx="266">
                  <c:v>9.7580652236938477</c:v>
                </c:pt>
                <c:pt idx="267">
                  <c:v>8.1317205429077148</c:v>
                </c:pt>
                <c:pt idx="268">
                  <c:v>9.0029764175415039</c:v>
                </c:pt>
                <c:pt idx="269">
                  <c:v>8.1317205429077148</c:v>
                </c:pt>
                <c:pt idx="270">
                  <c:v>8.4027776718139648</c:v>
                </c:pt>
                <c:pt idx="271">
                  <c:v>17.889785766601563</c:v>
                </c:pt>
                <c:pt idx="272">
                  <c:v>25.208333969116211</c:v>
                </c:pt>
                <c:pt idx="273">
                  <c:v>17.889785766601563</c:v>
                </c:pt>
                <c:pt idx="274">
                  <c:v>19.516130447387695</c:v>
                </c:pt>
                <c:pt idx="275">
                  <c:v>6.4610443115234375</c:v>
                </c:pt>
                <c:pt idx="276">
                  <c:v>6.0509262084960938</c:v>
                </c:pt>
                <c:pt idx="277">
                  <c:v>33.611110687255859</c:v>
                </c:pt>
                <c:pt idx="278">
                  <c:v>9.7580652236938477</c:v>
                </c:pt>
                <c:pt idx="279">
                  <c:v>8.1317205429077148</c:v>
                </c:pt>
                <c:pt idx="280">
                  <c:v>8.6925287246704102</c:v>
                </c:pt>
                <c:pt idx="281">
                  <c:v>8.1317205429077148</c:v>
                </c:pt>
                <c:pt idx="282">
                  <c:v>8.4027776718139648</c:v>
                </c:pt>
                <c:pt idx="283">
                  <c:v>17.889785766601563</c:v>
                </c:pt>
                <c:pt idx="284">
                  <c:v>25.208333969116211</c:v>
                </c:pt>
                <c:pt idx="285">
                  <c:v>17.889785766601563</c:v>
                </c:pt>
                <c:pt idx="286">
                  <c:v>19.516130447387695</c:v>
                </c:pt>
                <c:pt idx="287">
                  <c:v>52.097221374511719</c:v>
                </c:pt>
                <c:pt idx="288">
                  <c:v>48.790321350097656</c:v>
                </c:pt>
                <c:pt idx="289">
                  <c:v>33.611110687255859</c:v>
                </c:pt>
                <c:pt idx="290">
                  <c:v>9.7580652236938477</c:v>
                </c:pt>
                <c:pt idx="291">
                  <c:v>8.1317205429077148</c:v>
                </c:pt>
                <c:pt idx="292">
                  <c:v>9.0029764175415039</c:v>
                </c:pt>
                <c:pt idx="293">
                  <c:v>8.1317205429077148</c:v>
                </c:pt>
                <c:pt idx="294">
                  <c:v>8.4027776718139648</c:v>
                </c:pt>
                <c:pt idx="295">
                  <c:v>17.889785766601563</c:v>
                </c:pt>
                <c:pt idx="296">
                  <c:v>25.208333969116211</c:v>
                </c:pt>
                <c:pt idx="297">
                  <c:v>17.889785766601563</c:v>
                </c:pt>
                <c:pt idx="298">
                  <c:v>19.516130447387695</c:v>
                </c:pt>
                <c:pt idx="299">
                  <c:v>52.097221374511719</c:v>
                </c:pt>
                <c:pt idx="300">
                  <c:v>24.200000762939453</c:v>
                </c:pt>
                <c:pt idx="301">
                  <c:v>28.56944465637207</c:v>
                </c:pt>
                <c:pt idx="302">
                  <c:v>8.1317205429077148</c:v>
                </c:pt>
                <c:pt idx="303">
                  <c:v>6.5053763389587402</c:v>
                </c:pt>
                <c:pt idx="304">
                  <c:v>7.2023811340332031</c:v>
                </c:pt>
                <c:pt idx="305">
                  <c:v>6.5053763389587402</c:v>
                </c:pt>
                <c:pt idx="306">
                  <c:v>6.7222223281860352</c:v>
                </c:pt>
                <c:pt idx="307">
                  <c:v>14.637096405029297</c:v>
                </c:pt>
                <c:pt idx="308">
                  <c:v>21.847221374511719</c:v>
                </c:pt>
                <c:pt idx="309">
                  <c:v>14.637096405029297</c:v>
                </c:pt>
                <c:pt idx="310">
                  <c:v>17.889785766601563</c:v>
                </c:pt>
                <c:pt idx="311">
                  <c:v>45.375</c:v>
                </c:pt>
                <c:pt idx="312">
                  <c:v>13.78746509552002</c:v>
                </c:pt>
                <c:pt idx="313">
                  <c:v>9.4980316162109375</c:v>
                </c:pt>
                <c:pt idx="314">
                  <c:v>9.7580652236938477</c:v>
                </c:pt>
                <c:pt idx="315">
                  <c:v>8.1317205429077148</c:v>
                </c:pt>
                <c:pt idx="316">
                  <c:v>9.0029764175415039</c:v>
                </c:pt>
                <c:pt idx="317">
                  <c:v>8.1317205429077148</c:v>
                </c:pt>
                <c:pt idx="318">
                  <c:v>8.4027776718139648</c:v>
                </c:pt>
                <c:pt idx="319">
                  <c:v>17.889785766601563</c:v>
                </c:pt>
                <c:pt idx="320">
                  <c:v>25.208333969116211</c:v>
                </c:pt>
                <c:pt idx="321">
                  <c:v>17.889785766601563</c:v>
                </c:pt>
                <c:pt idx="322">
                  <c:v>19.516130447387695</c:v>
                </c:pt>
                <c:pt idx="323">
                  <c:v>52.097221374511719</c:v>
                </c:pt>
                <c:pt idx="324">
                  <c:v>48.790321350097656</c:v>
                </c:pt>
                <c:pt idx="325">
                  <c:v>33.611110687255859</c:v>
                </c:pt>
                <c:pt idx="326">
                  <c:v>9.7580652236938477</c:v>
                </c:pt>
                <c:pt idx="327">
                  <c:v>8.1317205429077148</c:v>
                </c:pt>
                <c:pt idx="328">
                  <c:v>8.6925287246704102</c:v>
                </c:pt>
                <c:pt idx="329">
                  <c:v>8.1317205429077148</c:v>
                </c:pt>
                <c:pt idx="330">
                  <c:v>8.4027776718139648</c:v>
                </c:pt>
                <c:pt idx="331">
                  <c:v>17.889785766601563</c:v>
                </c:pt>
                <c:pt idx="332">
                  <c:v>25.208333969116211</c:v>
                </c:pt>
                <c:pt idx="333">
                  <c:v>17.889785766601563</c:v>
                </c:pt>
                <c:pt idx="334">
                  <c:v>19.516130447387695</c:v>
                </c:pt>
                <c:pt idx="335">
                  <c:v>52.097221374511719</c:v>
                </c:pt>
                <c:pt idx="336">
                  <c:v>48.790321350097656</c:v>
                </c:pt>
                <c:pt idx="337">
                  <c:v>33.611110687255859</c:v>
                </c:pt>
                <c:pt idx="338">
                  <c:v>9.7580652236938477</c:v>
                </c:pt>
                <c:pt idx="339">
                  <c:v>8.1317205429077148</c:v>
                </c:pt>
                <c:pt idx="340">
                  <c:v>9.0029764175415039</c:v>
                </c:pt>
                <c:pt idx="341">
                  <c:v>8.1317205429077148</c:v>
                </c:pt>
                <c:pt idx="342">
                  <c:v>8.4027776718139648</c:v>
                </c:pt>
                <c:pt idx="343">
                  <c:v>17.889785766601563</c:v>
                </c:pt>
                <c:pt idx="344">
                  <c:v>25.208333969116211</c:v>
                </c:pt>
                <c:pt idx="345">
                  <c:v>17.889785766601563</c:v>
                </c:pt>
                <c:pt idx="346">
                  <c:v>19.516130447387695</c:v>
                </c:pt>
                <c:pt idx="347">
                  <c:v>52.097221374511719</c:v>
                </c:pt>
                <c:pt idx="348">
                  <c:v>48.790321350097656</c:v>
                </c:pt>
                <c:pt idx="349">
                  <c:v>33.611110687255859</c:v>
                </c:pt>
                <c:pt idx="350">
                  <c:v>9.7580652236938477</c:v>
                </c:pt>
                <c:pt idx="351">
                  <c:v>8.1317205429077148</c:v>
                </c:pt>
                <c:pt idx="352">
                  <c:v>9.0029764175415039</c:v>
                </c:pt>
                <c:pt idx="353">
                  <c:v>8.1317205429077148</c:v>
                </c:pt>
                <c:pt idx="354">
                  <c:v>8.4027776718139648</c:v>
                </c:pt>
                <c:pt idx="355">
                  <c:v>17.889785766601563</c:v>
                </c:pt>
                <c:pt idx="356">
                  <c:v>25.208333969116211</c:v>
                </c:pt>
                <c:pt idx="357">
                  <c:v>17.889785766601563</c:v>
                </c:pt>
                <c:pt idx="358">
                  <c:v>19.516130447387695</c:v>
                </c:pt>
                <c:pt idx="359">
                  <c:v>52.097221374511719</c:v>
                </c:pt>
                <c:pt idx="360">
                  <c:v>40.658603668212891</c:v>
                </c:pt>
                <c:pt idx="361">
                  <c:v>28.56944465637207</c:v>
                </c:pt>
                <c:pt idx="362">
                  <c:v>8.1317205429077148</c:v>
                </c:pt>
                <c:pt idx="363">
                  <c:v>6.5053763389587402</c:v>
                </c:pt>
                <c:pt idx="364">
                  <c:v>7.2023811340332031</c:v>
                </c:pt>
                <c:pt idx="365">
                  <c:v>6.5053763389587402</c:v>
                </c:pt>
                <c:pt idx="366">
                  <c:v>6.7222223281860352</c:v>
                </c:pt>
                <c:pt idx="367">
                  <c:v>14.637096405029297</c:v>
                </c:pt>
                <c:pt idx="368">
                  <c:v>21.847221374511719</c:v>
                </c:pt>
                <c:pt idx="369">
                  <c:v>3.1735994815826416</c:v>
                </c:pt>
                <c:pt idx="370">
                  <c:v>17.889785766601563</c:v>
                </c:pt>
                <c:pt idx="371">
                  <c:v>45.375</c:v>
                </c:pt>
                <c:pt idx="372">
                  <c:v>10.578664779663086</c:v>
                </c:pt>
                <c:pt idx="373">
                  <c:v>7.2875247001647949</c:v>
                </c:pt>
                <c:pt idx="374">
                  <c:v>9.7580652236938477</c:v>
                </c:pt>
                <c:pt idx="375">
                  <c:v>8.1317205429077148</c:v>
                </c:pt>
                <c:pt idx="376">
                  <c:v>8.6925287246704102</c:v>
                </c:pt>
                <c:pt idx="377">
                  <c:v>8.1317205429077148</c:v>
                </c:pt>
                <c:pt idx="378">
                  <c:v>8.4027776718139648</c:v>
                </c:pt>
                <c:pt idx="379">
                  <c:v>17.889785766601563</c:v>
                </c:pt>
                <c:pt idx="380">
                  <c:v>25.208333969116211</c:v>
                </c:pt>
                <c:pt idx="381">
                  <c:v>17.889785766601563</c:v>
                </c:pt>
                <c:pt idx="382">
                  <c:v>19.516130447387695</c:v>
                </c:pt>
                <c:pt idx="383">
                  <c:v>52.097221374511719</c:v>
                </c:pt>
                <c:pt idx="384">
                  <c:v>2.5154080390930176</c:v>
                </c:pt>
                <c:pt idx="385">
                  <c:v>28.56944465637207</c:v>
                </c:pt>
                <c:pt idx="386">
                  <c:v>8.1317205429077148</c:v>
                </c:pt>
                <c:pt idx="387">
                  <c:v>6.5053763389587402</c:v>
                </c:pt>
                <c:pt idx="388">
                  <c:v>7.2023811340332031</c:v>
                </c:pt>
                <c:pt idx="389">
                  <c:v>6.5053763389587402</c:v>
                </c:pt>
                <c:pt idx="390">
                  <c:v>6.7222223281860352</c:v>
                </c:pt>
                <c:pt idx="391">
                  <c:v>14.637096405029297</c:v>
                </c:pt>
                <c:pt idx="392">
                  <c:v>21.847221374511719</c:v>
                </c:pt>
                <c:pt idx="393">
                  <c:v>14.637096405029297</c:v>
                </c:pt>
                <c:pt idx="394">
                  <c:v>17.889785766601563</c:v>
                </c:pt>
                <c:pt idx="395">
                  <c:v>45.375</c:v>
                </c:pt>
                <c:pt idx="396">
                  <c:v>21.416221618652344</c:v>
                </c:pt>
                <c:pt idx="397">
                  <c:v>33.611110687255859</c:v>
                </c:pt>
                <c:pt idx="398">
                  <c:v>9.7580652236938477</c:v>
                </c:pt>
                <c:pt idx="399">
                  <c:v>8.1317205429077148</c:v>
                </c:pt>
                <c:pt idx="400">
                  <c:v>9.0029764175415039</c:v>
                </c:pt>
                <c:pt idx="401">
                  <c:v>8.1317205429077148</c:v>
                </c:pt>
                <c:pt idx="402">
                  <c:v>8.4027776718139648</c:v>
                </c:pt>
                <c:pt idx="403">
                  <c:v>17.889785766601563</c:v>
                </c:pt>
                <c:pt idx="404">
                  <c:v>25.208333969116211</c:v>
                </c:pt>
                <c:pt idx="405">
                  <c:v>6.632298469543457</c:v>
                </c:pt>
                <c:pt idx="406">
                  <c:v>19.516130447387695</c:v>
                </c:pt>
                <c:pt idx="407">
                  <c:v>52.097221374511719</c:v>
                </c:pt>
                <c:pt idx="408">
                  <c:v>18.088085174560547</c:v>
                </c:pt>
                <c:pt idx="409">
                  <c:v>12.460681915283203</c:v>
                </c:pt>
                <c:pt idx="410">
                  <c:v>9.7580652236938477</c:v>
                </c:pt>
                <c:pt idx="411">
                  <c:v>8.1317205429077148</c:v>
                </c:pt>
                <c:pt idx="412">
                  <c:v>9.0029764175415039</c:v>
                </c:pt>
                <c:pt idx="413">
                  <c:v>8.1317205429077148</c:v>
                </c:pt>
                <c:pt idx="414">
                  <c:v>8.4027776718139648</c:v>
                </c:pt>
                <c:pt idx="415">
                  <c:v>17.889785766601563</c:v>
                </c:pt>
                <c:pt idx="416">
                  <c:v>25.208333969116211</c:v>
                </c:pt>
                <c:pt idx="417">
                  <c:v>17.889785766601563</c:v>
                </c:pt>
                <c:pt idx="418">
                  <c:v>19.516130447387695</c:v>
                </c:pt>
                <c:pt idx="419">
                  <c:v>52.097221374511719</c:v>
                </c:pt>
                <c:pt idx="420">
                  <c:v>40.658603668212891</c:v>
                </c:pt>
                <c:pt idx="421">
                  <c:v>28.56944465637207</c:v>
                </c:pt>
                <c:pt idx="422">
                  <c:v>8.1317205429077148</c:v>
                </c:pt>
                <c:pt idx="423">
                  <c:v>6.5053763389587402</c:v>
                </c:pt>
                <c:pt idx="424">
                  <c:v>6.9540228843688965</c:v>
                </c:pt>
                <c:pt idx="425">
                  <c:v>6.5053763389587402</c:v>
                </c:pt>
                <c:pt idx="426">
                  <c:v>6.7222223281860352</c:v>
                </c:pt>
                <c:pt idx="427">
                  <c:v>14.637096405029297</c:v>
                </c:pt>
                <c:pt idx="428">
                  <c:v>21.847221374511719</c:v>
                </c:pt>
                <c:pt idx="429">
                  <c:v>14.637096405029297</c:v>
                </c:pt>
                <c:pt idx="430">
                  <c:v>17.889785766601563</c:v>
                </c:pt>
                <c:pt idx="431">
                  <c:v>5.1745657920837402</c:v>
                </c:pt>
                <c:pt idx="432">
                  <c:v>5.564049243927002</c:v>
                </c:pt>
                <c:pt idx="433">
                  <c:v>33.611110687255859</c:v>
                </c:pt>
                <c:pt idx="434">
                  <c:v>9.7580652236938477</c:v>
                </c:pt>
                <c:pt idx="435">
                  <c:v>8.1317205429077148</c:v>
                </c:pt>
                <c:pt idx="436">
                  <c:v>9.0029764175415039</c:v>
                </c:pt>
                <c:pt idx="437">
                  <c:v>8.1317205429077148</c:v>
                </c:pt>
                <c:pt idx="438">
                  <c:v>8.4027776718139648</c:v>
                </c:pt>
                <c:pt idx="439">
                  <c:v>17.889785766601563</c:v>
                </c:pt>
                <c:pt idx="440">
                  <c:v>25.208333969116211</c:v>
                </c:pt>
                <c:pt idx="441">
                  <c:v>17.889785766601563</c:v>
                </c:pt>
                <c:pt idx="442">
                  <c:v>19.516130447387695</c:v>
                </c:pt>
                <c:pt idx="443">
                  <c:v>52.097221374511719</c:v>
                </c:pt>
                <c:pt idx="444">
                  <c:v>48.790321350097656</c:v>
                </c:pt>
                <c:pt idx="445">
                  <c:v>33.611110687255859</c:v>
                </c:pt>
                <c:pt idx="446">
                  <c:v>9.7580652236938477</c:v>
                </c:pt>
                <c:pt idx="447">
                  <c:v>8.1317205429077148</c:v>
                </c:pt>
                <c:pt idx="448">
                  <c:v>9.0029764175415039</c:v>
                </c:pt>
                <c:pt idx="449">
                  <c:v>8.1317205429077148</c:v>
                </c:pt>
                <c:pt idx="450">
                  <c:v>8.4027776718139648</c:v>
                </c:pt>
                <c:pt idx="451">
                  <c:v>17.889785766601563</c:v>
                </c:pt>
                <c:pt idx="452">
                  <c:v>25.208333969116211</c:v>
                </c:pt>
                <c:pt idx="453">
                  <c:v>17.889785766601563</c:v>
                </c:pt>
                <c:pt idx="454">
                  <c:v>19.516130447387695</c:v>
                </c:pt>
                <c:pt idx="455">
                  <c:v>52.097221374511719</c:v>
                </c:pt>
                <c:pt idx="456">
                  <c:v>0</c:v>
                </c:pt>
                <c:pt idx="457">
                  <c:v>33.611110687255859</c:v>
                </c:pt>
                <c:pt idx="458">
                  <c:v>9.7580652236938477</c:v>
                </c:pt>
                <c:pt idx="459">
                  <c:v>8.1317205429077148</c:v>
                </c:pt>
                <c:pt idx="460">
                  <c:v>9.0029764175415039</c:v>
                </c:pt>
                <c:pt idx="461">
                  <c:v>8.1317205429077148</c:v>
                </c:pt>
                <c:pt idx="462">
                  <c:v>8.4027776718139648</c:v>
                </c:pt>
                <c:pt idx="463">
                  <c:v>17.889785766601563</c:v>
                </c:pt>
                <c:pt idx="464">
                  <c:v>25.208333969116211</c:v>
                </c:pt>
                <c:pt idx="465">
                  <c:v>17.889785766601563</c:v>
                </c:pt>
                <c:pt idx="466">
                  <c:v>19.516130447387695</c:v>
                </c:pt>
                <c:pt idx="467">
                  <c:v>52.097221374511719</c:v>
                </c:pt>
                <c:pt idx="468">
                  <c:v>48.790321350097656</c:v>
                </c:pt>
                <c:pt idx="469">
                  <c:v>33.611110687255859</c:v>
                </c:pt>
                <c:pt idx="470">
                  <c:v>9.7580652236938477</c:v>
                </c:pt>
                <c:pt idx="471">
                  <c:v>8.1317205429077148</c:v>
                </c:pt>
                <c:pt idx="472">
                  <c:v>8.6925287246704102</c:v>
                </c:pt>
                <c:pt idx="473">
                  <c:v>8.1317205429077148</c:v>
                </c:pt>
                <c:pt idx="474">
                  <c:v>8.4027776718139648</c:v>
                </c:pt>
                <c:pt idx="475">
                  <c:v>17.889785766601563</c:v>
                </c:pt>
                <c:pt idx="476">
                  <c:v>25.208333969116211</c:v>
                </c:pt>
                <c:pt idx="477">
                  <c:v>17.889785766601563</c:v>
                </c:pt>
                <c:pt idx="478">
                  <c:v>19.516130447387695</c:v>
                </c:pt>
                <c:pt idx="479">
                  <c:v>52.097221374511719</c:v>
                </c:pt>
                <c:pt idx="480">
                  <c:v>48.790321350097656</c:v>
                </c:pt>
                <c:pt idx="481">
                  <c:v>33.611110687255859</c:v>
                </c:pt>
                <c:pt idx="482">
                  <c:v>9.7580652236938477</c:v>
                </c:pt>
                <c:pt idx="483">
                  <c:v>8.1317205429077148</c:v>
                </c:pt>
                <c:pt idx="484">
                  <c:v>9.0029764175415039</c:v>
                </c:pt>
                <c:pt idx="485">
                  <c:v>8.1317205429077148</c:v>
                </c:pt>
                <c:pt idx="486">
                  <c:v>8.4027776718139648</c:v>
                </c:pt>
                <c:pt idx="487">
                  <c:v>17.889785766601563</c:v>
                </c:pt>
                <c:pt idx="488">
                  <c:v>25.208333969116211</c:v>
                </c:pt>
                <c:pt idx="489">
                  <c:v>17.889785766601563</c:v>
                </c:pt>
                <c:pt idx="490">
                  <c:v>19.516130447387695</c:v>
                </c:pt>
                <c:pt idx="491">
                  <c:v>52.097221374511719</c:v>
                </c:pt>
                <c:pt idx="492">
                  <c:v>48.790321350097656</c:v>
                </c:pt>
                <c:pt idx="493">
                  <c:v>33.611110687255859</c:v>
                </c:pt>
                <c:pt idx="494">
                  <c:v>9.7580652236938477</c:v>
                </c:pt>
                <c:pt idx="495">
                  <c:v>8.1317205429077148</c:v>
                </c:pt>
                <c:pt idx="496">
                  <c:v>9.0029764175415039</c:v>
                </c:pt>
                <c:pt idx="497">
                  <c:v>8.1317205429077148</c:v>
                </c:pt>
                <c:pt idx="498">
                  <c:v>8.4027776718139648</c:v>
                </c:pt>
                <c:pt idx="499">
                  <c:v>17.889785766601563</c:v>
                </c:pt>
                <c:pt idx="500">
                  <c:v>25.208333969116211</c:v>
                </c:pt>
                <c:pt idx="501">
                  <c:v>17.889785766601563</c:v>
                </c:pt>
                <c:pt idx="502">
                  <c:v>19.516130447387695</c:v>
                </c:pt>
                <c:pt idx="503">
                  <c:v>52.097221374511719</c:v>
                </c:pt>
                <c:pt idx="504">
                  <c:v>48.790321350097656</c:v>
                </c:pt>
                <c:pt idx="505">
                  <c:v>33.611110687255859</c:v>
                </c:pt>
                <c:pt idx="506">
                  <c:v>9.7580652236938477</c:v>
                </c:pt>
                <c:pt idx="507">
                  <c:v>8.1317205429077148</c:v>
                </c:pt>
                <c:pt idx="508">
                  <c:v>9.0029764175415039</c:v>
                </c:pt>
                <c:pt idx="509">
                  <c:v>8.1317205429077148</c:v>
                </c:pt>
                <c:pt idx="510">
                  <c:v>8.4027776718139648</c:v>
                </c:pt>
                <c:pt idx="511">
                  <c:v>17.889785766601563</c:v>
                </c:pt>
                <c:pt idx="512">
                  <c:v>25.208333969116211</c:v>
                </c:pt>
                <c:pt idx="513">
                  <c:v>17.889785766601563</c:v>
                </c:pt>
                <c:pt idx="514">
                  <c:v>19.516130447387695</c:v>
                </c:pt>
                <c:pt idx="515">
                  <c:v>52.097221374511719</c:v>
                </c:pt>
                <c:pt idx="516">
                  <c:v>16.010765075683594</c:v>
                </c:pt>
                <c:pt idx="517">
                  <c:v>33.611110687255859</c:v>
                </c:pt>
                <c:pt idx="518">
                  <c:v>9.7580652236938477</c:v>
                </c:pt>
                <c:pt idx="519">
                  <c:v>8.1317205429077148</c:v>
                </c:pt>
                <c:pt idx="520">
                  <c:v>8.6925287246704102</c:v>
                </c:pt>
                <c:pt idx="521">
                  <c:v>8.1317205429077148</c:v>
                </c:pt>
                <c:pt idx="522">
                  <c:v>8.4027776718139648</c:v>
                </c:pt>
                <c:pt idx="523">
                  <c:v>17.889785766601563</c:v>
                </c:pt>
                <c:pt idx="524">
                  <c:v>25.208333969116211</c:v>
                </c:pt>
                <c:pt idx="525">
                  <c:v>17.889785766601563</c:v>
                </c:pt>
                <c:pt idx="526">
                  <c:v>19.516130447387695</c:v>
                </c:pt>
                <c:pt idx="527">
                  <c:v>52.097221374511719</c:v>
                </c:pt>
                <c:pt idx="528">
                  <c:v>40.658603668212891</c:v>
                </c:pt>
                <c:pt idx="529">
                  <c:v>28.56944465637207</c:v>
                </c:pt>
                <c:pt idx="530">
                  <c:v>8.1317205429077148</c:v>
                </c:pt>
                <c:pt idx="531">
                  <c:v>6.5053763389587402</c:v>
                </c:pt>
                <c:pt idx="532">
                  <c:v>7.2023811340332031</c:v>
                </c:pt>
                <c:pt idx="533">
                  <c:v>6.5053763389587402</c:v>
                </c:pt>
                <c:pt idx="534">
                  <c:v>6.7222223281860352</c:v>
                </c:pt>
                <c:pt idx="535">
                  <c:v>14.637096405029297</c:v>
                </c:pt>
                <c:pt idx="536">
                  <c:v>21.847221374511719</c:v>
                </c:pt>
                <c:pt idx="537">
                  <c:v>14.637096405029297</c:v>
                </c:pt>
                <c:pt idx="538">
                  <c:v>17.889785766601563</c:v>
                </c:pt>
                <c:pt idx="539">
                  <c:v>12.711217880249023</c:v>
                </c:pt>
                <c:pt idx="540">
                  <c:v>13.667975425720215</c:v>
                </c:pt>
                <c:pt idx="541">
                  <c:v>9.4157161712646484</c:v>
                </c:pt>
                <c:pt idx="542">
                  <c:v>9.7580652236938477</c:v>
                </c:pt>
                <c:pt idx="543">
                  <c:v>8.1317205429077148</c:v>
                </c:pt>
                <c:pt idx="544">
                  <c:v>9.0029764175415039</c:v>
                </c:pt>
                <c:pt idx="545">
                  <c:v>8.1317205429077148</c:v>
                </c:pt>
                <c:pt idx="546">
                  <c:v>8.4027776718139648</c:v>
                </c:pt>
                <c:pt idx="547">
                  <c:v>17.889785766601563</c:v>
                </c:pt>
                <c:pt idx="548">
                  <c:v>25.208333969116211</c:v>
                </c:pt>
                <c:pt idx="549">
                  <c:v>6.9964032173156738</c:v>
                </c:pt>
                <c:pt idx="550">
                  <c:v>19.516130447387695</c:v>
                </c:pt>
                <c:pt idx="551">
                  <c:v>52.097221374511719</c:v>
                </c:pt>
                <c:pt idx="552">
                  <c:v>40.658603668212891</c:v>
                </c:pt>
                <c:pt idx="553">
                  <c:v>28.56944465637207</c:v>
                </c:pt>
                <c:pt idx="554">
                  <c:v>8.1317205429077148</c:v>
                </c:pt>
                <c:pt idx="555">
                  <c:v>6.5053763389587402</c:v>
                </c:pt>
                <c:pt idx="556">
                  <c:v>7.2023811340332031</c:v>
                </c:pt>
                <c:pt idx="557">
                  <c:v>6.5053763389587402</c:v>
                </c:pt>
                <c:pt idx="558">
                  <c:v>6.7222223281860352</c:v>
                </c:pt>
                <c:pt idx="559">
                  <c:v>14.637096405029297</c:v>
                </c:pt>
                <c:pt idx="560">
                  <c:v>21.847221374511719</c:v>
                </c:pt>
                <c:pt idx="561">
                  <c:v>14.637096405029297</c:v>
                </c:pt>
                <c:pt idx="562">
                  <c:v>17.889785766601563</c:v>
                </c:pt>
                <c:pt idx="563">
                  <c:v>45.375</c:v>
                </c:pt>
                <c:pt idx="564">
                  <c:v>7.9670886993408203</c:v>
                </c:pt>
                <c:pt idx="565">
                  <c:v>33.611110687255859</c:v>
                </c:pt>
                <c:pt idx="566">
                  <c:v>9.7580652236938477</c:v>
                </c:pt>
                <c:pt idx="567">
                  <c:v>8.1317205429077148</c:v>
                </c:pt>
                <c:pt idx="568">
                  <c:v>8.6925287246704102</c:v>
                </c:pt>
                <c:pt idx="569">
                  <c:v>8.1317205429077148</c:v>
                </c:pt>
                <c:pt idx="570">
                  <c:v>8.4027776718139648</c:v>
                </c:pt>
                <c:pt idx="571">
                  <c:v>17.889785766601563</c:v>
                </c:pt>
                <c:pt idx="572">
                  <c:v>25.208333969116211</c:v>
                </c:pt>
                <c:pt idx="573">
                  <c:v>7.0108718872070313</c:v>
                </c:pt>
                <c:pt idx="574">
                  <c:v>19.516130447387695</c:v>
                </c:pt>
                <c:pt idx="575">
                  <c:v>52.097221374511719</c:v>
                </c:pt>
                <c:pt idx="576">
                  <c:v>40.658603668212891</c:v>
                </c:pt>
                <c:pt idx="577">
                  <c:v>28.56944465637207</c:v>
                </c:pt>
                <c:pt idx="578">
                  <c:v>8.1317205429077148</c:v>
                </c:pt>
                <c:pt idx="579">
                  <c:v>6.5053763389587402</c:v>
                </c:pt>
                <c:pt idx="580">
                  <c:v>7.2023811340332031</c:v>
                </c:pt>
                <c:pt idx="581">
                  <c:v>6.5053763389587402</c:v>
                </c:pt>
                <c:pt idx="582">
                  <c:v>6.7222223281860352</c:v>
                </c:pt>
                <c:pt idx="583">
                  <c:v>14.637096405029297</c:v>
                </c:pt>
                <c:pt idx="584">
                  <c:v>21.847221374511719</c:v>
                </c:pt>
                <c:pt idx="585">
                  <c:v>14.637096405029297</c:v>
                </c:pt>
                <c:pt idx="586">
                  <c:v>17.889785766601563</c:v>
                </c:pt>
                <c:pt idx="587">
                  <c:v>0</c:v>
                </c:pt>
                <c:pt idx="588">
                  <c:v>0</c:v>
                </c:pt>
                <c:pt idx="589">
                  <c:v>28.56944465637207</c:v>
                </c:pt>
                <c:pt idx="590">
                  <c:v>8.1317205429077148</c:v>
                </c:pt>
                <c:pt idx="591">
                  <c:v>6.5053763389587402</c:v>
                </c:pt>
                <c:pt idx="592">
                  <c:v>7.2023811340332031</c:v>
                </c:pt>
                <c:pt idx="593">
                  <c:v>6.5053763389587402</c:v>
                </c:pt>
                <c:pt idx="594">
                  <c:v>6.7222223281860352</c:v>
                </c:pt>
                <c:pt idx="595">
                  <c:v>14.637096405029297</c:v>
                </c:pt>
                <c:pt idx="596">
                  <c:v>21.847221374511719</c:v>
                </c:pt>
                <c:pt idx="597">
                  <c:v>14.637096405029297</c:v>
                </c:pt>
                <c:pt idx="598">
                  <c:v>17.889785766601563</c:v>
                </c:pt>
                <c:pt idx="599">
                  <c:v>10.009128570556641</c:v>
                </c:pt>
                <c:pt idx="600">
                  <c:v>10.762503623962402</c:v>
                </c:pt>
                <c:pt idx="601">
                  <c:v>7.4141693115234375</c:v>
                </c:pt>
                <c:pt idx="602">
                  <c:v>9.7580652236938477</c:v>
                </c:pt>
                <c:pt idx="603">
                  <c:v>8.1317205429077148</c:v>
                </c:pt>
                <c:pt idx="604">
                  <c:v>9.0029764175415039</c:v>
                </c:pt>
                <c:pt idx="605">
                  <c:v>8.1317205429077148</c:v>
                </c:pt>
                <c:pt idx="606">
                  <c:v>8.4027776718139648</c:v>
                </c:pt>
                <c:pt idx="607">
                  <c:v>17.889785766601563</c:v>
                </c:pt>
                <c:pt idx="608">
                  <c:v>25.208333969116211</c:v>
                </c:pt>
                <c:pt idx="609">
                  <c:v>17.889785766601563</c:v>
                </c:pt>
                <c:pt idx="610">
                  <c:v>19.516130447387695</c:v>
                </c:pt>
                <c:pt idx="611">
                  <c:v>28.824705123901367</c:v>
                </c:pt>
                <c:pt idx="612">
                  <c:v>16.793128967285156</c:v>
                </c:pt>
                <c:pt idx="613">
                  <c:v>33.611110687255859</c:v>
                </c:pt>
                <c:pt idx="614">
                  <c:v>9.7580652236938477</c:v>
                </c:pt>
                <c:pt idx="615">
                  <c:v>8.1317205429077148</c:v>
                </c:pt>
                <c:pt idx="616">
                  <c:v>8.6925287246704102</c:v>
                </c:pt>
                <c:pt idx="617">
                  <c:v>8.1317205429077148</c:v>
                </c:pt>
                <c:pt idx="618">
                  <c:v>8.4027776718139648</c:v>
                </c:pt>
                <c:pt idx="619">
                  <c:v>17.889785766601563</c:v>
                </c:pt>
                <c:pt idx="620">
                  <c:v>25.208333969116211</c:v>
                </c:pt>
                <c:pt idx="621">
                  <c:v>17.889785766601563</c:v>
                </c:pt>
                <c:pt idx="622">
                  <c:v>19.516130447387695</c:v>
                </c:pt>
                <c:pt idx="623">
                  <c:v>52.097221374511719</c:v>
                </c:pt>
                <c:pt idx="624">
                  <c:v>48.790321350097656</c:v>
                </c:pt>
                <c:pt idx="625">
                  <c:v>33.611110687255859</c:v>
                </c:pt>
                <c:pt idx="626">
                  <c:v>9.7580652236938477</c:v>
                </c:pt>
                <c:pt idx="627">
                  <c:v>8.1317205429077148</c:v>
                </c:pt>
                <c:pt idx="628">
                  <c:v>9.0029764175415039</c:v>
                </c:pt>
                <c:pt idx="629">
                  <c:v>8.1317205429077148</c:v>
                </c:pt>
                <c:pt idx="630">
                  <c:v>8.4027776718139648</c:v>
                </c:pt>
                <c:pt idx="631">
                  <c:v>17.889785766601563</c:v>
                </c:pt>
                <c:pt idx="632">
                  <c:v>25.208333969116211</c:v>
                </c:pt>
                <c:pt idx="633">
                  <c:v>17.889785766601563</c:v>
                </c:pt>
                <c:pt idx="634">
                  <c:v>19.516130447387695</c:v>
                </c:pt>
                <c:pt idx="635">
                  <c:v>52.097221374511719</c:v>
                </c:pt>
                <c:pt idx="636">
                  <c:v>8.9166326522827148</c:v>
                </c:pt>
                <c:pt idx="637">
                  <c:v>28.56944465637207</c:v>
                </c:pt>
                <c:pt idx="638">
                  <c:v>8.1317205429077148</c:v>
                </c:pt>
                <c:pt idx="639">
                  <c:v>6.5053763389587402</c:v>
                </c:pt>
                <c:pt idx="640">
                  <c:v>7.2023811340332031</c:v>
                </c:pt>
                <c:pt idx="641">
                  <c:v>6.5053763389587402</c:v>
                </c:pt>
                <c:pt idx="642">
                  <c:v>6.7222223281860352</c:v>
                </c:pt>
                <c:pt idx="643">
                  <c:v>14.637096405029297</c:v>
                </c:pt>
                <c:pt idx="644">
                  <c:v>21.847221374511719</c:v>
                </c:pt>
                <c:pt idx="645">
                  <c:v>14.637096405029297</c:v>
                </c:pt>
                <c:pt idx="646">
                  <c:v>17.889785766601563</c:v>
                </c:pt>
                <c:pt idx="647">
                  <c:v>45.375</c:v>
                </c:pt>
                <c:pt idx="648">
                  <c:v>6.5479240417480469</c:v>
                </c:pt>
                <c:pt idx="649">
                  <c:v>33.611110687255859</c:v>
                </c:pt>
                <c:pt idx="650">
                  <c:v>9.7580652236938477</c:v>
                </c:pt>
                <c:pt idx="651">
                  <c:v>8.1317205429077148</c:v>
                </c:pt>
                <c:pt idx="652">
                  <c:v>9.0029764175415039</c:v>
                </c:pt>
                <c:pt idx="653">
                  <c:v>8.1317205429077148</c:v>
                </c:pt>
                <c:pt idx="654">
                  <c:v>8.4027776718139648</c:v>
                </c:pt>
                <c:pt idx="655">
                  <c:v>17.889785766601563</c:v>
                </c:pt>
                <c:pt idx="656">
                  <c:v>25.208333969116211</c:v>
                </c:pt>
                <c:pt idx="657">
                  <c:v>17.889785766601563</c:v>
                </c:pt>
                <c:pt idx="658">
                  <c:v>19.516130447387695</c:v>
                </c:pt>
                <c:pt idx="659">
                  <c:v>52.097221374511719</c:v>
                </c:pt>
                <c:pt idx="660">
                  <c:v>48.790321350097656</c:v>
                </c:pt>
                <c:pt idx="661">
                  <c:v>33.611110687255859</c:v>
                </c:pt>
                <c:pt idx="662">
                  <c:v>9.7580652236938477</c:v>
                </c:pt>
                <c:pt idx="663">
                  <c:v>8.1317205429077148</c:v>
                </c:pt>
                <c:pt idx="664">
                  <c:v>8.6925287246704102</c:v>
                </c:pt>
                <c:pt idx="665">
                  <c:v>8.1317205429077148</c:v>
                </c:pt>
                <c:pt idx="666">
                  <c:v>8.4027776718139648</c:v>
                </c:pt>
                <c:pt idx="667">
                  <c:v>17.889785766601563</c:v>
                </c:pt>
                <c:pt idx="668">
                  <c:v>25.208333969116211</c:v>
                </c:pt>
                <c:pt idx="669">
                  <c:v>17.889785766601563</c:v>
                </c:pt>
                <c:pt idx="670">
                  <c:v>19.516130447387695</c:v>
                </c:pt>
                <c:pt idx="671">
                  <c:v>52.097221374511719</c:v>
                </c:pt>
                <c:pt idx="672">
                  <c:v>84.569892883300781</c:v>
                </c:pt>
                <c:pt idx="673">
                  <c:v>67.222221374511719</c:v>
                </c:pt>
                <c:pt idx="674">
                  <c:v>19.516130447387695</c:v>
                </c:pt>
                <c:pt idx="675">
                  <c:v>14.637096405029297</c:v>
                </c:pt>
                <c:pt idx="676">
                  <c:v>16.205356597900391</c:v>
                </c:pt>
                <c:pt idx="677">
                  <c:v>14.637096405029297</c:v>
                </c:pt>
                <c:pt idx="678">
                  <c:v>15.125</c:v>
                </c:pt>
                <c:pt idx="679">
                  <c:v>35.779571533203125</c:v>
                </c:pt>
                <c:pt idx="680">
                  <c:v>52.097221374511719</c:v>
                </c:pt>
                <c:pt idx="681">
                  <c:v>35.779571533203125</c:v>
                </c:pt>
                <c:pt idx="682">
                  <c:v>40.658603668212891</c:v>
                </c:pt>
                <c:pt idx="683">
                  <c:v>67.222221374511719</c:v>
                </c:pt>
                <c:pt idx="684">
                  <c:v>48.790321350097656</c:v>
                </c:pt>
                <c:pt idx="685">
                  <c:v>33.611110687255859</c:v>
                </c:pt>
                <c:pt idx="686">
                  <c:v>9.7580652236938477</c:v>
                </c:pt>
                <c:pt idx="687">
                  <c:v>8.1317205429077148</c:v>
                </c:pt>
                <c:pt idx="688">
                  <c:v>9.0029764175415039</c:v>
                </c:pt>
                <c:pt idx="689">
                  <c:v>8.1317205429077148</c:v>
                </c:pt>
                <c:pt idx="690">
                  <c:v>8.4027776718139648</c:v>
                </c:pt>
                <c:pt idx="691">
                  <c:v>17.889785766601563</c:v>
                </c:pt>
                <c:pt idx="692">
                  <c:v>25.208333969116211</c:v>
                </c:pt>
                <c:pt idx="693">
                  <c:v>17.889785766601563</c:v>
                </c:pt>
                <c:pt idx="694">
                  <c:v>19.516130447387695</c:v>
                </c:pt>
                <c:pt idx="695">
                  <c:v>52.097221374511719</c:v>
                </c:pt>
                <c:pt idx="696">
                  <c:v>9.5710792541503906</c:v>
                </c:pt>
                <c:pt idx="697">
                  <c:v>6.5934100151062012</c:v>
                </c:pt>
                <c:pt idx="698">
                  <c:v>9.7580652236938477</c:v>
                </c:pt>
                <c:pt idx="699">
                  <c:v>8.1317205429077148</c:v>
                </c:pt>
                <c:pt idx="700">
                  <c:v>9.0029764175415039</c:v>
                </c:pt>
                <c:pt idx="701">
                  <c:v>8.1317205429077148</c:v>
                </c:pt>
                <c:pt idx="702">
                  <c:v>8.4027776718139648</c:v>
                </c:pt>
                <c:pt idx="703">
                  <c:v>17.889785766601563</c:v>
                </c:pt>
                <c:pt idx="704">
                  <c:v>25.208333969116211</c:v>
                </c:pt>
                <c:pt idx="705">
                  <c:v>17.889785766601563</c:v>
                </c:pt>
                <c:pt idx="706">
                  <c:v>19.516130447387695</c:v>
                </c:pt>
                <c:pt idx="707">
                  <c:v>52.097221374511719</c:v>
                </c:pt>
                <c:pt idx="708">
                  <c:v>40.658603668212891</c:v>
                </c:pt>
                <c:pt idx="709">
                  <c:v>28.56944465637207</c:v>
                </c:pt>
                <c:pt idx="710">
                  <c:v>8.1317205429077148</c:v>
                </c:pt>
                <c:pt idx="711">
                  <c:v>6.5053763389587402</c:v>
                </c:pt>
                <c:pt idx="712">
                  <c:v>6.9540228843688965</c:v>
                </c:pt>
                <c:pt idx="713">
                  <c:v>6.5053763389587402</c:v>
                </c:pt>
                <c:pt idx="714">
                  <c:v>6.7222223281860352</c:v>
                </c:pt>
                <c:pt idx="715">
                  <c:v>14.637096405029297</c:v>
                </c:pt>
                <c:pt idx="716">
                  <c:v>21.847221374511719</c:v>
                </c:pt>
                <c:pt idx="717">
                  <c:v>14.637096405029297</c:v>
                </c:pt>
                <c:pt idx="718">
                  <c:v>17.889785766601563</c:v>
                </c:pt>
                <c:pt idx="719">
                  <c:v>45.375</c:v>
                </c:pt>
                <c:pt idx="720">
                  <c:v>0.13471078872680664</c:v>
                </c:pt>
                <c:pt idx="721">
                  <c:v>9.2800766229629517E-2</c:v>
                </c:pt>
                <c:pt idx="722">
                  <c:v>9.7580652236938477</c:v>
                </c:pt>
                <c:pt idx="723">
                  <c:v>8.1317205429077148</c:v>
                </c:pt>
                <c:pt idx="724">
                  <c:v>9.0029764175415039</c:v>
                </c:pt>
                <c:pt idx="725">
                  <c:v>8.1317205429077148</c:v>
                </c:pt>
                <c:pt idx="726">
                  <c:v>8.4027776718139648</c:v>
                </c:pt>
                <c:pt idx="727">
                  <c:v>17.889785766601563</c:v>
                </c:pt>
                <c:pt idx="728">
                  <c:v>25.208333969116211</c:v>
                </c:pt>
                <c:pt idx="729">
                  <c:v>17.889785766601563</c:v>
                </c:pt>
                <c:pt idx="730">
                  <c:v>19.516130447387695</c:v>
                </c:pt>
                <c:pt idx="731">
                  <c:v>52.097221374511719</c:v>
                </c:pt>
                <c:pt idx="732">
                  <c:v>40.658603668212891</c:v>
                </c:pt>
                <c:pt idx="733">
                  <c:v>28.56944465637207</c:v>
                </c:pt>
                <c:pt idx="734">
                  <c:v>8.1317205429077148</c:v>
                </c:pt>
                <c:pt idx="735">
                  <c:v>6.5053763389587402</c:v>
                </c:pt>
                <c:pt idx="736">
                  <c:v>7.2023811340332031</c:v>
                </c:pt>
                <c:pt idx="737">
                  <c:v>6.5053763389587402</c:v>
                </c:pt>
                <c:pt idx="738">
                  <c:v>6.7222223281860352</c:v>
                </c:pt>
                <c:pt idx="739">
                  <c:v>14.637096405029297</c:v>
                </c:pt>
                <c:pt idx="740">
                  <c:v>21.847221374511719</c:v>
                </c:pt>
                <c:pt idx="741">
                  <c:v>14.637096405029297</c:v>
                </c:pt>
                <c:pt idx="742">
                  <c:v>17.889785766601563</c:v>
                </c:pt>
                <c:pt idx="743">
                  <c:v>45.375</c:v>
                </c:pt>
                <c:pt idx="744">
                  <c:v>0</c:v>
                </c:pt>
                <c:pt idx="745">
                  <c:v>28.56944465637207</c:v>
                </c:pt>
                <c:pt idx="746">
                  <c:v>8.1317205429077148</c:v>
                </c:pt>
                <c:pt idx="747">
                  <c:v>6.5053763389587402</c:v>
                </c:pt>
                <c:pt idx="748">
                  <c:v>7.2023811340332031</c:v>
                </c:pt>
                <c:pt idx="749">
                  <c:v>6.5053763389587402</c:v>
                </c:pt>
                <c:pt idx="750">
                  <c:v>6.7222223281860352</c:v>
                </c:pt>
                <c:pt idx="751">
                  <c:v>14.637096405029297</c:v>
                </c:pt>
                <c:pt idx="752">
                  <c:v>21.847221374511719</c:v>
                </c:pt>
                <c:pt idx="753">
                  <c:v>14.637096405029297</c:v>
                </c:pt>
                <c:pt idx="754">
                  <c:v>17.889785766601563</c:v>
                </c:pt>
                <c:pt idx="755">
                  <c:v>45.375</c:v>
                </c:pt>
                <c:pt idx="756">
                  <c:v>0</c:v>
                </c:pt>
                <c:pt idx="757">
                  <c:v>28.56944465637207</c:v>
                </c:pt>
                <c:pt idx="758">
                  <c:v>8.1317205429077148</c:v>
                </c:pt>
                <c:pt idx="759">
                  <c:v>6.5053763389587402</c:v>
                </c:pt>
                <c:pt idx="760">
                  <c:v>6.9540228843688965</c:v>
                </c:pt>
                <c:pt idx="761">
                  <c:v>6.5053763389587402</c:v>
                </c:pt>
                <c:pt idx="762">
                  <c:v>6.7222223281860352</c:v>
                </c:pt>
                <c:pt idx="763">
                  <c:v>14.637096405029297</c:v>
                </c:pt>
                <c:pt idx="764">
                  <c:v>21.847221374511719</c:v>
                </c:pt>
                <c:pt idx="765">
                  <c:v>3.1331565380096436</c:v>
                </c:pt>
                <c:pt idx="766">
                  <c:v>17.889785766601563</c:v>
                </c:pt>
                <c:pt idx="767">
                  <c:v>45.375</c:v>
                </c:pt>
                <c:pt idx="768">
                  <c:v>10.443855285644531</c:v>
                </c:pt>
                <c:pt idx="769">
                  <c:v>33.611110687255859</c:v>
                </c:pt>
                <c:pt idx="770">
                  <c:v>9.7580652236938477</c:v>
                </c:pt>
                <c:pt idx="771">
                  <c:v>8.1317205429077148</c:v>
                </c:pt>
                <c:pt idx="772">
                  <c:v>9.0029764175415039</c:v>
                </c:pt>
                <c:pt idx="773">
                  <c:v>8.1317205429077148</c:v>
                </c:pt>
                <c:pt idx="774">
                  <c:v>8.4027776718139648</c:v>
                </c:pt>
                <c:pt idx="775">
                  <c:v>17.889785766601563</c:v>
                </c:pt>
                <c:pt idx="776">
                  <c:v>25.208333969116211</c:v>
                </c:pt>
                <c:pt idx="777">
                  <c:v>17.889785766601563</c:v>
                </c:pt>
                <c:pt idx="778">
                  <c:v>19.516130447387695</c:v>
                </c:pt>
                <c:pt idx="779">
                  <c:v>52.097221374511719</c:v>
                </c:pt>
                <c:pt idx="780">
                  <c:v>48.790321350097656</c:v>
                </c:pt>
                <c:pt idx="781">
                  <c:v>33.611110687255859</c:v>
                </c:pt>
                <c:pt idx="782">
                  <c:v>9.7580652236938477</c:v>
                </c:pt>
                <c:pt idx="783">
                  <c:v>8.1317205429077148</c:v>
                </c:pt>
                <c:pt idx="784">
                  <c:v>9.0029764175415039</c:v>
                </c:pt>
                <c:pt idx="785">
                  <c:v>8.1317205429077148</c:v>
                </c:pt>
                <c:pt idx="786">
                  <c:v>8.4027776718139648</c:v>
                </c:pt>
                <c:pt idx="787">
                  <c:v>17.889785766601563</c:v>
                </c:pt>
                <c:pt idx="788">
                  <c:v>25.208333969116211</c:v>
                </c:pt>
                <c:pt idx="789">
                  <c:v>17.889785766601563</c:v>
                </c:pt>
                <c:pt idx="790">
                  <c:v>19.516130447387695</c:v>
                </c:pt>
                <c:pt idx="791">
                  <c:v>52.097221374511719</c:v>
                </c:pt>
                <c:pt idx="792">
                  <c:v>5.6082596778869629</c:v>
                </c:pt>
                <c:pt idx="793">
                  <c:v>33.611110687255859</c:v>
                </c:pt>
                <c:pt idx="794">
                  <c:v>9.7580652236938477</c:v>
                </c:pt>
                <c:pt idx="795">
                  <c:v>8.1317205429077148</c:v>
                </c:pt>
                <c:pt idx="796">
                  <c:v>9.0029764175415039</c:v>
                </c:pt>
                <c:pt idx="797">
                  <c:v>8.1317205429077148</c:v>
                </c:pt>
                <c:pt idx="798">
                  <c:v>8.4027776718139648</c:v>
                </c:pt>
                <c:pt idx="799">
                  <c:v>17.889785766601563</c:v>
                </c:pt>
                <c:pt idx="800">
                  <c:v>25.208333969116211</c:v>
                </c:pt>
                <c:pt idx="801">
                  <c:v>17.889785766601563</c:v>
                </c:pt>
                <c:pt idx="802">
                  <c:v>19.516130447387695</c:v>
                </c:pt>
                <c:pt idx="803">
                  <c:v>52.097221374511719</c:v>
                </c:pt>
                <c:pt idx="804">
                  <c:v>48.790321350097656</c:v>
                </c:pt>
                <c:pt idx="805">
                  <c:v>33.611110687255859</c:v>
                </c:pt>
                <c:pt idx="806">
                  <c:v>9.7580652236938477</c:v>
                </c:pt>
                <c:pt idx="807">
                  <c:v>8.1317205429077148</c:v>
                </c:pt>
                <c:pt idx="808">
                  <c:v>8.6925287246704102</c:v>
                </c:pt>
                <c:pt idx="809">
                  <c:v>8.1317205429077148</c:v>
                </c:pt>
                <c:pt idx="810">
                  <c:v>8.4027776718139648</c:v>
                </c:pt>
                <c:pt idx="811">
                  <c:v>17.889785766601563</c:v>
                </c:pt>
                <c:pt idx="812">
                  <c:v>25.208333969116211</c:v>
                </c:pt>
                <c:pt idx="813">
                  <c:v>17.889785766601563</c:v>
                </c:pt>
                <c:pt idx="814">
                  <c:v>19.516130447387695</c:v>
                </c:pt>
                <c:pt idx="815">
                  <c:v>52.097221374511719</c:v>
                </c:pt>
                <c:pt idx="816">
                  <c:v>48.790321350097656</c:v>
                </c:pt>
                <c:pt idx="817">
                  <c:v>33.611110687255859</c:v>
                </c:pt>
                <c:pt idx="818">
                  <c:v>9.7580652236938477</c:v>
                </c:pt>
                <c:pt idx="819">
                  <c:v>8.1317205429077148</c:v>
                </c:pt>
                <c:pt idx="820">
                  <c:v>9.0029764175415039</c:v>
                </c:pt>
                <c:pt idx="821">
                  <c:v>8.1317205429077148</c:v>
                </c:pt>
                <c:pt idx="822">
                  <c:v>8.4027776718139648</c:v>
                </c:pt>
                <c:pt idx="823">
                  <c:v>17.889785766601563</c:v>
                </c:pt>
                <c:pt idx="824">
                  <c:v>25.208333969116211</c:v>
                </c:pt>
                <c:pt idx="825">
                  <c:v>17.889785766601563</c:v>
                </c:pt>
                <c:pt idx="826">
                  <c:v>19.516130447387695</c:v>
                </c:pt>
                <c:pt idx="827">
                  <c:v>52.097221374511719</c:v>
                </c:pt>
                <c:pt idx="828">
                  <c:v>48.790321350097656</c:v>
                </c:pt>
                <c:pt idx="829">
                  <c:v>33.611110687255859</c:v>
                </c:pt>
                <c:pt idx="830">
                  <c:v>9.7580652236938477</c:v>
                </c:pt>
                <c:pt idx="831">
                  <c:v>8.1317205429077148</c:v>
                </c:pt>
                <c:pt idx="832">
                  <c:v>9.0029764175415039</c:v>
                </c:pt>
                <c:pt idx="833">
                  <c:v>8.1317205429077148</c:v>
                </c:pt>
                <c:pt idx="834">
                  <c:v>8.4027776718139648</c:v>
                </c:pt>
                <c:pt idx="835">
                  <c:v>17.889785766601563</c:v>
                </c:pt>
                <c:pt idx="836">
                  <c:v>25.208333969116211</c:v>
                </c:pt>
                <c:pt idx="837">
                  <c:v>17.889785766601563</c:v>
                </c:pt>
                <c:pt idx="838">
                  <c:v>15.68870735168457</c:v>
                </c:pt>
                <c:pt idx="839">
                  <c:v>52.097221374511719</c:v>
                </c:pt>
                <c:pt idx="840">
                  <c:v>76.43817138671875</c:v>
                </c:pt>
                <c:pt idx="841">
                  <c:v>67.222221374511719</c:v>
                </c:pt>
                <c:pt idx="842">
                  <c:v>19.516130447387695</c:v>
                </c:pt>
                <c:pt idx="843">
                  <c:v>14.637096405029297</c:v>
                </c:pt>
                <c:pt idx="844">
                  <c:v>16.205356597900391</c:v>
                </c:pt>
                <c:pt idx="845">
                  <c:v>14.637096405029297</c:v>
                </c:pt>
                <c:pt idx="846">
                  <c:v>15.125</c:v>
                </c:pt>
                <c:pt idx="847">
                  <c:v>35.779571533203125</c:v>
                </c:pt>
                <c:pt idx="848">
                  <c:v>52.097221374511719</c:v>
                </c:pt>
                <c:pt idx="849">
                  <c:v>35.779571533203125</c:v>
                </c:pt>
                <c:pt idx="850">
                  <c:v>40.658603668212891</c:v>
                </c:pt>
                <c:pt idx="851">
                  <c:v>87.388885498046875</c:v>
                </c:pt>
                <c:pt idx="852">
                  <c:v>65.053764343261719</c:v>
                </c:pt>
                <c:pt idx="853">
                  <c:v>67.222221374511719</c:v>
                </c:pt>
                <c:pt idx="854">
                  <c:v>19.516130447387695</c:v>
                </c:pt>
                <c:pt idx="855">
                  <c:v>14.637096405029297</c:v>
                </c:pt>
                <c:pt idx="856">
                  <c:v>15.646551132202148</c:v>
                </c:pt>
                <c:pt idx="857">
                  <c:v>14.637096405029297</c:v>
                </c:pt>
                <c:pt idx="858">
                  <c:v>15.125</c:v>
                </c:pt>
                <c:pt idx="859">
                  <c:v>35.779571533203125</c:v>
                </c:pt>
                <c:pt idx="860">
                  <c:v>52.097221374511719</c:v>
                </c:pt>
                <c:pt idx="861">
                  <c:v>35.779571533203125</c:v>
                </c:pt>
                <c:pt idx="862">
                  <c:v>30.559104919433594</c:v>
                </c:pt>
                <c:pt idx="863">
                  <c:v>52.097221374511719</c:v>
                </c:pt>
                <c:pt idx="864">
                  <c:v>48.790321350097656</c:v>
                </c:pt>
                <c:pt idx="865">
                  <c:v>33.611110687255859</c:v>
                </c:pt>
                <c:pt idx="866">
                  <c:v>9.7580652236938477</c:v>
                </c:pt>
                <c:pt idx="867">
                  <c:v>8.1317205429077148</c:v>
                </c:pt>
                <c:pt idx="868">
                  <c:v>9.0029764175415039</c:v>
                </c:pt>
                <c:pt idx="869">
                  <c:v>8.1317205429077148</c:v>
                </c:pt>
                <c:pt idx="870">
                  <c:v>8.4027776718139648</c:v>
                </c:pt>
                <c:pt idx="871">
                  <c:v>17.889785766601563</c:v>
                </c:pt>
                <c:pt idx="872">
                  <c:v>25.208333969116211</c:v>
                </c:pt>
                <c:pt idx="873">
                  <c:v>17.889785766601563</c:v>
                </c:pt>
                <c:pt idx="874">
                  <c:v>19.516130447387695</c:v>
                </c:pt>
                <c:pt idx="875">
                  <c:v>52.097221374511719</c:v>
                </c:pt>
                <c:pt idx="876">
                  <c:v>15.77492618560791</c:v>
                </c:pt>
                <c:pt idx="877">
                  <c:v>33.611110687255859</c:v>
                </c:pt>
                <c:pt idx="878">
                  <c:v>9.7580652236938477</c:v>
                </c:pt>
                <c:pt idx="879">
                  <c:v>8.1317205429077148</c:v>
                </c:pt>
                <c:pt idx="880">
                  <c:v>9.0029764175415039</c:v>
                </c:pt>
                <c:pt idx="881">
                  <c:v>8.1317205429077148</c:v>
                </c:pt>
                <c:pt idx="882">
                  <c:v>8.4027776718139648</c:v>
                </c:pt>
                <c:pt idx="883">
                  <c:v>17.889785766601563</c:v>
                </c:pt>
                <c:pt idx="884">
                  <c:v>25.208333969116211</c:v>
                </c:pt>
                <c:pt idx="885">
                  <c:v>17.889785766601563</c:v>
                </c:pt>
                <c:pt idx="886">
                  <c:v>19.516130447387695</c:v>
                </c:pt>
                <c:pt idx="887">
                  <c:v>52.097221374511719</c:v>
                </c:pt>
                <c:pt idx="888">
                  <c:v>40.658603668212891</c:v>
                </c:pt>
                <c:pt idx="889">
                  <c:v>28.56944465637207</c:v>
                </c:pt>
                <c:pt idx="890">
                  <c:v>8.1317205429077148</c:v>
                </c:pt>
                <c:pt idx="891">
                  <c:v>6.5053763389587402</c:v>
                </c:pt>
                <c:pt idx="892">
                  <c:v>7.2023811340332031</c:v>
                </c:pt>
                <c:pt idx="893">
                  <c:v>6.5053763389587402</c:v>
                </c:pt>
                <c:pt idx="894">
                  <c:v>6.7222223281860352</c:v>
                </c:pt>
                <c:pt idx="895">
                  <c:v>14.637096405029297</c:v>
                </c:pt>
                <c:pt idx="896">
                  <c:v>21.847221374511719</c:v>
                </c:pt>
                <c:pt idx="897">
                  <c:v>14.637096405029297</c:v>
                </c:pt>
                <c:pt idx="898">
                  <c:v>17.889785766601563</c:v>
                </c:pt>
                <c:pt idx="899">
                  <c:v>45.375</c:v>
                </c:pt>
                <c:pt idx="900">
                  <c:v>4.3685302734375</c:v>
                </c:pt>
                <c:pt idx="901">
                  <c:v>3.0094320774078369</c:v>
                </c:pt>
                <c:pt idx="902">
                  <c:v>9.7580652236938477</c:v>
                </c:pt>
                <c:pt idx="903">
                  <c:v>8.1317205429077148</c:v>
                </c:pt>
                <c:pt idx="904">
                  <c:v>8.6925287246704102</c:v>
                </c:pt>
                <c:pt idx="905">
                  <c:v>8.1317205429077148</c:v>
                </c:pt>
                <c:pt idx="906">
                  <c:v>8.4027776718139648</c:v>
                </c:pt>
                <c:pt idx="907">
                  <c:v>17.889785766601563</c:v>
                </c:pt>
                <c:pt idx="908">
                  <c:v>25.208333969116211</c:v>
                </c:pt>
                <c:pt idx="909">
                  <c:v>17.889785766601563</c:v>
                </c:pt>
                <c:pt idx="910">
                  <c:v>19.516130447387695</c:v>
                </c:pt>
                <c:pt idx="911">
                  <c:v>52.097221374511719</c:v>
                </c:pt>
                <c:pt idx="912">
                  <c:v>8.9529533386230469</c:v>
                </c:pt>
                <c:pt idx="913">
                  <c:v>6.2909421920776367</c:v>
                </c:pt>
                <c:pt idx="914">
                  <c:v>8.1317205429077148</c:v>
                </c:pt>
                <c:pt idx="915">
                  <c:v>6.5053763389587402</c:v>
                </c:pt>
                <c:pt idx="916">
                  <c:v>7.2023811340332031</c:v>
                </c:pt>
                <c:pt idx="917">
                  <c:v>6.5053763389587402</c:v>
                </c:pt>
                <c:pt idx="918">
                  <c:v>6.7222223281860352</c:v>
                </c:pt>
                <c:pt idx="919">
                  <c:v>14.637096405029297</c:v>
                </c:pt>
                <c:pt idx="920">
                  <c:v>21.847221374511719</c:v>
                </c:pt>
                <c:pt idx="921">
                  <c:v>14.637096405029297</c:v>
                </c:pt>
                <c:pt idx="922">
                  <c:v>17.889785766601563</c:v>
                </c:pt>
                <c:pt idx="923">
                  <c:v>45.375</c:v>
                </c:pt>
                <c:pt idx="924">
                  <c:v>7.4270029067993164</c:v>
                </c:pt>
                <c:pt idx="925">
                  <c:v>5.2187075614929199</c:v>
                </c:pt>
                <c:pt idx="926">
                  <c:v>8.1317205429077148</c:v>
                </c:pt>
                <c:pt idx="927">
                  <c:v>6.5053763389587402</c:v>
                </c:pt>
                <c:pt idx="928">
                  <c:v>7.2023811340332031</c:v>
                </c:pt>
                <c:pt idx="929">
                  <c:v>6.5053763389587402</c:v>
                </c:pt>
                <c:pt idx="930">
                  <c:v>6.7222223281860352</c:v>
                </c:pt>
                <c:pt idx="931">
                  <c:v>14.637096405029297</c:v>
                </c:pt>
                <c:pt idx="932">
                  <c:v>21.847221374511719</c:v>
                </c:pt>
                <c:pt idx="933">
                  <c:v>14.637096405029297</c:v>
                </c:pt>
                <c:pt idx="934">
                  <c:v>17.889785766601563</c:v>
                </c:pt>
                <c:pt idx="935">
                  <c:v>45.375</c:v>
                </c:pt>
                <c:pt idx="936">
                  <c:v>1.6514852046966553</c:v>
                </c:pt>
                <c:pt idx="937">
                  <c:v>28.56944465637207</c:v>
                </c:pt>
                <c:pt idx="938">
                  <c:v>8.1317205429077148</c:v>
                </c:pt>
                <c:pt idx="939">
                  <c:v>6.5053763389587402</c:v>
                </c:pt>
                <c:pt idx="940">
                  <c:v>7.2023811340332031</c:v>
                </c:pt>
                <c:pt idx="941">
                  <c:v>6.5053763389587402</c:v>
                </c:pt>
                <c:pt idx="942">
                  <c:v>6.7222223281860352</c:v>
                </c:pt>
                <c:pt idx="943">
                  <c:v>14.637096405029297</c:v>
                </c:pt>
                <c:pt idx="944">
                  <c:v>21.847221374511719</c:v>
                </c:pt>
                <c:pt idx="945">
                  <c:v>14.637096405029297</c:v>
                </c:pt>
                <c:pt idx="946">
                  <c:v>17.889785766601563</c:v>
                </c:pt>
                <c:pt idx="947">
                  <c:v>45.375</c:v>
                </c:pt>
                <c:pt idx="948">
                  <c:v>11.724027633666992</c:v>
                </c:pt>
                <c:pt idx="949">
                  <c:v>28.56944465637207</c:v>
                </c:pt>
                <c:pt idx="950">
                  <c:v>8.1317205429077148</c:v>
                </c:pt>
                <c:pt idx="951">
                  <c:v>6.5053763389587402</c:v>
                </c:pt>
                <c:pt idx="952">
                  <c:v>6.9540228843688965</c:v>
                </c:pt>
                <c:pt idx="953">
                  <c:v>6.5053763389587402</c:v>
                </c:pt>
                <c:pt idx="954">
                  <c:v>6.7222223281860352</c:v>
                </c:pt>
                <c:pt idx="955">
                  <c:v>14.637096405029297</c:v>
                </c:pt>
                <c:pt idx="956">
                  <c:v>21.847221374511719</c:v>
                </c:pt>
                <c:pt idx="957">
                  <c:v>4.1876077651977539</c:v>
                </c:pt>
                <c:pt idx="958">
                  <c:v>17.889785766601563</c:v>
                </c:pt>
                <c:pt idx="959">
                  <c:v>45.375</c:v>
                </c:pt>
                <c:pt idx="960">
                  <c:v>11.632244110107422</c:v>
                </c:pt>
                <c:pt idx="961">
                  <c:v>28.56944465637207</c:v>
                </c:pt>
                <c:pt idx="962">
                  <c:v>8.1317205429077148</c:v>
                </c:pt>
                <c:pt idx="963">
                  <c:v>6.5053763389587402</c:v>
                </c:pt>
                <c:pt idx="964">
                  <c:v>7.2023811340332031</c:v>
                </c:pt>
                <c:pt idx="965">
                  <c:v>6.5053763389587402</c:v>
                </c:pt>
                <c:pt idx="966">
                  <c:v>6.7222223281860352</c:v>
                </c:pt>
                <c:pt idx="967">
                  <c:v>14.637096405029297</c:v>
                </c:pt>
                <c:pt idx="968">
                  <c:v>21.847221374511719</c:v>
                </c:pt>
                <c:pt idx="969">
                  <c:v>14.637096405029297</c:v>
                </c:pt>
                <c:pt idx="970">
                  <c:v>17.889785766601563</c:v>
                </c:pt>
                <c:pt idx="971">
                  <c:v>45.375</c:v>
                </c:pt>
                <c:pt idx="972">
                  <c:v>40.658603668212891</c:v>
                </c:pt>
                <c:pt idx="973">
                  <c:v>28.56944465637207</c:v>
                </c:pt>
                <c:pt idx="974">
                  <c:v>8.1317205429077148</c:v>
                </c:pt>
                <c:pt idx="975">
                  <c:v>6.5053763389587402</c:v>
                </c:pt>
                <c:pt idx="976">
                  <c:v>7.2023811340332031</c:v>
                </c:pt>
                <c:pt idx="977">
                  <c:v>6.5053763389587402</c:v>
                </c:pt>
                <c:pt idx="978">
                  <c:v>6.7222223281860352</c:v>
                </c:pt>
                <c:pt idx="979">
                  <c:v>14.637096405029297</c:v>
                </c:pt>
                <c:pt idx="980">
                  <c:v>21.847221374511719</c:v>
                </c:pt>
                <c:pt idx="981">
                  <c:v>14.637096405029297</c:v>
                </c:pt>
                <c:pt idx="982">
                  <c:v>17.889785766601563</c:v>
                </c:pt>
                <c:pt idx="983">
                  <c:v>45.375</c:v>
                </c:pt>
                <c:pt idx="984">
                  <c:v>40.658603668212891</c:v>
                </c:pt>
                <c:pt idx="985">
                  <c:v>7.4091320037841797</c:v>
                </c:pt>
                <c:pt idx="986">
                  <c:v>8.1317205429077148</c:v>
                </c:pt>
                <c:pt idx="987">
                  <c:v>6.5053763389587402</c:v>
                </c:pt>
                <c:pt idx="988">
                  <c:v>7.2023811340332031</c:v>
                </c:pt>
                <c:pt idx="989">
                  <c:v>6.5053763389587402</c:v>
                </c:pt>
                <c:pt idx="990">
                  <c:v>6.7222223281860352</c:v>
                </c:pt>
                <c:pt idx="991">
                  <c:v>14.637096405029297</c:v>
                </c:pt>
                <c:pt idx="992">
                  <c:v>21.847221374511719</c:v>
                </c:pt>
                <c:pt idx="993">
                  <c:v>14.637096405029297</c:v>
                </c:pt>
                <c:pt idx="994">
                  <c:v>17.889785766601563</c:v>
                </c:pt>
                <c:pt idx="995">
                  <c:v>45.375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EF5-8C1F-5FAE93DE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DEMAND_C217B!$I$2</c:f>
              <c:strCache>
                <c:ptCount val="1"/>
                <c:pt idx="0">
                  <c:v>Avg Demand (cfs/month)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DEMAND_C217B!$H$3:$H$14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DEMAND_C217B!$I$3:$I$14</c:f>
              <c:numCache>
                <c:formatCode>0.00</c:formatCode>
                <c:ptCount val="12"/>
                <c:pt idx="0">
                  <c:v>7.8606631301698231</c:v>
                </c:pt>
                <c:pt idx="1">
                  <c:v>8.6289610295068648</c:v>
                </c:pt>
                <c:pt idx="2">
                  <c:v>7.8606631301698231</c:v>
                </c:pt>
                <c:pt idx="3">
                  <c:v>8.1226851486024394</c:v>
                </c:pt>
                <c:pt idx="4">
                  <c:v>17.599366869245255</c:v>
                </c:pt>
                <c:pt idx="5">
                  <c:v>25.248346669333323</c:v>
                </c:pt>
                <c:pt idx="6">
                  <c:v>16.524304196948098</c:v>
                </c:pt>
                <c:pt idx="7">
                  <c:v>19.320253758203414</c:v>
                </c:pt>
                <c:pt idx="8">
                  <c:v>46.516956272579378</c:v>
                </c:pt>
                <c:pt idx="9">
                  <c:v>29.700518576871779</c:v>
                </c:pt>
                <c:pt idx="10">
                  <c:v>28.171621838141057</c:v>
                </c:pt>
                <c:pt idx="11">
                  <c:v>9.6418976443154474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9-4471-83EB-2486F4AE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inflowYuba!$H$1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inflowYuba!$G$2:$G$399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cat>
          <c:val>
            <c:numRef>
              <c:f>inflowYuba!$H$2:$H$399</c:f>
              <c:numCache>
                <c:formatCode>General</c:formatCode>
                <c:ptCount val="398"/>
                <c:pt idx="0">
                  <c:v>2422</c:v>
                </c:pt>
                <c:pt idx="1">
                  <c:v>2434</c:v>
                </c:pt>
                <c:pt idx="2">
                  <c:v>2435</c:v>
                </c:pt>
                <c:pt idx="3">
                  <c:v>2429</c:v>
                </c:pt>
                <c:pt idx="4">
                  <c:v>2441</c:v>
                </c:pt>
                <c:pt idx="5">
                  <c:v>2442</c:v>
                </c:pt>
                <c:pt idx="6">
                  <c:v>2610</c:v>
                </c:pt>
                <c:pt idx="7">
                  <c:v>2586</c:v>
                </c:pt>
                <c:pt idx="8">
                  <c:v>2587</c:v>
                </c:pt>
                <c:pt idx="9">
                  <c:v>2603</c:v>
                </c:pt>
                <c:pt idx="10">
                  <c:v>2615</c:v>
                </c:pt>
                <c:pt idx="11">
                  <c:v>2629</c:v>
                </c:pt>
                <c:pt idx="12">
                  <c:v>2668</c:v>
                </c:pt>
                <c:pt idx="13">
                  <c:v>2696</c:v>
                </c:pt>
                <c:pt idx="14">
                  <c:v>2707</c:v>
                </c:pt>
                <c:pt idx="15">
                  <c:v>2689</c:v>
                </c:pt>
                <c:pt idx="16">
                  <c:v>2671</c:v>
                </c:pt>
                <c:pt idx="17">
                  <c:v>2652</c:v>
                </c:pt>
                <c:pt idx="18">
                  <c:v>2652</c:v>
                </c:pt>
                <c:pt idx="19">
                  <c:v>2682</c:v>
                </c:pt>
                <c:pt idx="20">
                  <c:v>2674</c:v>
                </c:pt>
                <c:pt idx="21">
                  <c:v>2691</c:v>
                </c:pt>
                <c:pt idx="22">
                  <c:v>2692</c:v>
                </c:pt>
                <c:pt idx="23">
                  <c:v>2679</c:v>
                </c:pt>
                <c:pt idx="24">
                  <c:v>2546</c:v>
                </c:pt>
                <c:pt idx="25">
                  <c:v>2320</c:v>
                </c:pt>
                <c:pt idx="26">
                  <c:v>2120</c:v>
                </c:pt>
                <c:pt idx="27">
                  <c:v>1904</c:v>
                </c:pt>
                <c:pt idx="28">
                  <c:v>1702</c:v>
                </c:pt>
                <c:pt idx="29">
                  <c:v>1502</c:v>
                </c:pt>
                <c:pt idx="30">
                  <c:v>1306</c:v>
                </c:pt>
                <c:pt idx="31">
                  <c:v>1143</c:v>
                </c:pt>
                <c:pt idx="32">
                  <c:v>1110</c:v>
                </c:pt>
                <c:pt idx="33">
                  <c:v>1135</c:v>
                </c:pt>
                <c:pt idx="34">
                  <c:v>1142</c:v>
                </c:pt>
                <c:pt idx="35">
                  <c:v>1111</c:v>
                </c:pt>
                <c:pt idx="36">
                  <c:v>1099</c:v>
                </c:pt>
                <c:pt idx="37">
                  <c:v>1146</c:v>
                </c:pt>
                <c:pt idx="38">
                  <c:v>1146</c:v>
                </c:pt>
                <c:pt idx="39">
                  <c:v>1140</c:v>
                </c:pt>
                <c:pt idx="40">
                  <c:v>1139</c:v>
                </c:pt>
                <c:pt idx="41">
                  <c:v>1150</c:v>
                </c:pt>
                <c:pt idx="42">
                  <c:v>1154</c:v>
                </c:pt>
                <c:pt idx="43">
                  <c:v>1156</c:v>
                </c:pt>
                <c:pt idx="44">
                  <c:v>1156</c:v>
                </c:pt>
                <c:pt idx="45">
                  <c:v>1153</c:v>
                </c:pt>
                <c:pt idx="46">
                  <c:v>1143</c:v>
                </c:pt>
                <c:pt idx="47">
                  <c:v>1146</c:v>
                </c:pt>
                <c:pt idx="48">
                  <c:v>1145</c:v>
                </c:pt>
                <c:pt idx="49">
                  <c:v>1146</c:v>
                </c:pt>
                <c:pt idx="50">
                  <c:v>1147</c:v>
                </c:pt>
                <c:pt idx="51">
                  <c:v>1145</c:v>
                </c:pt>
                <c:pt idx="52">
                  <c:v>1140</c:v>
                </c:pt>
                <c:pt idx="53">
                  <c:v>1148</c:v>
                </c:pt>
                <c:pt idx="54">
                  <c:v>1156</c:v>
                </c:pt>
                <c:pt idx="55">
                  <c:v>1158</c:v>
                </c:pt>
                <c:pt idx="56">
                  <c:v>1155</c:v>
                </c:pt>
                <c:pt idx="57">
                  <c:v>1136</c:v>
                </c:pt>
                <c:pt idx="58">
                  <c:v>1126</c:v>
                </c:pt>
                <c:pt idx="59">
                  <c:v>1122</c:v>
                </c:pt>
                <c:pt idx="60">
                  <c:v>1121</c:v>
                </c:pt>
                <c:pt idx="61">
                  <c:v>1143</c:v>
                </c:pt>
                <c:pt idx="62">
                  <c:v>1169</c:v>
                </c:pt>
                <c:pt idx="63">
                  <c:v>1175</c:v>
                </c:pt>
                <c:pt idx="64">
                  <c:v>1174</c:v>
                </c:pt>
                <c:pt idx="65">
                  <c:v>1177</c:v>
                </c:pt>
                <c:pt idx="66">
                  <c:v>1178</c:v>
                </c:pt>
                <c:pt idx="67">
                  <c:v>1255</c:v>
                </c:pt>
                <c:pt idx="68">
                  <c:v>1367</c:v>
                </c:pt>
                <c:pt idx="69">
                  <c:v>1369</c:v>
                </c:pt>
                <c:pt idx="70">
                  <c:v>1372</c:v>
                </c:pt>
                <c:pt idx="71">
                  <c:v>1360</c:v>
                </c:pt>
                <c:pt idx="72">
                  <c:v>1360</c:v>
                </c:pt>
                <c:pt idx="73">
                  <c:v>1350</c:v>
                </c:pt>
                <c:pt idx="74">
                  <c:v>1336</c:v>
                </c:pt>
                <c:pt idx="75">
                  <c:v>1356</c:v>
                </c:pt>
                <c:pt idx="76">
                  <c:v>1366</c:v>
                </c:pt>
                <c:pt idx="77">
                  <c:v>1373</c:v>
                </c:pt>
                <c:pt idx="78">
                  <c:v>1381</c:v>
                </c:pt>
                <c:pt idx="79">
                  <c:v>1373</c:v>
                </c:pt>
                <c:pt idx="80">
                  <c:v>1373</c:v>
                </c:pt>
                <c:pt idx="81">
                  <c:v>1375</c:v>
                </c:pt>
                <c:pt idx="82">
                  <c:v>1378</c:v>
                </c:pt>
                <c:pt idx="83">
                  <c:v>1374</c:v>
                </c:pt>
                <c:pt idx="84">
                  <c:v>1392</c:v>
                </c:pt>
                <c:pt idx="85">
                  <c:v>1436</c:v>
                </c:pt>
                <c:pt idx="86">
                  <c:v>1433</c:v>
                </c:pt>
                <c:pt idx="87">
                  <c:v>1422</c:v>
                </c:pt>
                <c:pt idx="88">
                  <c:v>1415</c:v>
                </c:pt>
                <c:pt idx="89">
                  <c:v>1404</c:v>
                </c:pt>
                <c:pt idx="90">
                  <c:v>1403</c:v>
                </c:pt>
                <c:pt idx="91">
                  <c:v>1407</c:v>
                </c:pt>
                <c:pt idx="92">
                  <c:v>1405</c:v>
                </c:pt>
                <c:pt idx="93">
                  <c:v>1403</c:v>
                </c:pt>
                <c:pt idx="94">
                  <c:v>1403</c:v>
                </c:pt>
                <c:pt idx="95">
                  <c:v>1402</c:v>
                </c:pt>
                <c:pt idx="96">
                  <c:v>1406</c:v>
                </c:pt>
                <c:pt idx="97">
                  <c:v>1409</c:v>
                </c:pt>
                <c:pt idx="98">
                  <c:v>1415</c:v>
                </c:pt>
                <c:pt idx="99">
                  <c:v>1422</c:v>
                </c:pt>
                <c:pt idx="100">
                  <c:v>1425</c:v>
                </c:pt>
                <c:pt idx="101">
                  <c:v>1418</c:v>
                </c:pt>
                <c:pt idx="102">
                  <c:v>1406</c:v>
                </c:pt>
                <c:pt idx="103">
                  <c:v>1409</c:v>
                </c:pt>
                <c:pt idx="104">
                  <c:v>1414</c:v>
                </c:pt>
                <c:pt idx="105">
                  <c:v>1310</c:v>
                </c:pt>
                <c:pt idx="106">
                  <c:v>1240</c:v>
                </c:pt>
                <c:pt idx="107">
                  <c:v>1224</c:v>
                </c:pt>
                <c:pt idx="108">
                  <c:v>1231</c:v>
                </c:pt>
                <c:pt idx="109">
                  <c:v>1224</c:v>
                </c:pt>
                <c:pt idx="110">
                  <c:v>1217</c:v>
                </c:pt>
                <c:pt idx="111">
                  <c:v>1223</c:v>
                </c:pt>
                <c:pt idx="112">
                  <c:v>1224</c:v>
                </c:pt>
                <c:pt idx="113">
                  <c:v>1217</c:v>
                </c:pt>
                <c:pt idx="114">
                  <c:v>1234</c:v>
                </c:pt>
                <c:pt idx="115">
                  <c:v>1238</c:v>
                </c:pt>
                <c:pt idx="116">
                  <c:v>1618</c:v>
                </c:pt>
                <c:pt idx="117">
                  <c:v>1222</c:v>
                </c:pt>
                <c:pt idx="118">
                  <c:v>1229</c:v>
                </c:pt>
                <c:pt idx="119">
                  <c:v>1228</c:v>
                </c:pt>
                <c:pt idx="120">
                  <c:v>1229</c:v>
                </c:pt>
                <c:pt idx="121">
                  <c:v>1224</c:v>
                </c:pt>
                <c:pt idx="122">
                  <c:v>1223</c:v>
                </c:pt>
                <c:pt idx="123">
                  <c:v>1231</c:v>
                </c:pt>
                <c:pt idx="124">
                  <c:v>1690</c:v>
                </c:pt>
                <c:pt idx="125">
                  <c:v>2013</c:v>
                </c:pt>
                <c:pt idx="126">
                  <c:v>2008</c:v>
                </c:pt>
                <c:pt idx="127">
                  <c:v>1881</c:v>
                </c:pt>
                <c:pt idx="128">
                  <c:v>1784</c:v>
                </c:pt>
                <c:pt idx="129">
                  <c:v>1678</c:v>
                </c:pt>
                <c:pt idx="130">
                  <c:v>1512</c:v>
                </c:pt>
                <c:pt idx="131">
                  <c:v>1383</c:v>
                </c:pt>
                <c:pt idx="132">
                  <c:v>1360</c:v>
                </c:pt>
                <c:pt idx="133">
                  <c:v>1358</c:v>
                </c:pt>
                <c:pt idx="134">
                  <c:v>1607</c:v>
                </c:pt>
                <c:pt idx="135">
                  <c:v>1974</c:v>
                </c:pt>
                <c:pt idx="136">
                  <c:v>1965</c:v>
                </c:pt>
                <c:pt idx="137">
                  <c:v>1956</c:v>
                </c:pt>
                <c:pt idx="138">
                  <c:v>1721</c:v>
                </c:pt>
                <c:pt idx="139">
                  <c:v>1359</c:v>
                </c:pt>
                <c:pt idx="140">
                  <c:v>1363</c:v>
                </c:pt>
                <c:pt idx="141">
                  <c:v>1361</c:v>
                </c:pt>
                <c:pt idx="142">
                  <c:v>1363</c:v>
                </c:pt>
                <c:pt idx="143">
                  <c:v>1364</c:v>
                </c:pt>
                <c:pt idx="144">
                  <c:v>1371</c:v>
                </c:pt>
                <c:pt idx="145">
                  <c:v>1368</c:v>
                </c:pt>
                <c:pt idx="146">
                  <c:v>1353</c:v>
                </c:pt>
                <c:pt idx="147">
                  <c:v>1355</c:v>
                </c:pt>
                <c:pt idx="148">
                  <c:v>1356</c:v>
                </c:pt>
                <c:pt idx="149">
                  <c:v>1357</c:v>
                </c:pt>
                <c:pt idx="150">
                  <c:v>1352</c:v>
                </c:pt>
                <c:pt idx="151">
                  <c:v>1351</c:v>
                </c:pt>
                <c:pt idx="152">
                  <c:v>1355</c:v>
                </c:pt>
                <c:pt idx="153">
                  <c:v>1356</c:v>
                </c:pt>
                <c:pt idx="154">
                  <c:v>1353</c:v>
                </c:pt>
                <c:pt idx="155">
                  <c:v>1358</c:v>
                </c:pt>
                <c:pt idx="156">
                  <c:v>1358</c:v>
                </c:pt>
                <c:pt idx="157">
                  <c:v>1360</c:v>
                </c:pt>
                <c:pt idx="158">
                  <c:v>1366</c:v>
                </c:pt>
                <c:pt idx="159">
                  <c:v>1367</c:v>
                </c:pt>
                <c:pt idx="160">
                  <c:v>1368</c:v>
                </c:pt>
                <c:pt idx="161">
                  <c:v>1370</c:v>
                </c:pt>
                <c:pt idx="162">
                  <c:v>1369</c:v>
                </c:pt>
                <c:pt idx="163">
                  <c:v>1359</c:v>
                </c:pt>
                <c:pt idx="164">
                  <c:v>1354</c:v>
                </c:pt>
                <c:pt idx="165">
                  <c:v>1356</c:v>
                </c:pt>
                <c:pt idx="166">
                  <c:v>1357</c:v>
                </c:pt>
                <c:pt idx="167">
                  <c:v>1358</c:v>
                </c:pt>
                <c:pt idx="168">
                  <c:v>1361</c:v>
                </c:pt>
                <c:pt idx="169">
                  <c:v>1359</c:v>
                </c:pt>
                <c:pt idx="170">
                  <c:v>1359</c:v>
                </c:pt>
                <c:pt idx="171">
                  <c:v>1355</c:v>
                </c:pt>
                <c:pt idx="172">
                  <c:v>1353</c:v>
                </c:pt>
                <c:pt idx="173">
                  <c:v>1356</c:v>
                </c:pt>
                <c:pt idx="174">
                  <c:v>1361</c:v>
                </c:pt>
                <c:pt idx="175">
                  <c:v>1390</c:v>
                </c:pt>
                <c:pt idx="176">
                  <c:v>1562</c:v>
                </c:pt>
                <c:pt idx="177">
                  <c:v>1559</c:v>
                </c:pt>
                <c:pt idx="178">
                  <c:v>1553</c:v>
                </c:pt>
                <c:pt idx="179">
                  <c:v>1494</c:v>
                </c:pt>
                <c:pt idx="180">
                  <c:v>1334</c:v>
                </c:pt>
                <c:pt idx="181">
                  <c:v>1227</c:v>
                </c:pt>
                <c:pt idx="182">
                  <c:v>1190</c:v>
                </c:pt>
                <c:pt idx="183">
                  <c:v>1190</c:v>
                </c:pt>
                <c:pt idx="184">
                  <c:v>1187</c:v>
                </c:pt>
                <c:pt idx="185">
                  <c:v>1181</c:v>
                </c:pt>
                <c:pt idx="186">
                  <c:v>1175</c:v>
                </c:pt>
                <c:pt idx="187">
                  <c:v>1138</c:v>
                </c:pt>
                <c:pt idx="188">
                  <c:v>1084</c:v>
                </c:pt>
                <c:pt idx="189">
                  <c:v>1029</c:v>
                </c:pt>
                <c:pt idx="190">
                  <c:v>1015</c:v>
                </c:pt>
                <c:pt idx="191">
                  <c:v>1014</c:v>
                </c:pt>
                <c:pt idx="192">
                  <c:v>1010</c:v>
                </c:pt>
                <c:pt idx="193">
                  <c:v>1011</c:v>
                </c:pt>
                <c:pt idx="194">
                  <c:v>1012</c:v>
                </c:pt>
                <c:pt idx="195">
                  <c:v>987</c:v>
                </c:pt>
                <c:pt idx="196">
                  <c:v>974</c:v>
                </c:pt>
                <c:pt idx="197">
                  <c:v>957</c:v>
                </c:pt>
                <c:pt idx="198">
                  <c:v>956</c:v>
                </c:pt>
                <c:pt idx="199">
                  <c:v>966</c:v>
                </c:pt>
                <c:pt idx="200">
                  <c:v>970</c:v>
                </c:pt>
                <c:pt idx="201">
                  <c:v>972</c:v>
                </c:pt>
                <c:pt idx="202">
                  <c:v>973</c:v>
                </c:pt>
                <c:pt idx="203">
                  <c:v>974</c:v>
                </c:pt>
                <c:pt idx="204">
                  <c:v>977</c:v>
                </c:pt>
                <c:pt idx="205">
                  <c:v>977</c:v>
                </c:pt>
                <c:pt idx="206">
                  <c:v>971</c:v>
                </c:pt>
                <c:pt idx="207">
                  <c:v>959</c:v>
                </c:pt>
                <c:pt idx="208">
                  <c:v>957</c:v>
                </c:pt>
                <c:pt idx="209">
                  <c:v>957</c:v>
                </c:pt>
                <c:pt idx="210">
                  <c:v>958</c:v>
                </c:pt>
                <c:pt idx="211">
                  <c:v>957</c:v>
                </c:pt>
                <c:pt idx="212">
                  <c:v>957</c:v>
                </c:pt>
                <c:pt idx="213">
                  <c:v>953</c:v>
                </c:pt>
                <c:pt idx="214">
                  <c:v>955</c:v>
                </c:pt>
                <c:pt idx="215">
                  <c:v>955</c:v>
                </c:pt>
                <c:pt idx="216">
                  <c:v>958</c:v>
                </c:pt>
                <c:pt idx="217">
                  <c:v>959</c:v>
                </c:pt>
                <c:pt idx="218">
                  <c:v>961</c:v>
                </c:pt>
                <c:pt idx="219">
                  <c:v>958</c:v>
                </c:pt>
                <c:pt idx="220">
                  <c:v>958</c:v>
                </c:pt>
                <c:pt idx="221">
                  <c:v>968</c:v>
                </c:pt>
                <c:pt idx="222">
                  <c:v>973</c:v>
                </c:pt>
                <c:pt idx="223">
                  <c:v>971</c:v>
                </c:pt>
                <c:pt idx="224">
                  <c:v>969</c:v>
                </c:pt>
                <c:pt idx="225">
                  <c:v>969</c:v>
                </c:pt>
                <c:pt idx="226">
                  <c:v>964</c:v>
                </c:pt>
                <c:pt idx="227">
                  <c:v>966</c:v>
                </c:pt>
                <c:pt idx="228">
                  <c:v>967</c:v>
                </c:pt>
                <c:pt idx="229">
                  <c:v>971</c:v>
                </c:pt>
                <c:pt idx="230">
                  <c:v>972</c:v>
                </c:pt>
                <c:pt idx="231">
                  <c:v>975</c:v>
                </c:pt>
                <c:pt idx="232">
                  <c:v>976</c:v>
                </c:pt>
                <c:pt idx="233">
                  <c:v>974</c:v>
                </c:pt>
                <c:pt idx="234">
                  <c:v>971</c:v>
                </c:pt>
                <c:pt idx="235">
                  <c:v>968</c:v>
                </c:pt>
                <c:pt idx="236">
                  <c:v>964</c:v>
                </c:pt>
                <c:pt idx="237">
                  <c:v>966</c:v>
                </c:pt>
                <c:pt idx="238">
                  <c:v>962</c:v>
                </c:pt>
                <c:pt idx="239">
                  <c:v>964</c:v>
                </c:pt>
                <c:pt idx="240">
                  <c:v>961</c:v>
                </c:pt>
                <c:pt idx="241">
                  <c:v>961</c:v>
                </c:pt>
                <c:pt idx="242">
                  <c:v>964</c:v>
                </c:pt>
                <c:pt idx="243">
                  <c:v>967</c:v>
                </c:pt>
                <c:pt idx="244">
                  <c:v>874</c:v>
                </c:pt>
                <c:pt idx="245">
                  <c:v>797</c:v>
                </c:pt>
                <c:pt idx="246">
                  <c:v>795</c:v>
                </c:pt>
                <c:pt idx="247">
                  <c:v>791</c:v>
                </c:pt>
                <c:pt idx="248">
                  <c:v>1335</c:v>
                </c:pt>
                <c:pt idx="249">
                  <c:v>2981</c:v>
                </c:pt>
                <c:pt idx="250">
                  <c:v>1345</c:v>
                </c:pt>
                <c:pt idx="251">
                  <c:v>1019</c:v>
                </c:pt>
                <c:pt idx="252">
                  <c:v>1005</c:v>
                </c:pt>
                <c:pt idx="253">
                  <c:v>1004</c:v>
                </c:pt>
                <c:pt idx="254">
                  <c:v>1005</c:v>
                </c:pt>
                <c:pt idx="255">
                  <c:v>1005</c:v>
                </c:pt>
                <c:pt idx="256">
                  <c:v>1004</c:v>
                </c:pt>
                <c:pt idx="257">
                  <c:v>1001</c:v>
                </c:pt>
                <c:pt idx="258">
                  <c:v>1000</c:v>
                </c:pt>
                <c:pt idx="259">
                  <c:v>999</c:v>
                </c:pt>
                <c:pt idx="260">
                  <c:v>998</c:v>
                </c:pt>
                <c:pt idx="261">
                  <c:v>1000</c:v>
                </c:pt>
                <c:pt idx="262">
                  <c:v>1045</c:v>
                </c:pt>
                <c:pt idx="263">
                  <c:v>1118</c:v>
                </c:pt>
                <c:pt idx="264">
                  <c:v>1227</c:v>
                </c:pt>
                <c:pt idx="265">
                  <c:v>1313</c:v>
                </c:pt>
                <c:pt idx="266">
                  <c:v>1352</c:v>
                </c:pt>
                <c:pt idx="267">
                  <c:v>1394</c:v>
                </c:pt>
                <c:pt idx="268">
                  <c:v>1449</c:v>
                </c:pt>
                <c:pt idx="269">
                  <c:v>1516</c:v>
                </c:pt>
                <c:pt idx="270">
                  <c:v>1516</c:v>
                </c:pt>
                <c:pt idx="271">
                  <c:v>1554</c:v>
                </c:pt>
                <c:pt idx="272">
                  <c:v>1562</c:v>
                </c:pt>
                <c:pt idx="273">
                  <c:v>1706</c:v>
                </c:pt>
                <c:pt idx="274">
                  <c:v>1774</c:v>
                </c:pt>
                <c:pt idx="275">
                  <c:v>1736</c:v>
                </c:pt>
                <c:pt idx="276">
                  <c:v>1737</c:v>
                </c:pt>
                <c:pt idx="277">
                  <c:v>1748</c:v>
                </c:pt>
                <c:pt idx="278">
                  <c:v>1763</c:v>
                </c:pt>
                <c:pt idx="279">
                  <c:v>1834</c:v>
                </c:pt>
                <c:pt idx="280">
                  <c:v>1811</c:v>
                </c:pt>
                <c:pt idx="281">
                  <c:v>1794</c:v>
                </c:pt>
                <c:pt idx="282">
                  <c:v>1768</c:v>
                </c:pt>
                <c:pt idx="283">
                  <c:v>1702</c:v>
                </c:pt>
                <c:pt idx="284">
                  <c:v>1616</c:v>
                </c:pt>
                <c:pt idx="285">
                  <c:v>1612</c:v>
                </c:pt>
                <c:pt idx="286">
                  <c:v>1568.5</c:v>
                </c:pt>
                <c:pt idx="287">
                  <c:v>1525</c:v>
                </c:pt>
                <c:pt idx="288">
                  <c:v>1392</c:v>
                </c:pt>
                <c:pt idx="289">
                  <c:v>1348</c:v>
                </c:pt>
                <c:pt idx="290">
                  <c:v>1282</c:v>
                </c:pt>
                <c:pt idx="291">
                  <c:v>1271</c:v>
                </c:pt>
                <c:pt idx="292">
                  <c:v>1296</c:v>
                </c:pt>
                <c:pt idx="293">
                  <c:v>1400</c:v>
                </c:pt>
                <c:pt idx="294">
                  <c:v>1397</c:v>
                </c:pt>
                <c:pt idx="295">
                  <c:v>1396</c:v>
                </c:pt>
                <c:pt idx="296">
                  <c:v>1393</c:v>
                </c:pt>
                <c:pt idx="297">
                  <c:v>1389</c:v>
                </c:pt>
                <c:pt idx="298">
                  <c:v>1393</c:v>
                </c:pt>
                <c:pt idx="299">
                  <c:v>1439</c:v>
                </c:pt>
                <c:pt idx="300">
                  <c:v>1490</c:v>
                </c:pt>
                <c:pt idx="301">
                  <c:v>1582</c:v>
                </c:pt>
                <c:pt idx="302">
                  <c:v>1635</c:v>
                </c:pt>
                <c:pt idx="303">
                  <c:v>1621</c:v>
                </c:pt>
                <c:pt idx="304">
                  <c:v>1607</c:v>
                </c:pt>
                <c:pt idx="305">
                  <c:v>1496</c:v>
                </c:pt>
                <c:pt idx="306">
                  <c:v>1360</c:v>
                </c:pt>
                <c:pt idx="307">
                  <c:v>1366</c:v>
                </c:pt>
                <c:pt idx="308">
                  <c:v>1375</c:v>
                </c:pt>
                <c:pt idx="309">
                  <c:v>1383</c:v>
                </c:pt>
                <c:pt idx="310">
                  <c:v>1374</c:v>
                </c:pt>
                <c:pt idx="311">
                  <c:v>1359</c:v>
                </c:pt>
                <c:pt idx="312">
                  <c:v>1361</c:v>
                </c:pt>
                <c:pt idx="313">
                  <c:v>1396</c:v>
                </c:pt>
                <c:pt idx="314">
                  <c:v>1425</c:v>
                </c:pt>
                <c:pt idx="315">
                  <c:v>1427</c:v>
                </c:pt>
                <c:pt idx="316">
                  <c:v>1440</c:v>
                </c:pt>
                <c:pt idx="317">
                  <c:v>1423</c:v>
                </c:pt>
                <c:pt idx="318">
                  <c:v>1393</c:v>
                </c:pt>
                <c:pt idx="319">
                  <c:v>1406</c:v>
                </c:pt>
                <c:pt idx="320">
                  <c:v>1408</c:v>
                </c:pt>
                <c:pt idx="321">
                  <c:v>1408</c:v>
                </c:pt>
                <c:pt idx="322">
                  <c:v>1422</c:v>
                </c:pt>
                <c:pt idx="323">
                  <c:v>1443</c:v>
                </c:pt>
                <c:pt idx="324">
                  <c:v>1470</c:v>
                </c:pt>
                <c:pt idx="325">
                  <c:v>1487</c:v>
                </c:pt>
                <c:pt idx="326">
                  <c:v>1532</c:v>
                </c:pt>
                <c:pt idx="327">
                  <c:v>1550</c:v>
                </c:pt>
                <c:pt idx="328">
                  <c:v>1547</c:v>
                </c:pt>
                <c:pt idx="329">
                  <c:v>1522</c:v>
                </c:pt>
                <c:pt idx="330">
                  <c:v>1496</c:v>
                </c:pt>
                <c:pt idx="331">
                  <c:v>1492</c:v>
                </c:pt>
                <c:pt idx="332">
                  <c:v>1479</c:v>
                </c:pt>
                <c:pt idx="333">
                  <c:v>1475</c:v>
                </c:pt>
                <c:pt idx="334">
                  <c:v>1519</c:v>
                </c:pt>
                <c:pt idx="335">
                  <c:v>1691</c:v>
                </c:pt>
                <c:pt idx="336">
                  <c:v>1755</c:v>
                </c:pt>
                <c:pt idx="337">
                  <c:v>1737</c:v>
                </c:pt>
                <c:pt idx="338">
                  <c:v>1722</c:v>
                </c:pt>
                <c:pt idx="339">
                  <c:v>1689</c:v>
                </c:pt>
                <c:pt idx="340">
                  <c:v>1651</c:v>
                </c:pt>
                <c:pt idx="341">
                  <c:v>1637</c:v>
                </c:pt>
                <c:pt idx="342">
                  <c:v>1645</c:v>
                </c:pt>
                <c:pt idx="343">
                  <c:v>1650</c:v>
                </c:pt>
                <c:pt idx="344">
                  <c:v>1672</c:v>
                </c:pt>
                <c:pt idx="345">
                  <c:v>1675</c:v>
                </c:pt>
                <c:pt idx="346">
                  <c:v>1665</c:v>
                </c:pt>
                <c:pt idx="347">
                  <c:v>1669</c:v>
                </c:pt>
                <c:pt idx="348">
                  <c:v>1708</c:v>
                </c:pt>
                <c:pt idx="349">
                  <c:v>1715</c:v>
                </c:pt>
                <c:pt idx="350">
                  <c:v>1749</c:v>
                </c:pt>
                <c:pt idx="351">
                  <c:v>1767</c:v>
                </c:pt>
                <c:pt idx="352">
                  <c:v>1737</c:v>
                </c:pt>
                <c:pt idx="353">
                  <c:v>1737</c:v>
                </c:pt>
                <c:pt idx="354">
                  <c:v>1740</c:v>
                </c:pt>
                <c:pt idx="355">
                  <c:v>1779</c:v>
                </c:pt>
                <c:pt idx="356">
                  <c:v>1809</c:v>
                </c:pt>
                <c:pt idx="357">
                  <c:v>1813</c:v>
                </c:pt>
                <c:pt idx="358">
                  <c:v>1845</c:v>
                </c:pt>
                <c:pt idx="359">
                  <c:v>1828</c:v>
                </c:pt>
                <c:pt idx="360">
                  <c:v>1807</c:v>
                </c:pt>
                <c:pt idx="361">
                  <c:v>1806</c:v>
                </c:pt>
                <c:pt idx="362">
                  <c:v>1782</c:v>
                </c:pt>
                <c:pt idx="363">
                  <c:v>1780</c:v>
                </c:pt>
                <c:pt idx="364">
                  <c:v>1787</c:v>
                </c:pt>
                <c:pt idx="365">
                  <c:v>1791</c:v>
                </c:pt>
                <c:pt idx="366">
                  <c:v>1791</c:v>
                </c:pt>
                <c:pt idx="367">
                  <c:v>1771</c:v>
                </c:pt>
                <c:pt idx="368">
                  <c:v>1751</c:v>
                </c:pt>
                <c:pt idx="369">
                  <c:v>1718</c:v>
                </c:pt>
                <c:pt idx="370">
                  <c:v>1690</c:v>
                </c:pt>
                <c:pt idx="371">
                  <c:v>1657</c:v>
                </c:pt>
                <c:pt idx="372">
                  <c:v>1632</c:v>
                </c:pt>
                <c:pt idx="373">
                  <c:v>1626</c:v>
                </c:pt>
                <c:pt idx="374">
                  <c:v>1634</c:v>
                </c:pt>
                <c:pt idx="375">
                  <c:v>1643</c:v>
                </c:pt>
                <c:pt idx="376">
                  <c:v>1627</c:v>
                </c:pt>
                <c:pt idx="377">
                  <c:v>1587</c:v>
                </c:pt>
                <c:pt idx="378">
                  <c:v>1568</c:v>
                </c:pt>
                <c:pt idx="379">
                  <c:v>1580</c:v>
                </c:pt>
                <c:pt idx="380">
                  <c:v>1586</c:v>
                </c:pt>
                <c:pt idx="381">
                  <c:v>1578</c:v>
                </c:pt>
                <c:pt idx="382">
                  <c:v>1584</c:v>
                </c:pt>
                <c:pt idx="383">
                  <c:v>2233</c:v>
                </c:pt>
                <c:pt idx="384">
                  <c:v>2597</c:v>
                </c:pt>
                <c:pt idx="385">
                  <c:v>2592</c:v>
                </c:pt>
                <c:pt idx="386">
                  <c:v>2599</c:v>
                </c:pt>
                <c:pt idx="387">
                  <c:v>2491</c:v>
                </c:pt>
                <c:pt idx="388">
                  <c:v>2314</c:v>
                </c:pt>
                <c:pt idx="389">
                  <c:v>2113</c:v>
                </c:pt>
                <c:pt idx="390">
                  <c:v>1914</c:v>
                </c:pt>
                <c:pt idx="391">
                  <c:v>1726</c:v>
                </c:pt>
                <c:pt idx="392">
                  <c:v>1537</c:v>
                </c:pt>
                <c:pt idx="393">
                  <c:v>1363</c:v>
                </c:pt>
                <c:pt idx="394">
                  <c:v>1223</c:v>
                </c:pt>
                <c:pt idx="395">
                  <c:v>1091</c:v>
                </c:pt>
                <c:pt idx="396">
                  <c:v>903</c:v>
                </c:pt>
                <c:pt idx="397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8-46AC-9B68-863E4B9B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26576"/>
        <c:axId val="696426904"/>
      </c:lineChart>
      <c:dateAx>
        <c:axId val="69642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904"/>
        <c:crosses val="autoZero"/>
        <c:auto val="1"/>
        <c:lblOffset val="100"/>
        <c:baseTimeUnit val="days"/>
      </c:dateAx>
      <c:valAx>
        <c:axId val="6964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OROevaprateIN!$B$1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OROevaprateIN!$A$2:$A$13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OROevaprateIN!$B$2:$B$13</c:f>
              <c:numCache>
                <c:formatCode>General</c:formatCode>
                <c:ptCount val="12"/>
                <c:pt idx="0">
                  <c:v>0.91574468067351811</c:v>
                </c:pt>
                <c:pt idx="1">
                  <c:v>1.3412765942989511</c:v>
                </c:pt>
                <c:pt idx="2">
                  <c:v>2.4472340256609817</c:v>
                </c:pt>
                <c:pt idx="3">
                  <c:v>3.5688297900747745</c:v>
                </c:pt>
                <c:pt idx="4">
                  <c:v>5.5864893451650088</c:v>
                </c:pt>
                <c:pt idx="5">
                  <c:v>7.382659572236081</c:v>
                </c:pt>
                <c:pt idx="6">
                  <c:v>9.1654255237985165</c:v>
                </c:pt>
                <c:pt idx="7">
                  <c:v>8.7906383098439971</c:v>
                </c:pt>
                <c:pt idx="8">
                  <c:v>7.152659593744481</c:v>
                </c:pt>
                <c:pt idx="9">
                  <c:v>4.8144680870340224</c:v>
                </c:pt>
                <c:pt idx="10">
                  <c:v>1.939255323815853</c:v>
                </c:pt>
                <c:pt idx="11">
                  <c:v>1.0325531877101737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056-9281-50607250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16184"/>
        <c:axId val="633017824"/>
      </c:barChart>
      <c:catAx>
        <c:axId val="6330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7824"/>
        <c:crosses val="autoZero"/>
        <c:auto val="1"/>
        <c:lblAlgn val="ctr"/>
        <c:lblOffset val="100"/>
        <c:noMultiLvlLbl val="0"/>
      </c:catAx>
      <c:valAx>
        <c:axId val="633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CALLITE_EVAP_S_SHSTA!$G$1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CALLITE_EVAP_S_SHSTA!$F$2:$F$13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CALLITE_EVAP_S_SHSTA!$G$2:$G$13</c:f>
              <c:numCache>
                <c:formatCode>General</c:formatCode>
                <c:ptCount val="12"/>
                <c:pt idx="0">
                  <c:v>1.4539285742101216</c:v>
                </c:pt>
                <c:pt idx="1">
                  <c:v>1.8722619102114724</c:v>
                </c:pt>
                <c:pt idx="2">
                  <c:v>2.9928571581840515</c:v>
                </c:pt>
                <c:pt idx="3">
                  <c:v>4.73095238776434</c:v>
                </c:pt>
                <c:pt idx="4">
                  <c:v>6.9927381220318026</c:v>
                </c:pt>
                <c:pt idx="5">
                  <c:v>8.7320238295055574</c:v>
                </c:pt>
                <c:pt idx="6">
                  <c:v>11.109285717918759</c:v>
                </c:pt>
                <c:pt idx="7">
                  <c:v>9.9469047160375688</c:v>
                </c:pt>
                <c:pt idx="8">
                  <c:v>7.4519047453289939</c:v>
                </c:pt>
                <c:pt idx="9">
                  <c:v>4.5970238191740851</c:v>
                </c:pt>
                <c:pt idx="10">
                  <c:v>2.1915476265407743</c:v>
                </c:pt>
                <c:pt idx="11">
                  <c:v>1.5319047626994906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1-4CB9-B63C-FDC9ECEB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54296"/>
        <c:axId val="430353640"/>
      </c:barChart>
      <c:catAx>
        <c:axId val="4303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40"/>
        <c:crosses val="autoZero"/>
        <c:auto val="1"/>
        <c:lblAlgn val="ctr"/>
        <c:lblOffset val="100"/>
        <c:noMultiLvlLbl val="0"/>
      </c:catAx>
      <c:valAx>
        <c:axId val="4303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0</xdr:rowOff>
    </xdr:from>
    <xdr:to>
      <xdr:col>20</xdr:col>
      <xdr:colOff>438151</xdr:colOff>
      <xdr:row>14</xdr:row>
      <xdr:rowOff>90061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3EB0-C80B-4405-91BF-02F99B31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0"/>
          <a:ext cx="4095750" cy="2757061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</xdr:row>
      <xdr:rowOff>9525</xdr:rowOff>
    </xdr:from>
    <xdr:to>
      <xdr:col>24</xdr:col>
      <xdr:colOff>38100</xdr:colOff>
      <xdr:row>13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00098-931B-4433-9DE3-D9022B112197}"/>
            </a:ext>
          </a:extLst>
        </xdr:cNvPr>
        <xdr:cNvSpPr txBox="1"/>
      </xdr:nvSpPr>
      <xdr:spPr>
        <a:xfrm>
          <a:off x="14516100" y="200025"/>
          <a:ext cx="17907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hydrology data can I</a:t>
          </a:r>
          <a:r>
            <a:rPr lang="en-US" sz="1100" baseline="0"/>
            <a:t> use that best matches the water year type classification for my August 2019-2020 data?</a:t>
          </a:r>
        </a:p>
        <a:p>
          <a:endParaRPr lang="en-US" sz="1100" baseline="0"/>
        </a:p>
        <a:p>
          <a:r>
            <a:rPr lang="en-US" sz="1100" baseline="0"/>
            <a:t>1930 has the best match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476248</xdr:colOff>
      <xdr:row>1</xdr:row>
      <xdr:rowOff>66674</xdr:rowOff>
    </xdr:from>
    <xdr:to>
      <xdr:col>25</xdr:col>
      <xdr:colOff>380999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3496A-56C6-426F-8426-043133895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9E6F9-8344-412C-A615-5E707963A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476248</xdr:colOff>
      <xdr:row>1</xdr:row>
      <xdr:rowOff>66674</xdr:rowOff>
    </xdr:from>
    <xdr:to>
      <xdr:col>25</xdr:col>
      <xdr:colOff>380999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17015-AEA9-46D9-9103-9A03171E5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EBCA7-060A-4E80-B7B2-3FE161FE7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4</xdr:row>
      <xdr:rowOff>133355</xdr:rowOff>
    </xdr:from>
    <xdr:to>
      <xdr:col>25</xdr:col>
      <xdr:colOff>400049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95655-8C3D-4637-B863-B83FAD03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42862</xdr:rowOff>
    </xdr:from>
    <xdr:to>
      <xdr:col>12</xdr:col>
      <xdr:colOff>180975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A8803-D4BE-43B0-ADE0-6896A86E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33337</xdr:rowOff>
    </xdr:from>
    <xdr:to>
      <xdr:col>21</xdr:col>
      <xdr:colOff>542925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D41-02F1-4BB8-AF7D-2C0732C7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23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7B93D-1451-4155-9590-0684F747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15</xdr:row>
      <xdr:rowOff>61912</xdr:rowOff>
    </xdr:from>
    <xdr:to>
      <xdr:col>22</xdr:col>
      <xdr:colOff>509587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1D50B-911A-4539-873B-31A90ED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cdec.water.ca.gov/reportapp/javareports?name=WSIH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G775"/>
  <sheetViews>
    <sheetView workbookViewId="0">
      <selection activeCell="G1" sqref="G1:G378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  <col min="7" max="7" width="9.7109375" bestFit="1" customWidth="1"/>
  </cols>
  <sheetData>
    <row r="1" spans="1:7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t="s">
        <v>8</v>
      </c>
    </row>
    <row r="2" spans="1:7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  <c r="G2" t="s">
        <v>1297</v>
      </c>
    </row>
    <row r="3" spans="1:7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  <c r="G3" t="s">
        <v>1</v>
      </c>
    </row>
    <row r="4" spans="1:7">
      <c r="A4" s="5" t="s">
        <v>32</v>
      </c>
      <c r="B4" s="5"/>
    </row>
    <row r="5" spans="1:7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  <c r="G7" s="1">
        <v>43312</v>
      </c>
    </row>
    <row r="8" spans="1:7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</row>
    <row r="9" spans="1:7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  <c r="G9" s="1">
        <v>43677</v>
      </c>
    </row>
    <row r="10" spans="1:7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</row>
    <row r="11" spans="1:7">
      <c r="A11" s="4" t="s">
        <v>39</v>
      </c>
      <c r="C11" t="s">
        <v>10</v>
      </c>
      <c r="D11" t="s">
        <v>3</v>
      </c>
      <c r="E11" t="s">
        <v>3</v>
      </c>
      <c r="F11" t="s">
        <v>3</v>
      </c>
      <c r="G11" t="s">
        <v>3</v>
      </c>
    </row>
    <row r="12" spans="1:7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  <c r="G12" t="s">
        <v>6</v>
      </c>
    </row>
    <row r="13" spans="1:7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  <c r="G13">
        <f>SHAstorage!$I2</f>
        <v>3146.9450000000002</v>
      </c>
    </row>
    <row r="14" spans="1:7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  <c r="G14">
        <f>SHAstorage!$I3</f>
        <v>3127.33</v>
      </c>
    </row>
    <row r="15" spans="1:7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  <c r="G15">
        <f>SHAstorage!$I4</f>
        <v>3107.5659999999998</v>
      </c>
    </row>
    <row r="16" spans="1:7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  <c r="G16">
        <f>SHAstorage!$I5</f>
        <v>3087.6559999999999</v>
      </c>
    </row>
    <row r="17" spans="1:7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  <c r="G17">
        <f>SHAstorage!$I6</f>
        <v>3068.52</v>
      </c>
    </row>
    <row r="18" spans="1:7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  <c r="G18">
        <f>SHAstorage!$I7</f>
        <v>3050.607</v>
      </c>
    </row>
    <row r="19" spans="1:7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  <c r="G19">
        <f>SHAstorage!$I8</f>
        <v>3032.3229999999999</v>
      </c>
    </row>
    <row r="20" spans="1:7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  <c r="G20">
        <f>SHAstorage!$I9</f>
        <v>3013.8910000000001</v>
      </c>
    </row>
    <row r="21" spans="1:7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  <c r="G21">
        <f>SHAstorage!$I10</f>
        <v>3000.7350000000001</v>
      </c>
    </row>
    <row r="22" spans="1:7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  <c r="G22">
        <f>SHAstorage!$I11</f>
        <v>2987.6190000000001</v>
      </c>
    </row>
    <row r="23" spans="1:7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  <c r="G23">
        <f>SHAstorage!$I12</f>
        <v>2972.973</v>
      </c>
    </row>
    <row r="24" spans="1:7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  <c r="G24">
        <f>SHAstorage!$I13</f>
        <v>2957.692</v>
      </c>
    </row>
    <row r="25" spans="1:7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  <c r="G25">
        <f>SHAstorage!$I14</f>
        <v>2940.462</v>
      </c>
    </row>
    <row r="26" spans="1:7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  <c r="G26">
        <f>SHAstorage!$I15</f>
        <v>2926.2049999999999</v>
      </c>
    </row>
    <row r="27" spans="1:7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  <c r="G27">
        <f>SHAstorage!$I16</f>
        <v>2910.875</v>
      </c>
    </row>
    <row r="28" spans="1:7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  <c r="G28">
        <f>SHAstorage!$I17</f>
        <v>2897.1480000000001</v>
      </c>
    </row>
    <row r="29" spans="1:7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  <c r="G29">
        <f>SHAstorage!$I18</f>
        <v>2884.3580000000002</v>
      </c>
    </row>
    <row r="30" spans="1:7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  <c r="G30">
        <f>SHAstorage!$I19</f>
        <v>2870.2719999999999</v>
      </c>
    </row>
    <row r="31" spans="1:7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  <c r="G31">
        <f>SHAstorage!$I20</f>
        <v>2856.47</v>
      </c>
    </row>
    <row r="32" spans="1:7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  <c r="G32">
        <f>SHAstorage!$I21</f>
        <v>2840.7469999999998</v>
      </c>
    </row>
    <row r="33" spans="1:7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  <c r="G33">
        <f>SHAstorage!$I22</f>
        <v>2825.5039999999999</v>
      </c>
    </row>
    <row r="34" spans="1:7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  <c r="G34">
        <f>SHAstorage!$I23</f>
        <v>2812.694</v>
      </c>
    </row>
    <row r="35" spans="1:7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  <c r="G35">
        <f>SHAstorage!$I24</f>
        <v>2801.433</v>
      </c>
    </row>
    <row r="36" spans="1:7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  <c r="G36">
        <f>SHAstorage!$I25</f>
        <v>2789.9879999999998</v>
      </c>
    </row>
    <row r="37" spans="1:7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  <c r="G37">
        <f>SHAstorage!$I26</f>
        <v>2773.6379999999999</v>
      </c>
    </row>
    <row r="38" spans="1:7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  <c r="G38">
        <f>SHAstorage!$I27</f>
        <v>2763.7570000000001</v>
      </c>
    </row>
    <row r="39" spans="1:7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  <c r="G39">
        <f>SHAstorage!$I28</f>
        <v>2752.8620000000001</v>
      </c>
    </row>
    <row r="40" spans="1:7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  <c r="G40">
        <f>SHAstorage!$I29</f>
        <v>2738.9949999999999</v>
      </c>
    </row>
    <row r="41" spans="1:7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  <c r="G41">
        <f>SHAstorage!$I30</f>
        <v>2727.308</v>
      </c>
    </row>
    <row r="42" spans="1:7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  <c r="G42">
        <f>SHAstorage!$I31</f>
        <v>2715.44</v>
      </c>
    </row>
    <row r="43" spans="1:7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  <c r="G43">
        <f>SHAstorage!$I32</f>
        <v>2703.817</v>
      </c>
    </row>
    <row r="44" spans="1:7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  <c r="G44">
        <f>SHAstorage!$I33</f>
        <v>2691.395</v>
      </c>
    </row>
    <row r="45" spans="1:7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  <c r="G45">
        <f>SHAstorage!$I34</f>
        <v>2677.9490000000001</v>
      </c>
    </row>
    <row r="46" spans="1:7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  <c r="G46">
        <f>SHAstorage!$I35</f>
        <v>2664.3609999999999</v>
      </c>
    </row>
    <row r="47" spans="1:7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  <c r="G47">
        <f>SHAstorage!$I36</f>
        <v>2654.7629999999999</v>
      </c>
    </row>
    <row r="48" spans="1:7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  <c r="G48">
        <f>SHAstorage!$I37</f>
        <v>2642.7040000000002</v>
      </c>
    </row>
    <row r="49" spans="1:7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  <c r="G49">
        <f>SHAstorage!$I38</f>
        <v>2631.3029999999999</v>
      </c>
    </row>
    <row r="50" spans="1:7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  <c r="G50">
        <f>SHAstorage!$I39</f>
        <v>2623.239</v>
      </c>
    </row>
    <row r="51" spans="1:7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  <c r="G51">
        <f>SHAstorage!$I40</f>
        <v>2612.509</v>
      </c>
    </row>
    <row r="52" spans="1:7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  <c r="G52">
        <f>SHAstorage!$I41</f>
        <v>2602.6390000000001</v>
      </c>
    </row>
    <row r="53" spans="1:7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  <c r="G53">
        <f>SHAstorage!$I42</f>
        <v>2594.0140000000001</v>
      </c>
    </row>
    <row r="54" spans="1:7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  <c r="G54">
        <f>SHAstorage!$I43</f>
        <v>2585.424</v>
      </c>
    </row>
    <row r="55" spans="1:7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  <c r="G55">
        <f>SHAstorage!$I44</f>
        <v>2576.221</v>
      </c>
    </row>
    <row r="56" spans="1:7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  <c r="G56">
        <f>SHAstorage!$I45</f>
        <v>2561.44</v>
      </c>
    </row>
    <row r="57" spans="1:7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  <c r="G57">
        <f>SHAstorage!$I46</f>
        <v>2550.6930000000002</v>
      </c>
    </row>
    <row r="58" spans="1:7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  <c r="G58">
        <f>SHAstorage!$I47</f>
        <v>2540.326</v>
      </c>
    </row>
    <row r="59" spans="1:7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  <c r="G59">
        <f>SHAstorage!$I48</f>
        <v>2530.817</v>
      </c>
    </row>
    <row r="60" spans="1:7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  <c r="G60">
        <f>SHAstorage!$I49</f>
        <v>2522.973</v>
      </c>
    </row>
    <row r="61" spans="1:7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  <c r="G61">
        <f>SHAstorage!$I50</f>
        <v>2513.5279999999998</v>
      </c>
    </row>
    <row r="62" spans="1:7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  <c r="G62">
        <f>SHAstorage!$I51</f>
        <v>2502.125</v>
      </c>
    </row>
    <row r="63" spans="1:7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  <c r="G63">
        <f>SHAstorage!$I52</f>
        <v>2493.3330000000001</v>
      </c>
    </row>
    <row r="64" spans="1:7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  <c r="G64">
        <f>SHAstorage!$I53</f>
        <v>2485.375</v>
      </c>
    </row>
    <row r="65" spans="1:7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  <c r="G65">
        <f>SHAstorage!$I54</f>
        <v>2478.413</v>
      </c>
    </row>
    <row r="66" spans="1:7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  <c r="G66">
        <f>SHAstorage!$I55</f>
        <v>2468.8989999999999</v>
      </c>
    </row>
    <row r="67" spans="1:7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  <c r="G67">
        <f>SHAstorage!$I56</f>
        <v>2460.9870000000001</v>
      </c>
    </row>
    <row r="68" spans="1:7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  <c r="G68">
        <f>SHAstorage!$I57</f>
        <v>2455.0540000000001</v>
      </c>
    </row>
    <row r="69" spans="1:7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  <c r="G69">
        <f>SHAstorage!$I58</f>
        <v>2445.6120000000001</v>
      </c>
    </row>
    <row r="70" spans="1:7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  <c r="G70">
        <f>SHAstorage!$I59</f>
        <v>2436.9560000000001</v>
      </c>
    </row>
    <row r="71" spans="1:7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  <c r="G71">
        <f>SHAstorage!$I60</f>
        <v>2428.9290000000001</v>
      </c>
    </row>
    <row r="72" spans="1:7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  <c r="G72">
        <f>SHAstorage!$I61</f>
        <v>2419.931</v>
      </c>
    </row>
    <row r="73" spans="1:7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  <c r="G73">
        <f>SHAstorage!$I62</f>
        <v>2412.317</v>
      </c>
    </row>
    <row r="74" spans="1:7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  <c r="G74">
        <f>SHAstorage!$I63</f>
        <v>2405.1089999999999</v>
      </c>
    </row>
    <row r="75" spans="1:7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  <c r="G75">
        <f>SHAstorage!$I64</f>
        <v>2399.2640000000001</v>
      </c>
    </row>
    <row r="76" spans="1:7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  <c r="G76">
        <f>SHAstorage!$I65</f>
        <v>2390.7240000000002</v>
      </c>
    </row>
    <row r="77" spans="1:7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  <c r="G77">
        <f>SHAstorage!$I66</f>
        <v>2386.6559999999999</v>
      </c>
    </row>
    <row r="78" spans="1:7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  <c r="G78">
        <f>SHAstorage!$I67</f>
        <v>2379.2939999999999</v>
      </c>
    </row>
    <row r="79" spans="1:7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  <c r="G79">
        <f>SHAstorage!$I68</f>
        <v>2373.5030000000002</v>
      </c>
    </row>
    <row r="80" spans="1:7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  <c r="G80">
        <f>SHAstorage!$I69</f>
        <v>2372.1550000000002</v>
      </c>
    </row>
    <row r="81" spans="1:7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  <c r="G81">
        <f>SHAstorage!$I70</f>
        <v>2364.4490000000001</v>
      </c>
    </row>
    <row r="82" spans="1:7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  <c r="G82">
        <f>SHAstorage!$I71</f>
        <v>2356.5590000000002</v>
      </c>
    </row>
    <row r="83" spans="1:7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  <c r="G83">
        <f>SHAstorage!$I72</f>
        <v>2348.1320000000001</v>
      </c>
    </row>
    <row r="84" spans="1:7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  <c r="G84">
        <f>SHAstorage!$I73</f>
        <v>2338.366</v>
      </c>
    </row>
    <row r="85" spans="1:7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  <c r="G85">
        <f>SHAstorage!$I74</f>
        <v>2331.1280000000002</v>
      </c>
    </row>
    <row r="86" spans="1:7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  <c r="G86">
        <f>SHAstorage!$I75</f>
        <v>2321.7950000000001</v>
      </c>
    </row>
    <row r="87" spans="1:7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  <c r="G87">
        <f>SHAstorage!$I76</f>
        <v>2315.1559999999999</v>
      </c>
    </row>
    <row r="88" spans="1:7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  <c r="G88">
        <f>SHAstorage!$I77</f>
        <v>2307.203</v>
      </c>
    </row>
    <row r="89" spans="1:7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  <c r="G89">
        <f>SHAstorage!$I78</f>
        <v>2300.9540000000002</v>
      </c>
    </row>
    <row r="90" spans="1:7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  <c r="G90">
        <f>SHAstorage!$I79</f>
        <v>2289.6559999999999</v>
      </c>
    </row>
    <row r="91" spans="1:7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  <c r="G91">
        <f>SHAstorage!$I80</f>
        <v>2281.1869999999999</v>
      </c>
    </row>
    <row r="92" spans="1:7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  <c r="G92">
        <f>SHAstorage!$I81</f>
        <v>2276.5070000000001</v>
      </c>
    </row>
    <row r="93" spans="1:7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  <c r="G93">
        <f>SHAstorage!$I82</f>
        <v>2271.0770000000002</v>
      </c>
    </row>
    <row r="94" spans="1:7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  <c r="G94">
        <f>SHAstorage!$I83</f>
        <v>2260.2359999999999</v>
      </c>
    </row>
    <row r="95" spans="1:7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  <c r="G95">
        <f>SHAstorage!$I84</f>
        <v>2250.9290000000001</v>
      </c>
    </row>
    <row r="96" spans="1:7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  <c r="G96">
        <f>SHAstorage!$I85</f>
        <v>2243.4899999999998</v>
      </c>
    </row>
    <row r="97" spans="1:7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  <c r="G97">
        <f>SHAstorage!$I86</f>
        <v>2235.902</v>
      </c>
    </row>
    <row r="98" spans="1:7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  <c r="G98">
        <f>SHAstorage!$I87</f>
        <v>2231.09</v>
      </c>
    </row>
    <row r="99" spans="1:7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  <c r="G99">
        <f>SHAstorage!$I88</f>
        <v>2225.357</v>
      </c>
    </row>
    <row r="100" spans="1:7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  <c r="G100">
        <f>SHAstorage!$I89</f>
        <v>2219.837</v>
      </c>
    </row>
    <row r="101" spans="1:7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  <c r="G101">
        <f>SHAstorage!$I90</f>
        <v>2213.58</v>
      </c>
    </row>
    <row r="102" spans="1:7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  <c r="G102">
        <f>SHAstorage!$I91</f>
        <v>2208.4279999999999</v>
      </c>
    </row>
    <row r="103" spans="1:7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  <c r="G103">
        <f>SHAstorage!$I92</f>
        <v>2201.4720000000002</v>
      </c>
    </row>
    <row r="104" spans="1:7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  <c r="G104">
        <f>SHAstorage!$I93</f>
        <v>2196.1669999999999</v>
      </c>
    </row>
    <row r="105" spans="1:7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  <c r="G105">
        <f>SHAstorage!$I94</f>
        <v>2191.0450000000001</v>
      </c>
    </row>
    <row r="106" spans="1:7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  <c r="G106">
        <f>SHAstorage!$I95</f>
        <v>2181.2139999999999</v>
      </c>
    </row>
    <row r="107" spans="1:7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  <c r="G107">
        <f>SHAstorage!$I96</f>
        <v>2176.3029999999999</v>
      </c>
    </row>
    <row r="108" spans="1:7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  <c r="G108">
        <f>SHAstorage!$I97</f>
        <v>2170.125</v>
      </c>
    </row>
    <row r="109" spans="1:7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  <c r="G109">
        <f>SHAstorage!$I98</f>
        <v>2167.5929999999998</v>
      </c>
    </row>
    <row r="110" spans="1:7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  <c r="G110">
        <f>SHAstorage!$I99</f>
        <v>2166.5079999999998</v>
      </c>
    </row>
    <row r="111" spans="1:7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  <c r="G111">
        <f>SHAstorage!$I100</f>
        <v>2162.8919999999998</v>
      </c>
    </row>
    <row r="112" spans="1:7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  <c r="G112">
        <f>SHAstorage!$I101</f>
        <v>2160.7220000000002</v>
      </c>
    </row>
    <row r="113" spans="1:7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  <c r="G113">
        <f>SHAstorage!$I102</f>
        <v>2157.4670000000001</v>
      </c>
    </row>
    <row r="114" spans="1:7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  <c r="G114">
        <f>SHAstorage!$I103</f>
        <v>2154.393</v>
      </c>
    </row>
    <row r="115" spans="1:7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  <c r="G115">
        <f>SHAstorage!$I104</f>
        <v>2153.85</v>
      </c>
    </row>
    <row r="116" spans="1:7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  <c r="G116">
        <f>SHAstorage!$I105</f>
        <v>2154.0309999999999</v>
      </c>
    </row>
    <row r="117" spans="1:7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  <c r="G117">
        <f>SHAstorage!$I106</f>
        <v>2152.2280000000001</v>
      </c>
    </row>
    <row r="118" spans="1:7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  <c r="G118">
        <f>SHAstorage!$I107</f>
        <v>2150.2510000000002</v>
      </c>
    </row>
    <row r="119" spans="1:7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  <c r="G119">
        <f>SHAstorage!$I108</f>
        <v>2148.0929999999998</v>
      </c>
    </row>
    <row r="120" spans="1:7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  <c r="G120">
        <f>SHAstorage!$I109</f>
        <v>2147.0149999999999</v>
      </c>
    </row>
    <row r="121" spans="1:7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  <c r="G121">
        <f>SHAstorage!$I110</f>
        <v>2147.9140000000002</v>
      </c>
    </row>
    <row r="122" spans="1:7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  <c r="G122">
        <f>SHAstorage!$I111</f>
        <v>2145.2170000000001</v>
      </c>
    </row>
    <row r="123" spans="1:7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  <c r="G123">
        <f>SHAstorage!$I112</f>
        <v>2144.8580000000002</v>
      </c>
    </row>
    <row r="124" spans="1:7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  <c r="G124">
        <f>SHAstorage!$I113</f>
        <v>2143.2399999999998</v>
      </c>
    </row>
    <row r="125" spans="1:7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  <c r="G125">
        <f>SHAstorage!$I114</f>
        <v>2142.3409999999999</v>
      </c>
    </row>
    <row r="126" spans="1:7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  <c r="G126">
        <f>SHAstorage!$I115</f>
        <v>2143.4189999999999</v>
      </c>
    </row>
    <row r="127" spans="1:7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  <c r="G127">
        <f>SHAstorage!$I116</f>
        <v>2149.172</v>
      </c>
    </row>
    <row r="128" spans="1:7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  <c r="G128">
        <f>SHAstorage!$I117</f>
        <v>2154.7539999999999</v>
      </c>
    </row>
    <row r="129" spans="1:7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  <c r="G129">
        <f>SHAstorage!$I118</f>
        <v>2154.9349999999999</v>
      </c>
    </row>
    <row r="130" spans="1:7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  <c r="G130">
        <f>SHAstorage!$I119</f>
        <v>2157.8290000000002</v>
      </c>
    </row>
    <row r="131" spans="1:7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  <c r="G131">
        <f>SHAstorage!$I120</f>
        <v>2153.85</v>
      </c>
    </row>
    <row r="132" spans="1:7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  <c r="G132">
        <f>SHAstorage!$I121</f>
        <v>2155.8389999999999</v>
      </c>
    </row>
    <row r="133" spans="1:7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  <c r="G133">
        <f>SHAstorage!$I122</f>
        <v>2156.5630000000001</v>
      </c>
    </row>
    <row r="134" spans="1:7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  <c r="G134">
        <f>SHAstorage!$I123</f>
        <v>2171.9380000000001</v>
      </c>
    </row>
    <row r="135" spans="1:7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  <c r="G135">
        <f>SHAstorage!$I124</f>
        <v>2177.0300000000002</v>
      </c>
    </row>
    <row r="136" spans="1:7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  <c r="G136">
        <f>SHAstorage!$I125</f>
        <v>2177.3939999999998</v>
      </c>
    </row>
    <row r="137" spans="1:7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  <c r="G137">
        <f>SHAstorage!$I126</f>
        <v>2178.6669999999999</v>
      </c>
    </row>
    <row r="138" spans="1:7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  <c r="G138">
        <f>SHAstorage!$I127</f>
        <v>2179.9409999999998</v>
      </c>
    </row>
    <row r="139" spans="1:7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  <c r="G139">
        <f>SHAstorage!$I128</f>
        <v>2182.4870000000001</v>
      </c>
    </row>
    <row r="140" spans="1:7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  <c r="G140">
        <f>SHAstorage!$I129</f>
        <v>2184.306</v>
      </c>
    </row>
    <row r="141" spans="1:7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  <c r="G141">
        <f>SHAstorage!$I130</f>
        <v>2183.942</v>
      </c>
    </row>
    <row r="142" spans="1:7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  <c r="G142">
        <f>SHAstorage!$I131</f>
        <v>2181.7600000000002</v>
      </c>
    </row>
    <row r="143" spans="1:7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  <c r="G143">
        <f>SHAstorage!$I132</f>
        <v>2182.123</v>
      </c>
    </row>
    <row r="144" spans="1:7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  <c r="G144">
        <f>SHAstorage!$I133</f>
        <v>2180.85</v>
      </c>
    </row>
    <row r="145" spans="1:7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  <c r="G145">
        <f>SHAstorage!$I134</f>
        <v>2183.0329999999999</v>
      </c>
    </row>
    <row r="146" spans="1:7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  <c r="G146">
        <f>SHAstorage!$I135</f>
        <v>2184.1239999999998</v>
      </c>
    </row>
    <row r="147" spans="1:7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  <c r="G147">
        <f>SHAstorage!$I136</f>
        <v>2183.2150000000001</v>
      </c>
    </row>
    <row r="148" spans="1:7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  <c r="G148">
        <f>SHAstorage!$I137</f>
        <v>2181.3960000000002</v>
      </c>
    </row>
    <row r="149" spans="1:7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  <c r="G149">
        <f>SHAstorage!$I138</f>
        <v>2180.6680000000001</v>
      </c>
    </row>
    <row r="150" spans="1:7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  <c r="G150">
        <f>SHAstorage!$I139</f>
        <v>2183.7600000000002</v>
      </c>
    </row>
    <row r="151" spans="1:7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  <c r="G151">
        <f>SHAstorage!$I140</f>
        <v>2197.6309999999999</v>
      </c>
    </row>
    <row r="152" spans="1:7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  <c r="G152">
        <f>SHAstorage!$I141</f>
        <v>2210.268</v>
      </c>
    </row>
    <row r="153" spans="1:7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  <c r="G153">
        <f>SHAstorage!$I142</f>
        <v>2217.8130000000001</v>
      </c>
    </row>
    <row r="154" spans="1:7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  <c r="G154">
        <f>SHAstorage!$I143</f>
        <v>2224.989</v>
      </c>
    </row>
    <row r="155" spans="1:7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  <c r="G155">
        <f>SHAstorage!$I144</f>
        <v>2230.9050000000002</v>
      </c>
    </row>
    <row r="156" spans="1:7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  <c r="G156">
        <f>SHAstorage!$I145</f>
        <v>2236.2719999999999</v>
      </c>
    </row>
    <row r="157" spans="1:7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  <c r="G157">
        <f>SHAstorage!$I146</f>
        <v>2240.5279999999998</v>
      </c>
    </row>
    <row r="158" spans="1:7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  <c r="G158">
        <f>SHAstorage!$I147</f>
        <v>2244.0450000000001</v>
      </c>
    </row>
    <row r="159" spans="1:7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  <c r="G159">
        <f>SHAstorage!$I148</f>
        <v>2251.3009999999999</v>
      </c>
    </row>
    <row r="160" spans="1:7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  <c r="G160">
        <f>SHAstorage!$I149</f>
        <v>2254.8380000000002</v>
      </c>
    </row>
    <row r="161" spans="1:7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  <c r="G161">
        <f>SHAstorage!$I150</f>
        <v>2258.933</v>
      </c>
    </row>
    <row r="162" spans="1:7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  <c r="G162">
        <f>SHAstorage!$I151</f>
        <v>2260.7939999999999</v>
      </c>
    </row>
    <row r="163" spans="1:7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  <c r="G163">
        <f>SHAstorage!$I152</f>
        <v>2265.2730000000001</v>
      </c>
    </row>
    <row r="164" spans="1:7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  <c r="G164">
        <f>SHAstorage!$I153</f>
        <v>2267.3330000000001</v>
      </c>
    </row>
    <row r="165" spans="1:7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  <c r="G165">
        <f>SHAstorage!$I154</f>
        <v>2266.21</v>
      </c>
    </row>
    <row r="166" spans="1:7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  <c r="G166">
        <f>SHAstorage!$I155</f>
        <v>2267.895</v>
      </c>
    </row>
    <row r="167" spans="1:7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  <c r="G167">
        <f>SHAstorage!$I156</f>
        <v>2270.1410000000001</v>
      </c>
    </row>
    <row r="168" spans="1:7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  <c r="G168">
        <f>SHAstorage!$I157</f>
        <v>2269.3919999999998</v>
      </c>
    </row>
    <row r="169" spans="1:7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  <c r="G169">
        <f>SHAstorage!$I158</f>
        <v>2267.895</v>
      </c>
    </row>
    <row r="170" spans="1:7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  <c r="G170">
        <f>SHAstorage!$I159</f>
        <v>2270.1410000000001</v>
      </c>
    </row>
    <row r="171" spans="1:7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  <c r="G171">
        <f>SHAstorage!$I160</f>
        <v>2281</v>
      </c>
    </row>
    <row r="172" spans="1:7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  <c r="G172">
        <f>SHAstorage!$I161</f>
        <v>2288.9029999999998</v>
      </c>
    </row>
    <row r="173" spans="1:7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  <c r="G173">
        <f>SHAstorage!$I162</f>
        <v>2297.3760000000002</v>
      </c>
    </row>
    <row r="174" spans="1:7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  <c r="G174">
        <f>SHAstorage!$I163</f>
        <v>2303.4160000000002</v>
      </c>
    </row>
    <row r="175" spans="1:7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  <c r="G175">
        <f>SHAstorage!$I164</f>
        <v>2354.069</v>
      </c>
    </row>
    <row r="176" spans="1:7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  <c r="G176">
        <f>SHAstorage!$I165</f>
        <v>2396.9259999999999</v>
      </c>
    </row>
    <row r="177" spans="1:7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  <c r="G177">
        <f>SHAstorage!$I166</f>
        <v>2417.3879999999999</v>
      </c>
    </row>
    <row r="178" spans="1:7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  <c r="G178">
        <f>SHAstorage!$I167</f>
        <v>2434.21</v>
      </c>
    </row>
    <row r="179" spans="1:7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  <c r="G179">
        <f>SHAstorage!$I168</f>
        <v>2445.2179999999998</v>
      </c>
    </row>
    <row r="180" spans="1:7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  <c r="G180">
        <f>SHAstorage!$I169</f>
        <v>2454.2669999999998</v>
      </c>
    </row>
    <row r="181" spans="1:7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  <c r="G181">
        <f>SHAstorage!$I170</f>
        <v>2471.2730000000001</v>
      </c>
    </row>
    <row r="182" spans="1:7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  <c r="G182">
        <f>SHAstorage!$I171</f>
        <v>2519.3530000000001</v>
      </c>
    </row>
    <row r="183" spans="1:7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  <c r="G183">
        <f>SHAstorage!$I172</f>
        <v>2584.1970000000001</v>
      </c>
    </row>
    <row r="184" spans="1:7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  <c r="G184">
        <f>SHAstorage!$I173</f>
        <v>2623.0320000000002</v>
      </c>
    </row>
    <row r="185" spans="1:7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  <c r="G185">
        <f>SHAstorage!$I174</f>
        <v>2661.0160000000001</v>
      </c>
    </row>
    <row r="186" spans="1:7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  <c r="G186">
        <f>SHAstorage!$I175</f>
        <v>2717.5529999999999</v>
      </c>
    </row>
    <row r="187" spans="1:7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  <c r="G187">
        <f>SHAstorage!$I176</f>
        <v>2760.7660000000001</v>
      </c>
    </row>
    <row r="188" spans="1:7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  <c r="G188">
        <f>SHAstorage!$I177</f>
        <v>2785.6689999999999</v>
      </c>
    </row>
    <row r="189" spans="1:7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  <c r="G189">
        <f>SHAstorage!$I178</f>
        <v>2812.4769999999999</v>
      </c>
    </row>
    <row r="190" spans="1:7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  <c r="G190">
        <f>SHAstorage!$I179</f>
        <v>2830.723</v>
      </c>
    </row>
    <row r="191" spans="1:7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  <c r="G191">
        <f>SHAstorage!$I180</f>
        <v>2845.105</v>
      </c>
    </row>
    <row r="192" spans="1:7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  <c r="G192">
        <f>SHAstorage!$I181</f>
        <v>2859.7559999999999</v>
      </c>
    </row>
    <row r="193" spans="1:7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  <c r="G193">
        <f>SHAstorage!$I182</f>
        <v>2874.2260000000001</v>
      </c>
    </row>
    <row r="194" spans="1:7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  <c r="G194">
        <f>SHAstorage!$I183</f>
        <v>2884.799</v>
      </c>
    </row>
    <row r="195" spans="1:7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  <c r="G195">
        <f>SHAstorage!$I184</f>
        <v>2893.3890000000001</v>
      </c>
    </row>
    <row r="196" spans="1:7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  <c r="G196">
        <f>SHAstorage!$I185</f>
        <v>2902.24</v>
      </c>
    </row>
    <row r="197" spans="1:7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  <c r="G197">
        <f>SHAstorage!$I186</f>
        <v>2911.5390000000002</v>
      </c>
    </row>
    <row r="198" spans="1:7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  <c r="G198">
        <f>SHAstorage!$I187</f>
        <v>2925.0920000000001</v>
      </c>
    </row>
    <row r="199" spans="1:7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  <c r="G199">
        <f>SHAstorage!$I188</f>
        <v>2952.5459999999998</v>
      </c>
    </row>
    <row r="200" spans="1:7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  <c r="G200">
        <f>SHAstorage!$I189</f>
        <v>2977.6979999999999</v>
      </c>
    </row>
    <row r="201" spans="1:7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  <c r="G201">
        <f>SHAstorage!$I190</f>
        <v>3003.674</v>
      </c>
    </row>
    <row r="202" spans="1:7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  <c r="G202">
        <f>SHAstorage!$I191</f>
        <v>3031.181</v>
      </c>
    </row>
    <row r="203" spans="1:7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  <c r="G203">
        <f>SHAstorage!$I192</f>
        <v>3050.607</v>
      </c>
    </row>
    <row r="204" spans="1:7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  <c r="G204">
        <f>SHAstorage!$I193</f>
        <v>3069.2089999999998</v>
      </c>
    </row>
    <row r="205" spans="1:7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  <c r="G205">
        <f>SHAstorage!$I194</f>
        <v>3083.0369999999998</v>
      </c>
    </row>
    <row r="206" spans="1:7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  <c r="G206">
        <f>SHAstorage!$I195</f>
        <v>3098.5129999999999</v>
      </c>
    </row>
    <row r="207" spans="1:7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  <c r="G207">
        <f>SHAstorage!$I196</f>
        <v>3109.8879999999999</v>
      </c>
    </row>
    <row r="208" spans="1:7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  <c r="G208">
        <f>SHAstorage!$I197</f>
        <v>3121.03</v>
      </c>
    </row>
    <row r="209" spans="1:7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  <c r="G209">
        <f>SHAstorage!$I198</f>
        <v>3135.9639999999999</v>
      </c>
    </row>
    <row r="210" spans="1:7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  <c r="G210">
        <f>SHAstorage!$I199</f>
        <v>3162.1909999999998</v>
      </c>
    </row>
    <row r="211" spans="1:7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  <c r="G211">
        <f>SHAstorage!$I200</f>
        <v>3214.623</v>
      </c>
    </row>
    <row r="212" spans="1:7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  <c r="G212">
        <f>SHAstorage!$I201</f>
        <v>3263.5839999999998</v>
      </c>
    </row>
    <row r="213" spans="1:7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  <c r="G213">
        <f>SHAstorage!$I202</f>
        <v>3303.3159999999998</v>
      </c>
    </row>
    <row r="214" spans="1:7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  <c r="G214">
        <f>SHAstorage!$I203</f>
        <v>3338.172</v>
      </c>
    </row>
    <row r="215" spans="1:7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  <c r="G215">
        <f>SHAstorage!$I204</f>
        <v>3368.1579999999999</v>
      </c>
    </row>
    <row r="216" spans="1:7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  <c r="G216">
        <f>SHAstorage!$I205</f>
        <v>3390.9479999999999</v>
      </c>
    </row>
    <row r="217" spans="1:7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  <c r="G217">
        <f>SHAstorage!$I206</f>
        <v>3413.8449999999998</v>
      </c>
    </row>
    <row r="218" spans="1:7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  <c r="G218">
        <f>SHAstorage!$I207</f>
        <v>3445.7910000000002</v>
      </c>
    </row>
    <row r="219" spans="1:7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  <c r="G219">
        <f>SHAstorage!$I208</f>
        <v>3462.703</v>
      </c>
    </row>
    <row r="220" spans="1:7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  <c r="G220">
        <f>SHAstorage!$I209</f>
        <v>3478.43</v>
      </c>
    </row>
    <row r="221" spans="1:7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  <c r="G221">
        <f>SHAstorage!$I210</f>
        <v>3496.471</v>
      </c>
    </row>
    <row r="222" spans="1:7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  <c r="G222">
        <f>SHAstorage!$I211</f>
        <v>3547.922</v>
      </c>
    </row>
    <row r="223" spans="1:7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  <c r="G223">
        <f>SHAstorage!$I212</f>
        <v>3691.8519999999999</v>
      </c>
    </row>
    <row r="224" spans="1:7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  <c r="G224">
        <f>SHAstorage!$I213</f>
        <v>3866.51</v>
      </c>
    </row>
    <row r="225" spans="1:7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  <c r="G225">
        <f>SHAstorage!$I214</f>
        <v>3947.6529999999998</v>
      </c>
    </row>
    <row r="226" spans="1:7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  <c r="G226">
        <f>SHAstorage!$I215</f>
        <v>3970.7849999999999</v>
      </c>
    </row>
    <row r="227" spans="1:7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  <c r="G227">
        <f>SHAstorage!$I216</f>
        <v>3977.0520000000001</v>
      </c>
    </row>
    <row r="228" spans="1:7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  <c r="G228">
        <f>SHAstorage!$I217</f>
        <v>3971.33</v>
      </c>
    </row>
    <row r="229" spans="1:7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  <c r="G229">
        <f>SHAstorage!$I218</f>
        <v>3968.06</v>
      </c>
    </row>
    <row r="230" spans="1:7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  <c r="G230">
        <f>SHAstorage!$I219</f>
        <v>3963.973</v>
      </c>
    </row>
    <row r="231" spans="1:7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  <c r="G231">
        <f>SHAstorage!$I220</f>
        <v>4007.1480000000001</v>
      </c>
    </row>
    <row r="232" spans="1:7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  <c r="G232">
        <f>SHAstorage!$I221</f>
        <v>4044.3159999999998</v>
      </c>
    </row>
    <row r="233" spans="1:7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  <c r="G233">
        <f>SHAstorage!$I222</f>
        <v>4043.2109999999998</v>
      </c>
    </row>
    <row r="234" spans="1:7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  <c r="G234">
        <f>SHAstorage!$I223</f>
        <v>4030.5219999999999</v>
      </c>
    </row>
    <row r="235" spans="1:7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  <c r="G235">
        <f>SHAstorage!$I224</f>
        <v>4010.1689999999999</v>
      </c>
    </row>
    <row r="236" spans="1:7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  <c r="G236">
        <f>SHAstorage!$I225</f>
        <v>3983.8789999999999</v>
      </c>
    </row>
    <row r="237" spans="1:7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  <c r="G237">
        <f>SHAstorage!$I226</f>
        <v>3947.924</v>
      </c>
    </row>
    <row r="238" spans="1:7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  <c r="G238">
        <f>SHAstorage!$I227</f>
        <v>3913.01</v>
      </c>
    </row>
    <row r="239" spans="1:7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  <c r="G239">
        <f>SHAstorage!$I228</f>
        <v>3869.7170000000001</v>
      </c>
    </row>
    <row r="240" spans="1:7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  <c r="G240">
        <f>SHAstorage!$I229</f>
        <v>3840.6080000000002</v>
      </c>
    </row>
    <row r="241" spans="1:7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  <c r="G241">
        <f>SHAstorage!$I230</f>
        <v>3811.1190000000001</v>
      </c>
    </row>
    <row r="242" spans="1:7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  <c r="G242">
        <f>SHAstorage!$I231</f>
        <v>3795.7660000000001</v>
      </c>
    </row>
    <row r="243" spans="1:7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  <c r="G243">
        <f>SHAstorage!$I232</f>
        <v>3786.232</v>
      </c>
    </row>
    <row r="244" spans="1:7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  <c r="G244">
        <f>SHAstorage!$I233</f>
        <v>3778.2849999999999</v>
      </c>
    </row>
    <row r="245" spans="1:7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  <c r="G245">
        <f>SHAstorage!$I234</f>
        <v>3782.7890000000002</v>
      </c>
    </row>
    <row r="246" spans="1:7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  <c r="G246">
        <f>SHAstorage!$I235</f>
        <v>3790.2060000000001</v>
      </c>
    </row>
    <row r="247" spans="1:7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  <c r="G247">
        <f>SHAstorage!$I236</f>
        <v>3801.855</v>
      </c>
    </row>
    <row r="248" spans="1:7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  <c r="G248">
        <f>SHAstorage!$I237</f>
        <v>3815.09</v>
      </c>
    </row>
    <row r="249" spans="1:7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  <c r="G249">
        <f>SHAstorage!$I238</f>
        <v>3827.0410000000002</v>
      </c>
    </row>
    <row r="250" spans="1:7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  <c r="G250">
        <f>SHAstorage!$I239</f>
        <v>3842.7370000000001</v>
      </c>
    </row>
    <row r="251" spans="1:7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  <c r="G251">
        <f>SHAstorage!$I240</f>
        <v>3864.9059999999999</v>
      </c>
    </row>
    <row r="252" spans="1:7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  <c r="G252">
        <f>SHAstorage!$I241</f>
        <v>3900.8670000000002</v>
      </c>
    </row>
    <row r="253" spans="1:7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  <c r="G253">
        <f>SHAstorage!$I242</f>
        <v>3941.145</v>
      </c>
    </row>
    <row r="254" spans="1:7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  <c r="G254">
        <f>SHAstorage!$I243</f>
        <v>3980.8679999999999</v>
      </c>
    </row>
    <row r="255" spans="1:7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  <c r="G255">
        <f>SHAstorage!$I244</f>
        <v>4008.7939999999999</v>
      </c>
    </row>
    <row r="256" spans="1:7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  <c r="G256">
        <f>SHAstorage!$I245</f>
        <v>4027.7719999999999</v>
      </c>
    </row>
    <row r="257" spans="1:7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  <c r="G257">
        <f>SHAstorage!$I246</f>
        <v>4039.6179999999999</v>
      </c>
    </row>
    <row r="258" spans="1:7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  <c r="G258">
        <f>SHAstorage!$I247</f>
        <v>4057.857</v>
      </c>
    </row>
    <row r="259" spans="1:7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  <c r="G259">
        <f>SHAstorage!$I248</f>
        <v>4067.828</v>
      </c>
    </row>
    <row r="260" spans="1:7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  <c r="G260">
        <f>SHAstorage!$I249</f>
        <v>4062.279</v>
      </c>
    </row>
    <row r="261" spans="1:7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  <c r="G261">
        <f>SHAstorage!$I250</f>
        <v>4068.1060000000002</v>
      </c>
    </row>
    <row r="262" spans="1:7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  <c r="G262">
        <f>SHAstorage!$I251</f>
        <v>4080.6010000000001</v>
      </c>
    </row>
    <row r="263" spans="1:7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  <c r="G263">
        <f>SHAstorage!$I252</f>
        <v>4104.2659999999996</v>
      </c>
    </row>
    <row r="264" spans="1:7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  <c r="G264">
        <f>SHAstorage!$I253</f>
        <v>4143.9989999999998</v>
      </c>
    </row>
    <row r="265" spans="1:7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  <c r="G265">
        <f>SHAstorage!$I254</f>
        <v>4174.6790000000001</v>
      </c>
    </row>
    <row r="266" spans="1:7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  <c r="G266">
        <f>SHAstorage!$I255</f>
        <v>4172.1450000000004</v>
      </c>
    </row>
    <row r="267" spans="1:7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  <c r="G267">
        <f>SHAstorage!$I256</f>
        <v>4157.7839999999997</v>
      </c>
    </row>
    <row r="268" spans="1:7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  <c r="G268">
        <f>SHAstorage!$I257</f>
        <v>4139.7950000000001</v>
      </c>
    </row>
    <row r="269" spans="1:7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  <c r="G269">
        <f>SHAstorage!$I258</f>
        <v>4110.6819999999998</v>
      </c>
    </row>
    <row r="270" spans="1:7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  <c r="G270">
        <f>SHAstorage!$I259</f>
        <v>4089.7629999999999</v>
      </c>
    </row>
    <row r="271" spans="1:7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  <c r="G271">
        <f>SHAstorage!$I260</f>
        <v>4078.9349999999999</v>
      </c>
    </row>
    <row r="272" spans="1:7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  <c r="G272">
        <f>SHAstorage!$I261</f>
        <v>4069.7719999999999</v>
      </c>
    </row>
    <row r="273" spans="1:7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  <c r="G273">
        <f>SHAstorage!$I262</f>
        <v>4063.9409999999998</v>
      </c>
    </row>
    <row r="274" spans="1:7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  <c r="G274">
        <f>SHAstorage!$I263</f>
        <v>4062.8319999999999</v>
      </c>
    </row>
    <row r="275" spans="1:7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  <c r="G275">
        <f>SHAstorage!$I264</f>
        <v>4067.5509999999999</v>
      </c>
    </row>
    <row r="276" spans="1:7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  <c r="G276">
        <f>SHAstorage!$I265</f>
        <v>4073.6590000000001</v>
      </c>
    </row>
    <row r="277" spans="1:7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  <c r="G277">
        <f>SHAstorage!$I266</f>
        <v>4081.989</v>
      </c>
    </row>
    <row r="278" spans="1:7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  <c r="G278">
        <f>SHAstorage!$I267</f>
        <v>4091.7109999999998</v>
      </c>
    </row>
    <row r="279" spans="1:7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  <c r="G279">
        <f>SHAstorage!$I268</f>
        <v>4107.0550000000003</v>
      </c>
    </row>
    <row r="280" spans="1:7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  <c r="G280">
        <f>SHAstorage!$I269</f>
        <v>4121.8559999999998</v>
      </c>
    </row>
    <row r="281" spans="1:7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  <c r="G281">
        <f>SHAstorage!$I270</f>
        <v>4140.0749999999998</v>
      </c>
    </row>
    <row r="282" spans="1:7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  <c r="G282">
        <f>SHAstorage!$I271</f>
        <v>4160.0370000000003</v>
      </c>
    </row>
    <row r="283" spans="1:7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  <c r="G283">
        <f>SHAstorage!$I272</f>
        <v>4177.5069999999996</v>
      </c>
    </row>
    <row r="284" spans="1:7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  <c r="G284">
        <f>SHAstorage!$I273</f>
        <v>4193.634</v>
      </c>
    </row>
    <row r="285" spans="1:7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  <c r="G285">
        <f>SHAstorage!$I274</f>
        <v>4210.93</v>
      </c>
    </row>
    <row r="286" spans="1:7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  <c r="G286">
        <f>SHAstorage!$I275</f>
        <v>4223.1540000000005</v>
      </c>
    </row>
    <row r="287" spans="1:7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  <c r="G287">
        <f>SHAstorage!$I276</f>
        <v>4237.9650000000001</v>
      </c>
    </row>
    <row r="288" spans="1:7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  <c r="G288">
        <f>SHAstorage!$I277</f>
        <v>4249.3869999999997</v>
      </c>
    </row>
    <row r="289" spans="1:7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  <c r="G289">
        <f>SHAstorage!$I278</f>
        <v>4260.5249999999996</v>
      </c>
    </row>
    <row r="290" spans="1:7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  <c r="G290">
        <f>SHAstorage!$I279</f>
        <v>4263.6819999999998</v>
      </c>
    </row>
    <row r="291" spans="1:7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  <c r="G291">
        <f>SHAstorage!$I280</f>
        <v>4264.8289999999997</v>
      </c>
    </row>
    <row r="292" spans="1:7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  <c r="G292">
        <f>SHAstorage!$I281</f>
        <v>4266.2640000000001</v>
      </c>
    </row>
    <row r="293" spans="1:7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  <c r="G293">
        <f>SHAstorage!$I282</f>
        <v>4269.9949999999999</v>
      </c>
    </row>
    <row r="294" spans="1:7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  <c r="G294">
        <f>SHAstorage!$I283</f>
        <v>4273.7250000000004</v>
      </c>
    </row>
    <row r="295" spans="1:7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  <c r="G295">
        <f>SHAstorage!$I284</f>
        <v>4279.7510000000002</v>
      </c>
    </row>
    <row r="296" spans="1:7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  <c r="G296">
        <f>SHAstorage!$I285</f>
        <v>4286.3509999999997</v>
      </c>
    </row>
    <row r="297" spans="1:7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  <c r="G297">
        <f>SHAstorage!$I286</f>
        <v>4286.0640000000003</v>
      </c>
    </row>
    <row r="298" spans="1:7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  <c r="G298">
        <f>SHAstorage!$I287</f>
        <v>4288.6469999999999</v>
      </c>
    </row>
    <row r="299" spans="1:7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  <c r="G299">
        <f>SHAstorage!$I288</f>
        <v>4289.799</v>
      </c>
    </row>
    <row r="300" spans="1:7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  <c r="G300">
        <f>SHAstorage!$I289</f>
        <v>4293.8339999999998</v>
      </c>
    </row>
    <row r="301" spans="1:7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  <c r="G301">
        <f>SHAstorage!$I290</f>
        <v>4302.1940000000004</v>
      </c>
    </row>
    <row r="302" spans="1:7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  <c r="G302">
        <f>SHAstorage!$I291</f>
        <v>4327.6049999999996</v>
      </c>
    </row>
    <row r="303" spans="1:7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  <c r="G303">
        <f>SHAstorage!$I292</f>
        <v>4343.2420000000002</v>
      </c>
    </row>
    <row r="304" spans="1:7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  <c r="G304">
        <f>SHAstorage!$I293</f>
        <v>4362.6350000000002</v>
      </c>
    </row>
    <row r="305" spans="1:7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  <c r="G305">
        <f>SHAstorage!$I294</f>
        <v>4382.3440000000001</v>
      </c>
    </row>
    <row r="306" spans="1:7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  <c r="G306">
        <f>SHAstorage!$I295</f>
        <v>4395.1350000000002</v>
      </c>
    </row>
    <row r="307" spans="1:7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  <c r="G307">
        <f>SHAstorage!$I296</f>
        <v>4406.1880000000001</v>
      </c>
    </row>
    <row r="308" spans="1:7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  <c r="G308">
        <f>SHAstorage!$I297</f>
        <v>4419.3310000000001</v>
      </c>
    </row>
    <row r="309" spans="1:7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  <c r="G309">
        <f>SHAstorage!$I298</f>
        <v>4429.8440000000001</v>
      </c>
    </row>
    <row r="310" spans="1:7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  <c r="G310">
        <f>SHAstorage!$I299</f>
        <v>4439.8</v>
      </c>
    </row>
    <row r="311" spans="1:7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  <c r="G311">
        <f>SHAstorage!$I300</f>
        <v>4444.7879999999996</v>
      </c>
    </row>
    <row r="312" spans="1:7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  <c r="G312">
        <f>SHAstorage!$I301</f>
        <v>4455.9359999999997</v>
      </c>
    </row>
    <row r="313" spans="1:7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  <c r="G313">
        <f>SHAstorage!$I302</f>
        <v>4464.4489999999996</v>
      </c>
    </row>
    <row r="314" spans="1:7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  <c r="G314">
        <f>SHAstorage!$I303</f>
        <v>4468.5749999999998</v>
      </c>
    </row>
    <row r="315" spans="1:7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  <c r="G315">
        <f>SHAstorage!$I304</f>
        <v>4470.933</v>
      </c>
    </row>
    <row r="316" spans="1:7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  <c r="G316">
        <f>SHAstorage!$I305</f>
        <v>4471.2269999999999</v>
      </c>
    </row>
    <row r="317" spans="1:7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  <c r="G317">
        <f>SHAstorage!$I306</f>
        <v>4476.8270000000002</v>
      </c>
    </row>
    <row r="318" spans="1:7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  <c r="G318">
        <f>SHAstorage!$I307</f>
        <v>4475.6480000000001</v>
      </c>
    </row>
    <row r="319" spans="1:7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  <c r="G319">
        <f>SHAstorage!$I308</f>
        <v>4476.2380000000003</v>
      </c>
    </row>
    <row r="320" spans="1:7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  <c r="G320">
        <f>SHAstorage!$I309</f>
        <v>4476.5320000000002</v>
      </c>
    </row>
    <row r="321" spans="1:7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  <c r="G321">
        <f>SHAstorage!$I310</f>
        <v>4475.0590000000002</v>
      </c>
    </row>
    <row r="322" spans="1:7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  <c r="G322">
        <f>SHAstorage!$I311</f>
        <v>4472.1120000000001</v>
      </c>
    </row>
    <row r="323" spans="1:7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  <c r="G323">
        <f>SHAstorage!$I312</f>
        <v>4470.6379999999999</v>
      </c>
    </row>
    <row r="324" spans="1:7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  <c r="G324">
        <f>SHAstorage!$I313</f>
        <v>4469.7539999999999</v>
      </c>
    </row>
    <row r="325" spans="1:7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  <c r="G325">
        <f>SHAstorage!$I314</f>
        <v>4465.6279999999997</v>
      </c>
    </row>
    <row r="326" spans="1:7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  <c r="G326">
        <f>SHAstorage!$I315</f>
        <v>4458.576</v>
      </c>
    </row>
    <row r="327" spans="1:7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  <c r="G327">
        <f>SHAstorage!$I316</f>
        <v>4456.8159999999998</v>
      </c>
    </row>
    <row r="328" spans="1:7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  <c r="G328">
        <f>SHAstorage!$I317</f>
        <v>4454.4690000000001</v>
      </c>
    </row>
    <row r="329" spans="1:7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  <c r="G329">
        <f>SHAstorage!$I318</f>
        <v>4453.8819999999996</v>
      </c>
    </row>
    <row r="330" spans="1:7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  <c r="G330">
        <f>SHAstorage!$I319</f>
        <v>4455.3490000000002</v>
      </c>
    </row>
    <row r="331" spans="1:7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  <c r="G331">
        <f>SHAstorage!$I320</f>
        <v>4451.2420000000002</v>
      </c>
    </row>
    <row r="332" spans="1:7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  <c r="G332">
        <f>SHAstorage!$I321</f>
        <v>4445.6679999999997</v>
      </c>
    </row>
    <row r="333" spans="1:7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  <c r="G333">
        <f>SHAstorage!$I322</f>
        <v>4440.0940000000001</v>
      </c>
    </row>
    <row r="334" spans="1:7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  <c r="G334">
        <f>SHAstorage!$I323</f>
        <v>4433.933</v>
      </c>
    </row>
    <row r="335" spans="1:7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  <c r="G335">
        <f>SHAstorage!$I324</f>
        <v>4441.2669999999998</v>
      </c>
    </row>
    <row r="336" spans="1:7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  <c r="G336">
        <f>SHAstorage!$I325</f>
        <v>4439.2139999999999</v>
      </c>
    </row>
    <row r="337" spans="1:7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  <c r="G337">
        <f>SHAstorage!$I326</f>
        <v>4435.3999999999996</v>
      </c>
    </row>
    <row r="338" spans="1:7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  <c r="G338">
        <f>SHAstorage!$I327</f>
        <v>4426.0479999999998</v>
      </c>
    </row>
    <row r="339" spans="1:7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  <c r="G339">
        <f>SHAstorage!$I328</f>
        <v>4417.2860000000001</v>
      </c>
    </row>
    <row r="340" spans="1:7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  <c r="G340">
        <f>SHAstorage!$I329</f>
        <v>4409.1090000000004</v>
      </c>
    </row>
    <row r="341" spans="1:7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  <c r="G341">
        <f>SHAstorage!$I330</f>
        <v>4404.1469999999999</v>
      </c>
    </row>
    <row r="342" spans="1:7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  <c r="G342">
        <f>SHAstorage!$I331</f>
        <v>4398.6229999999996</v>
      </c>
    </row>
    <row r="343" spans="1:7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  <c r="G343">
        <f>SHAstorage!$I332</f>
        <v>4391.3559999999998</v>
      </c>
    </row>
    <row r="344" spans="1:7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  <c r="G344">
        <f>SHAstorage!$I333</f>
        <v>4382.3440000000001</v>
      </c>
    </row>
    <row r="345" spans="1:7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  <c r="G345">
        <f>SHAstorage!$I334</f>
        <v>4373.9219999999996</v>
      </c>
    </row>
    <row r="346" spans="1:7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  <c r="G346">
        <f>SHAstorage!$I335</f>
        <v>4365.2389999999996</v>
      </c>
    </row>
    <row r="347" spans="1:7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  <c r="G347">
        <f>SHAstorage!$I336</f>
        <v>4355.3990000000003</v>
      </c>
    </row>
    <row r="348" spans="1:7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  <c r="G348">
        <f>SHAstorage!$I337</f>
        <v>4343.5320000000002</v>
      </c>
    </row>
    <row r="349" spans="1:7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  <c r="G349">
        <f>SHAstorage!$I338</f>
        <v>4331.3689999999997</v>
      </c>
    </row>
    <row r="350" spans="1:7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  <c r="G350">
        <f>SHAstorage!$I339</f>
        <v>4320.076</v>
      </c>
    </row>
    <row r="351" spans="1:7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  <c r="G351">
        <f>SHAstorage!$I340</f>
        <v>4310.8410000000003</v>
      </c>
    </row>
    <row r="352" spans="1:7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  <c r="G352">
        <f>SHAstorage!$I341</f>
        <v>4301.3289999999997</v>
      </c>
    </row>
    <row r="353" spans="1:7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  <c r="G353">
        <f>SHAstorage!$I342</f>
        <v>4289.799</v>
      </c>
    </row>
    <row r="354" spans="1:7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  <c r="G354">
        <f>SHAstorage!$I343</f>
        <v>4280.6120000000001</v>
      </c>
    </row>
    <row r="355" spans="1:7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  <c r="G355">
        <f>SHAstorage!$I344</f>
        <v>4272.29</v>
      </c>
    </row>
    <row r="356" spans="1:7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  <c r="G356">
        <f>SHAstorage!$I345</f>
        <v>4259.3810000000003</v>
      </c>
    </row>
    <row r="357" spans="1:7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  <c r="G357">
        <f>SHAstorage!$I346</f>
        <v>4250.5290000000005</v>
      </c>
    </row>
    <row r="358" spans="1:7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  <c r="G358">
        <f>SHAstorage!$I347</f>
        <v>4239.9639999999999</v>
      </c>
    </row>
    <row r="359" spans="1:7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  <c r="G359">
        <f>SHAstorage!$I348</f>
        <v>4229.9769999999999</v>
      </c>
    </row>
    <row r="360" spans="1:7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  <c r="G360">
        <f>SHAstorage!$I349</f>
        <v>4219.7430000000004</v>
      </c>
    </row>
    <row r="361" spans="1:7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  <c r="G361">
        <f>SHAstorage!$I350</f>
        <v>4209.2240000000002</v>
      </c>
    </row>
    <row r="362" spans="1:7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  <c r="G362">
        <f>SHAstorage!$I351</f>
        <v>4199.01</v>
      </c>
    </row>
    <row r="363" spans="1:7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  <c r="G363">
        <f>SHAstorage!$I352</f>
        <v>4188.5420000000004</v>
      </c>
    </row>
    <row r="364" spans="1:7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  <c r="G364">
        <f>SHAstorage!$I353</f>
        <v>4179.2049999999999</v>
      </c>
    </row>
    <row r="365" spans="1:7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  <c r="G365">
        <f>SHAstorage!$I354</f>
        <v>4170.4560000000001</v>
      </c>
    </row>
    <row r="366" spans="1:7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  <c r="G366">
        <f>SHAstorage!$I355</f>
        <v>4159.7550000000001</v>
      </c>
    </row>
    <row r="367" spans="1:7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  <c r="G367">
        <f>SHAstorage!$I356</f>
        <v>4148.4920000000002</v>
      </c>
    </row>
    <row r="368" spans="1:7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  <c r="G368">
        <f>SHAstorage!$I357</f>
        <v>4133.348</v>
      </c>
    </row>
    <row r="369" spans="1:7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  <c r="G369">
        <f>SHAstorage!$I358</f>
        <v>4121.576</v>
      </c>
    </row>
    <row r="370" spans="1:7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  <c r="G370">
        <f>SHAstorage!$I359</f>
        <v>4111.24</v>
      </c>
    </row>
    <row r="371" spans="1:7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  <c r="G371">
        <f>SHAstorage!$I360</f>
        <v>4100.0810000000001</v>
      </c>
    </row>
    <row r="372" spans="1:7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  <c r="G372">
        <f>SHAstorage!$I361</f>
        <v>4086.9870000000001</v>
      </c>
    </row>
    <row r="373" spans="1:7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  <c r="G373">
        <f>SHAstorage!$I362</f>
        <v>4075.88</v>
      </c>
    </row>
    <row r="374" spans="1:7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  <c r="G374">
        <f>SHAstorage!$I363</f>
        <v>4066.9949999999999</v>
      </c>
    </row>
    <row r="375" spans="1:7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  <c r="G375">
        <f>SHAstorage!$I364</f>
        <v>4055.0940000000001</v>
      </c>
    </row>
    <row r="376" spans="1:7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  <c r="G376">
        <f>SHAstorage!$I365</f>
        <v>4044.3159999999998</v>
      </c>
    </row>
    <row r="377" spans="1:7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  <c r="G377">
        <f>SHAstorage!$I366</f>
        <v>4032.4479999999999</v>
      </c>
    </row>
    <row r="378" spans="1:7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  <c r="G378">
        <f>SHAstorage!$I367</f>
        <v>4024.471</v>
      </c>
    </row>
    <row r="379" spans="1:7">
      <c r="A379" s="1"/>
      <c r="B379" s="1"/>
    </row>
    <row r="380" spans="1:7">
      <c r="A380" s="1"/>
      <c r="B380" s="1"/>
    </row>
    <row r="381" spans="1:7">
      <c r="A381" s="1"/>
      <c r="B381" s="1"/>
    </row>
    <row r="382" spans="1:7">
      <c r="A382" s="1"/>
      <c r="B382" s="1"/>
    </row>
    <row r="383" spans="1:7">
      <c r="A383" s="1"/>
      <c r="B383" s="1"/>
    </row>
    <row r="384" spans="1:7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6E9B-26E5-438D-80D0-9A975AF065B6}">
  <dimension ref="A1:K1015"/>
  <sheetViews>
    <sheetView workbookViewId="0">
      <selection activeCell="E1" sqref="E1:E7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1332</v>
      </c>
      <c r="H2" t="s">
        <v>441</v>
      </c>
      <c r="I2" t="s">
        <v>1333</v>
      </c>
      <c r="J2" t="s">
        <v>459</v>
      </c>
      <c r="K2" t="s">
        <v>1334</v>
      </c>
    </row>
    <row r="3" spans="1:11">
      <c r="A3" s="8" t="s">
        <v>449</v>
      </c>
      <c r="B3" s="8" t="s">
        <v>446</v>
      </c>
      <c r="C3" s="8"/>
      <c r="D3" s="8"/>
      <c r="E3" s="8" t="s">
        <v>464</v>
      </c>
      <c r="H3">
        <v>1</v>
      </c>
      <c r="I3" s="11">
        <f>AVERAGEIF($C$8:$C$1015,$H3, $E$8:$E$1015)</f>
        <v>6.2626192555541085</v>
      </c>
      <c r="J3">
        <f>DAY(EOMONTH(B11,0))</f>
        <v>31</v>
      </c>
      <c r="K3" s="7">
        <f>I3/J3</f>
        <v>0.20201997598561641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6.8673807751564748</v>
      </c>
      <c r="J4">
        <f t="shared" ref="J4:J14" si="1">DAY(EOMONTH(B12,0))</f>
        <v>28</v>
      </c>
      <c r="K4" s="7">
        <f t="shared" ref="K4:K14" si="2">I4/J4</f>
        <v>0.24526359911273124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45.382618291037424</v>
      </c>
      <c r="J5">
        <f t="shared" si="1"/>
        <v>31</v>
      </c>
      <c r="K5" s="7">
        <f t="shared" si="2"/>
        <v>1.4639554287431427</v>
      </c>
    </row>
    <row r="6" spans="1:11">
      <c r="A6" s="8" t="s">
        <v>454</v>
      </c>
      <c r="B6" s="8" t="s">
        <v>446</v>
      </c>
      <c r="C6" s="8"/>
      <c r="D6" s="8"/>
      <c r="E6" s="8" t="s">
        <v>10</v>
      </c>
      <c r="H6">
        <v>4</v>
      </c>
      <c r="I6" s="11">
        <f t="shared" si="0"/>
        <v>317.07345381237212</v>
      </c>
      <c r="J6">
        <f t="shared" si="1"/>
        <v>30</v>
      </c>
      <c r="K6" s="7">
        <f t="shared" si="2"/>
        <v>10.569115127079071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1026.3734654017858</v>
      </c>
      <c r="J7">
        <f t="shared" si="1"/>
        <v>31</v>
      </c>
      <c r="K7" s="7">
        <f t="shared" si="2"/>
        <v>33.108821464573737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9">
        <v>0</v>
      </c>
      <c r="H8">
        <v>6</v>
      </c>
      <c r="I8" s="11">
        <f t="shared" si="0"/>
        <v>1005.1899952661423</v>
      </c>
      <c r="J8">
        <f t="shared" si="1"/>
        <v>30</v>
      </c>
      <c r="K8" s="7">
        <f t="shared" si="2"/>
        <v>33.506333175538074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9">
        <v>0</v>
      </c>
      <c r="H9">
        <v>7</v>
      </c>
      <c r="I9" s="11">
        <f t="shared" si="0"/>
        <v>1138.6994274684362</v>
      </c>
      <c r="J9">
        <f t="shared" si="1"/>
        <v>31</v>
      </c>
      <c r="K9" s="7">
        <f t="shared" si="2"/>
        <v>36.732239595756006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9">
        <v>0</v>
      </c>
      <c r="H10">
        <v>8</v>
      </c>
      <c r="I10" s="11">
        <f t="shared" si="0"/>
        <v>946.86237244378958</v>
      </c>
      <c r="J10">
        <f t="shared" si="1"/>
        <v>31</v>
      </c>
      <c r="K10" s="7">
        <f t="shared" si="2"/>
        <v>30.54394749818676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9">
        <v>0</v>
      </c>
      <c r="H11">
        <v>9</v>
      </c>
      <c r="I11" s="11">
        <f t="shared" si="0"/>
        <v>326.59749081021266</v>
      </c>
      <c r="J11">
        <f t="shared" si="1"/>
        <v>30</v>
      </c>
      <c r="K11" s="7">
        <f t="shared" si="2"/>
        <v>10.886583027007088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9">
        <v>0</v>
      </c>
      <c r="H12">
        <v>10</v>
      </c>
      <c r="I12" s="11">
        <f t="shared" si="0"/>
        <v>321.40273462023055</v>
      </c>
      <c r="J12">
        <f t="shared" si="1"/>
        <v>31</v>
      </c>
      <c r="K12" s="7">
        <f t="shared" si="2"/>
        <v>10.367830149039696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9">
        <v>0</v>
      </c>
      <c r="H13">
        <v>11</v>
      </c>
      <c r="I13" s="11">
        <f t="shared" si="0"/>
        <v>171.25452448072889</v>
      </c>
      <c r="J13">
        <f t="shared" si="1"/>
        <v>30</v>
      </c>
      <c r="K13" s="7">
        <f t="shared" si="2"/>
        <v>5.7084841493576297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9">
        <v>0</v>
      </c>
      <c r="H14">
        <v>12</v>
      </c>
      <c r="I14" s="11">
        <f t="shared" si="0"/>
        <v>80.650592985607332</v>
      </c>
      <c r="J14">
        <f t="shared" si="1"/>
        <v>31</v>
      </c>
      <c r="K14" s="7">
        <f t="shared" si="2"/>
        <v>2.6016320317937849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9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9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9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9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9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9">
        <v>334.08999633789063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9">
        <v>180.11000061035156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9">
        <v>86.80999755859375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9">
        <v>6.5100002288818359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9">
        <v>7.1999998092651367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9">
        <v>35.639999389648438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9">
        <v>296.20001220703125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9">
        <v>1066.8900146484375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9">
        <v>1044.8699951171875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9">
        <v>1183.6500244140625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9">
        <v>984.239990234375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9">
        <v>339.489990234375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9">
        <v>334.08999633789063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9">
        <v>180.11000061035156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9">
        <v>86.80999755859375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9">
        <v>6.5100002288818359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9">
        <v>7.1999998092651367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9">
        <v>35.639999389648438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9">
        <v>296.20001220703125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9">
        <v>1066.8900146484375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9">
        <v>1044.8699951171875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9">
        <v>1183.6500244140625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9">
        <v>984.239990234375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9">
        <v>339.489990234375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9">
        <v>334.08999633789063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9">
        <v>180.11000061035156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9">
        <v>86.80999755859375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9">
        <v>6.5100002288818359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9">
        <v>6.9499998092651367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9">
        <v>35.639999389648438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9">
        <v>306.33999633789063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9">
        <v>874.8499755859375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9">
        <v>856.79998779296875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9">
        <v>970.59002685546875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9">
        <v>807.08001708984375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9">
        <v>278.3800048828125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9">
        <v>273.95999145507813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9">
        <v>147.69000244140625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9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9">
        <v>5.3299999237060547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9">
        <v>5.9099998474121094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9">
        <v>51.139999389648438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9">
        <v>373.57998657226563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9">
        <v>1066.8900146484375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9">
        <v>1044.8699951171875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9">
        <v>1183.6500244140625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9">
        <v>984.239990234375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9">
        <v>339.489990234375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9">
        <v>334.08999633789063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9">
        <v>180.11000061035156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9">
        <v>86.80999755859375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9">
        <v>6.5100002288818359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9">
        <v>7.1999998092651367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9">
        <v>62.369998931884766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9">
        <v>373.57998657226563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9">
        <v>1066.8900146484375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9">
        <v>1044.8699951171875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9">
        <v>1183.6500244140625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9">
        <v>984.239990234375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9">
        <v>339.489990234375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9">
        <v>334.08999633789063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9">
        <v>180.11000061035156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9">
        <v>86.80999755859375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9">
        <v>6.5100002288818359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9">
        <v>7.1999998092651367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9">
        <v>62.369998931884766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9">
        <v>296.20001220703125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9">
        <v>1066.8900146484375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9">
        <v>1044.8699951171875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9">
        <v>1183.6500244140625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9">
        <v>984.239990234375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9">
        <v>339.489990234375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9">
        <v>334.08999633789063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9">
        <v>180.11000061035156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9">
        <v>86.80999755859375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9">
        <v>6.5100002288818359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9">
        <v>6.9499998092651367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9">
        <v>35.639999389648438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9">
        <v>296.20001220703125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9">
        <v>1066.8900146484375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9">
        <v>1044.8699951171875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9">
        <v>1183.6500244140625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9">
        <v>984.239990234375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9">
        <v>339.489990234375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9">
        <v>334.08999633789063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9">
        <v>180.11000061035156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9">
        <v>86.80999755859375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9">
        <v>6.5100002288818359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9">
        <v>7.1999998092651367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9">
        <v>35.639999389648438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9">
        <v>373.57998657226563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9">
        <v>1066.8900146484375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9">
        <v>1044.8699951171875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9">
        <v>1183.6500244140625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9">
        <v>984.239990234375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9">
        <v>339.489990234375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9">
        <v>334.08999633789063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9">
        <v>180.11000061035156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9">
        <v>86.80999755859375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9">
        <v>6.5100002288818359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9">
        <v>7.1999998092651367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9">
        <v>62.369998931884766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9">
        <v>373.57998657226563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9">
        <v>1066.8900146484375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9">
        <v>1044.8699951171875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9">
        <v>1183.6500244140625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9">
        <v>984.239990234375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9">
        <v>339.489990234375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9">
        <v>334.08999633789063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9">
        <v>180.11000061035156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9">
        <v>86.80999755859375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9">
        <v>6.5100002288818359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9">
        <v>7.1999998092651367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9">
        <v>62.369998931884766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9">
        <v>354.91000366210938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9">
        <v>1013.5399780273438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9">
        <v>992.6300048828125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9">
        <v>1124.469970703125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9">
        <v>935.030029296875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9">
        <v>322.51998901367188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9">
        <v>317.3900146484375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9">
        <v>171.10000610351563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9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9">
        <v>6.179999828338623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9">
        <v>6.6100001335144043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9">
        <v>59.25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9">
        <v>373.57998657226563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9">
        <v>1066.8900146484375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9">
        <v>1044.8699951171875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9">
        <v>1183.6500244140625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9">
        <v>984.239990234375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9">
        <v>339.489990234375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9">
        <v>334.08999633789063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9">
        <v>180.11000061035156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9">
        <v>86.80999755859375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9">
        <v>6.5100002288818359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9">
        <v>7.1999998092651367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9">
        <v>62.369998931884766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9">
        <v>373.57998657226563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9">
        <v>1066.8900146484375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9">
        <v>1044.8699951171875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9">
        <v>1183.6500244140625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9">
        <v>984.239990234375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9">
        <v>339.489990234375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9">
        <v>334.08999633789063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9">
        <v>180.11000061035156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9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9">
        <v>6.5100002288818359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9">
        <v>7.1999998092651367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9">
        <v>62.369998931884766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9">
        <v>373.57998657226563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9">
        <v>1066.8900146484375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9">
        <v>1044.8699951171875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9">
        <v>1183.6500244140625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9">
        <v>984.239990234375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9">
        <v>339.489990234375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9">
        <v>334.08999633789063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9">
        <v>180.11000061035156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9">
        <v>86.80999755859375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9">
        <v>6.5100002288818359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9">
        <v>7.1999998092651367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9">
        <v>62.369998931884766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9">
        <v>296.20001220703125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9">
        <v>1066.8900146484375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9">
        <v>1044.8699951171875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9">
        <v>1183.6500244140625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9">
        <v>984.239990234375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9">
        <v>339.489990234375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9">
        <v>334.08999633789063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9">
        <v>180.11000061035156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9">
        <v>86.80999755859375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9">
        <v>6.5100002288818359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9">
        <v>6.9499998092651367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9">
        <v>35.639999389648438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9">
        <v>296.20001220703125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9">
        <v>1066.8900146484375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9">
        <v>1044.8699951171875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9">
        <v>1183.6500244140625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9">
        <v>984.239990234375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9">
        <v>339.489990234375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9">
        <v>334.08999633789063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9">
        <v>180.11000061035156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9">
        <v>86.80999755859375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9">
        <v>6.5100002288818359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9">
        <v>7.1999998092651367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9">
        <v>35.639999389648438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9">
        <v>296.20001220703125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9">
        <v>1066.8900146484375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9">
        <v>1044.8699951171875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9">
        <v>1183.6500244140625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9">
        <v>984.239990234375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9">
        <v>339.489990234375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9">
        <v>334.08999633789063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9">
        <v>180.11000061035156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9">
        <v>86.80999755859375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9">
        <v>6.5100002288818359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9">
        <v>7.1999998092651367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9">
        <v>35.639999389648438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9">
        <v>296.20001220703125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9">
        <v>1066.8900146484375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9">
        <v>1044.8699951171875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9">
        <v>1183.6500244140625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9">
        <v>984.239990234375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9">
        <v>339.489990234375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9">
        <v>334.08999633789063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9">
        <v>180.11000061035156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9">
        <v>86.80999755859375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9">
        <v>6.5100002288818359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9">
        <v>7.1999998092651367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9">
        <v>35.639999389648438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9">
        <v>373.57998657226563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9">
        <v>1066.8900146484375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9">
        <v>1044.8699951171875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9">
        <v>1183.6500244140625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9">
        <v>984.239990234375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9">
        <v>339.489990234375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9">
        <v>334.08999633789063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9">
        <v>180.11000061035156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9">
        <v>86.80999755859375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9">
        <v>6.5100002288818359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9">
        <v>6.9499998092651367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9">
        <v>62.369998931884766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9">
        <v>296.20001220703125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9">
        <v>1066.8900146484375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9">
        <v>1044.8699951171875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9">
        <v>1183.6500244140625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9">
        <v>984.239990234375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9">
        <v>339.489990234375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9">
        <v>334.08999633789063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9">
        <v>180.11000061035156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9">
        <v>86.80999755859375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9">
        <v>6.5100002288818359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9">
        <v>7.1999998092651367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9">
        <v>35.639999389648438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9">
        <v>296.20001220703125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9">
        <v>1066.8900146484375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9">
        <v>1044.8699951171875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9">
        <v>1183.6500244140625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9">
        <v>984.239990234375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9">
        <v>339.489990234375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9">
        <v>334.08999633789063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9">
        <v>180.11000061035156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9">
        <v>86.80999755859375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9">
        <v>6.5100002288818359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9">
        <v>7.1999998092651367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9">
        <v>35.639999389648438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9">
        <v>296.20001220703125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9">
        <v>1066.8900146484375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9">
        <v>1044.8699951171875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9">
        <v>1183.6500244140625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9">
        <v>984.239990234375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9">
        <v>339.489990234375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9">
        <v>334.08999633789063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9">
        <v>180.11000061035156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9">
        <v>86.80999755859375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9">
        <v>6.5100002288818359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9">
        <v>7.1999998092651367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9">
        <v>35.639999389648438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9">
        <v>296.20001220703125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9">
        <v>1066.8900146484375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9">
        <v>1044.8699951171875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9">
        <v>1183.6500244140625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9">
        <v>984.239990234375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9">
        <v>339.489990234375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9">
        <v>334.08999633789063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9">
        <v>180.11000061035156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9">
        <v>86.80999755859375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9">
        <v>6.5100002288818359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9">
        <v>6.9499998092651367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9">
        <v>35.639999389648438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9">
        <v>373.57998657226563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9">
        <v>1066.8900146484375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9">
        <v>1044.8699951171875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9">
        <v>1183.6500244140625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9">
        <v>984.239990234375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9">
        <v>339.489990234375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9">
        <v>334.08999633789063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9">
        <v>180.11000061035156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9">
        <v>86.80999755859375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9">
        <v>6.5100002288818359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9">
        <v>7.1999998092651367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9">
        <v>62.369998931884766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9">
        <v>296.20001220703125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9">
        <v>1066.8900146484375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9">
        <v>1044.8699951171875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9">
        <v>1183.6500244140625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9">
        <v>984.239990234375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9">
        <v>339.489990234375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9">
        <v>334.08999633789063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9">
        <v>180.11000061035156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9">
        <v>86.80999755859375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9">
        <v>6.5100002288818359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9">
        <v>7.1999998092651367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9">
        <v>35.639999389648438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9">
        <v>296.20001220703125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9">
        <v>1066.8900146484375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9">
        <v>1044.8699951171875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9">
        <v>1183.6500244140625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9">
        <v>984.239990234375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9">
        <v>339.489990234375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9">
        <v>334.08999633789063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9">
        <v>180.11000061035156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9">
        <v>86.80999755859375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9">
        <v>6.5100002288818359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9">
        <v>7.1999998092651367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9">
        <v>35.639999389648438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9">
        <v>373.57998657226563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9">
        <v>1066.8900146484375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9">
        <v>1044.8699951171875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9">
        <v>1183.6500244140625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9">
        <v>984.239990234375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9">
        <v>339.489990234375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9">
        <v>334.08999633789063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9">
        <v>180.11000061035156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9">
        <v>86.80999755859375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9">
        <v>6.5100002288818359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9">
        <v>6.9499998092651367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9">
        <v>62.369998931884766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9">
        <v>296.20001220703125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9">
        <v>1066.8900146484375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9">
        <v>1044.8699951171875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9">
        <v>1183.6500244140625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9">
        <v>984.239990234375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9">
        <v>339.489990234375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9">
        <v>334.08999633789063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9">
        <v>180.11000061035156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9">
        <v>86.80999755859375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9">
        <v>6.5100002288818359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9">
        <v>7.1999998092651367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9">
        <v>35.639999389648438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9">
        <v>373.57998657226563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9">
        <v>1066.8900146484375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9">
        <v>1044.8699951171875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9">
        <v>1183.6500244140625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9">
        <v>984.239990234375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9">
        <v>339.489990234375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9">
        <v>334.08999633789063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9">
        <v>180.11000061035156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9">
        <v>86.80999755859375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9">
        <v>6.5100002288818359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9">
        <v>7.1999998092651367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9">
        <v>62.369998931884766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9">
        <v>296.20001220703125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9">
        <v>1066.8900146484375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9">
        <v>1044.8699951171875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9">
        <v>1183.6500244140625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9">
        <v>984.239990234375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9">
        <v>339.489990234375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9">
        <v>334.08999633789063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9">
        <v>180.11000061035156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9">
        <v>86.80999755859375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9">
        <v>6.5100002288818359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9">
        <v>7.1999998092651367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9">
        <v>35.639999389648438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9">
        <v>296.20001220703125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9">
        <v>1066.8900146484375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9">
        <v>1044.8699951171875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9">
        <v>1183.6500244140625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9">
        <v>984.239990234375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9">
        <v>339.489990234375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9">
        <v>334.08999633789063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9">
        <v>180.11000061035156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9">
        <v>86.80999755859375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9">
        <v>6.5100002288818359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9">
        <v>6.9499998092651367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9">
        <v>35.639999389648438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9">
        <v>296.20001220703125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9">
        <v>1066.8900146484375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9">
        <v>1044.8699951171875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9">
        <v>1183.6500244140625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9">
        <v>984.239990234375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9">
        <v>339.489990234375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9">
        <v>334.08999633789063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9">
        <v>180.11000061035156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9">
        <v>86.80999755859375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9">
        <v>6.5100002288818359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9">
        <v>7.1999998092651367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9">
        <v>35.639999389648438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9">
        <v>296.20001220703125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9">
        <v>1066.8900146484375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9">
        <v>1044.8699951171875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9">
        <v>1183.6500244140625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9">
        <v>984.239990234375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9">
        <v>339.489990234375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9">
        <v>334.08999633789063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9">
        <v>180.11000061035156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9">
        <v>86.80999755859375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9">
        <v>6.5100002288818359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9">
        <v>7.1999998092651367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9">
        <v>35.639999389648438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9">
        <v>296.20001220703125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9">
        <v>1066.8900146484375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9">
        <v>1044.8699951171875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9">
        <v>1183.6500244140625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9">
        <v>984.239990234375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9">
        <v>339.489990234375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9">
        <v>334.08999633789063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9">
        <v>180.11000061035156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9">
        <v>86.80999755859375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9">
        <v>6.5100002288818359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9">
        <v>7.1999998092651367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9">
        <v>35.639999389648438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9">
        <v>373.57998657226563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9">
        <v>1066.8900146484375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9">
        <v>1044.8699951171875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9">
        <v>1183.6500244140625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9">
        <v>984.239990234375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9">
        <v>339.489990234375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9">
        <v>334.08999633789063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9">
        <v>180.11000061035156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9">
        <v>86.80999755859375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9">
        <v>6.5100002288818359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9">
        <v>6.9499998092651367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9">
        <v>62.369998931884766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9">
        <v>296.20001220703125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9">
        <v>1066.8900146484375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9">
        <v>1044.8699951171875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9">
        <v>1183.6500244140625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9">
        <v>984.239990234375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9">
        <v>339.489990234375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9">
        <v>334.08999633789063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9">
        <v>180.11000061035156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9">
        <v>86.80999755859375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9">
        <v>6.5100002288818359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9">
        <v>7.1999998092651367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9">
        <v>35.639999389648438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9">
        <v>296.20001220703125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9">
        <v>1066.8900146484375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9">
        <v>1044.8699951171875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9">
        <v>1183.6500244140625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9">
        <v>984.239990234375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9">
        <v>339.489990234375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9">
        <v>334.08999633789063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9">
        <v>180.11000061035156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9">
        <v>86.80999755859375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9">
        <v>6.5100002288818359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9">
        <v>7.1999998092651367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9">
        <v>35.639999389648438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9">
        <v>296.20001220703125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9">
        <v>1066.8900146484375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9">
        <v>1044.8699951171875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9">
        <v>1183.6500244140625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9">
        <v>984.239990234375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9">
        <v>339.489990234375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9">
        <v>334.08999633789063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9">
        <v>180.11000061035156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9">
        <v>86.80999755859375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9">
        <v>6.5100002288818359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9">
        <v>7.1999998092651367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9">
        <v>35.639999389648438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9">
        <v>373.57998657226563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9">
        <v>1066.8900146484375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9">
        <v>1044.8699951171875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9">
        <v>1183.6500244140625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9">
        <v>984.239990234375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9">
        <v>339.489990234375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9">
        <v>334.08999633789063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9">
        <v>180.11000061035156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9">
        <v>86.80999755859375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9">
        <v>6.5100002288818359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9">
        <v>6.9499998092651367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9">
        <v>62.369998931884766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9">
        <v>373.57998657226563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9">
        <v>1066.8900146484375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9">
        <v>1044.8699951171875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9">
        <v>1183.6500244140625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9">
        <v>984.239990234375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9">
        <v>339.489990234375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9">
        <v>334.08999633789063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9">
        <v>180.11000061035156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9">
        <v>86.80999755859375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9">
        <v>6.5100002288818359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9">
        <v>7.1999998092651367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9">
        <v>62.369998931884766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9">
        <v>373.57998657226563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9">
        <v>1066.8900146484375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9">
        <v>1044.8699951171875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9">
        <v>1183.6500244140625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9">
        <v>984.239990234375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9">
        <v>339.489990234375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9">
        <v>334.08999633789063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9">
        <v>180.11000061035156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9">
        <v>86.80999755859375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9">
        <v>6.5100002288818359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9">
        <v>7.1999998092651367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9">
        <v>62.369998931884766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9">
        <v>373.57998657226563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9">
        <v>1066.8900146484375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9">
        <v>1044.8699951171875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9">
        <v>1183.6500244140625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9">
        <v>984.239990234375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9">
        <v>339.489990234375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9">
        <v>334.08999633789063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9">
        <v>180.11000061035156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9">
        <v>86.80999755859375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9">
        <v>6.5100002288818359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9">
        <v>7.1999998092651367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9">
        <v>62.369998931884766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9">
        <v>296.20001220703125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9">
        <v>1066.8900146484375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9">
        <v>1044.8699951171875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9">
        <v>1183.6500244140625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9">
        <v>984.239990234375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9">
        <v>339.489990234375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9">
        <v>334.08999633789063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9">
        <v>180.11000061035156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9">
        <v>86.80999755859375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9">
        <v>6.5100002288818359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9">
        <v>6.9499998092651367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9">
        <v>35.639999389648438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9">
        <v>373.57998657226563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9">
        <v>1066.8900146484375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9">
        <v>1044.8699951171875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9">
        <v>1183.6500244140625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9">
        <v>984.239990234375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9">
        <v>339.489990234375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9">
        <v>334.08999633789063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9">
        <v>180.11000061035156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9">
        <v>86.80999755859375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9">
        <v>6.5100002288818359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9">
        <v>7.1999998092651367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9">
        <v>62.369998931884766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9">
        <v>296.20001220703125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9">
        <v>1066.8900146484375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9">
        <v>1044.8699951171875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9">
        <v>1183.6500244140625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9">
        <v>984.239990234375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9">
        <v>339.489990234375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9">
        <v>334.08999633789063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9">
        <v>180.11000061035156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9">
        <v>86.80999755859375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9">
        <v>6.5100002288818359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9">
        <v>7.1999998092651367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9">
        <v>35.639999389648438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9">
        <v>373.57998657226563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9">
        <v>1066.8900146484375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9">
        <v>1044.8699951171875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9">
        <v>1183.6500244140625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9">
        <v>984.239990234375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9">
        <v>339.489990234375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9">
        <v>334.08999633789063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9">
        <v>180.11000061035156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9">
        <v>86.80999755859375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9">
        <v>6.5100002288818359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9">
        <v>7.1999998092651367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9">
        <v>62.369998931884766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9">
        <v>296.20001220703125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9">
        <v>1066.8900146484375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9">
        <v>1044.8699951171875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9">
        <v>1183.6500244140625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9">
        <v>984.239990234375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9">
        <v>339.489990234375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9">
        <v>334.08999633789063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9">
        <v>180.11000061035156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9">
        <v>86.80999755859375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9">
        <v>6.5100002288818359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9">
        <v>6.9499998092651367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9">
        <v>35.639999389648438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9">
        <v>373.57998657226563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9">
        <v>1066.8900146484375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9">
        <v>1044.8699951171875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9">
        <v>1183.6500244140625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9">
        <v>984.239990234375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9">
        <v>339.489990234375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9">
        <v>334.08999633789063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9">
        <v>180.11000061035156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9">
        <v>86.80999755859375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9">
        <v>6.5100002288818359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9">
        <v>7.1999998092651367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9">
        <v>62.369998931884766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9">
        <v>296.20001220703125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9">
        <v>1066.8900146484375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9">
        <v>1044.8699951171875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9">
        <v>1183.6500244140625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9">
        <v>984.239990234375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9">
        <v>339.489990234375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9">
        <v>334.08999633789063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9">
        <v>180.11000061035156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9">
        <v>86.80999755859375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9">
        <v>6.5100002288818359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9">
        <v>7.1999998092651367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9">
        <v>35.639999389648438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9">
        <v>278.42001342773438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9">
        <v>1002.8699951171875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9">
        <v>982.17999267578125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9">
        <v>1112.6300048828125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9">
        <v>925.19000244140625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9">
        <v>319.1199951171875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9">
        <v>314.04998779296875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9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9">
        <v>81.599998474121094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9">
        <v>6.119999885559082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9">
        <v>6.7699999809265137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9">
        <v>33.5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9">
        <v>296.20001220703125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9">
        <v>1066.8900146484375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9">
        <v>1044.8699951171875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9">
        <v>1183.6500244140625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9">
        <v>984.239990234375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9">
        <v>339.489990234375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9">
        <v>334.08999633789063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9">
        <v>180.11000061035156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9">
        <v>86.80999755859375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9">
        <v>6.5100002288818359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9">
        <v>6.9499998092651367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9">
        <v>35.639999389648438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9">
        <v>373.57998657226563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9">
        <v>1066.8900146484375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9">
        <v>1044.8699951171875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9">
        <v>1183.6500244140625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9">
        <v>984.239990234375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9">
        <v>339.489990234375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9">
        <v>334.08999633789063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9">
        <v>180.11000061035156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9">
        <v>86.80999755859375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9">
        <v>6.5100002288818359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9">
        <v>7.1999998092651367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9">
        <v>62.369998931884766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9">
        <v>296.20001220703125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9">
        <v>1066.8900146484375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9">
        <v>1044.8699951171875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9">
        <v>1183.6500244140625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9">
        <v>984.239990234375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9">
        <v>339.489990234375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9">
        <v>334.08999633789063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9">
        <v>180.11000061035156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9">
        <v>86.80999755859375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9">
        <v>6.5100002288818359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9">
        <v>7.1999998092651367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9">
        <v>35.639999389648438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9">
        <v>296.20001220703125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9">
        <v>1066.8900146484375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9">
        <v>1044.8699951171875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9">
        <v>1183.6500244140625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9">
        <v>984.239990234375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9">
        <v>339.489990234375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9">
        <v>334.08999633789063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9">
        <v>180.11000061035156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9">
        <v>86.80999755859375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9">
        <v>6.5100002288818359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9">
        <v>7.1999998092651367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9">
        <v>35.639999389648438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9">
        <v>296.20001220703125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9">
        <v>1066.8900146484375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9">
        <v>1044.8699951171875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9">
        <v>1183.6500244140625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9">
        <v>984.239990234375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9">
        <v>339.489990234375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9">
        <v>334.08999633789063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9">
        <v>180.11000061035156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9">
        <v>86.80999755859375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9">
        <v>6.5100002288818359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9">
        <v>6.9499998092651367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9">
        <v>35.639999389648438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9">
        <v>373.57998657226563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9">
        <v>1066.8900146484375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9">
        <v>1044.8699951171875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9">
        <v>1183.6500244140625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9">
        <v>984.239990234375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9">
        <v>339.489990234375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9">
        <v>334.08999633789063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9">
        <v>180.11000061035156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9">
        <v>86.80999755859375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9">
        <v>6.5100002288818359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9">
        <v>7.1999998092651367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9">
        <v>62.369998931884766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9">
        <v>37.360000610351563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9">
        <v>106.69000244140625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9">
        <v>104.48999786376953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9">
        <v>118.36000061035156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9">
        <v>98.419998168945313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9">
        <v>33.950000762939453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9">
        <v>33.409999847412109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9">
        <v>18.010000228881836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9">
        <v>8.6800003051757813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9">
        <v>0.64999997615814209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9">
        <v>0.72000002861022949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9">
        <v>6.2399997711181641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9">
        <v>296.20001220703125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9">
        <v>1066.8900146484375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9">
        <v>1044.8699951171875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9">
        <v>1183.6500244140625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9">
        <v>984.239990234375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9">
        <v>339.489990234375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9">
        <v>334.08999633789063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9">
        <v>180.11000061035156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9">
        <v>86.80999755859375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9">
        <v>6.5100002288818359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9">
        <v>7.1999998092651367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9">
        <v>35.639999389648438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9">
        <v>373.57998657226563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9">
        <v>1066.8900146484375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9">
        <v>1044.8699951171875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9">
        <v>1183.6500244140625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9">
        <v>984.239990234375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9">
        <v>339.489990234375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9">
        <v>334.08999633789063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9">
        <v>180.11000061035156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9">
        <v>86.80999755859375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9">
        <v>6.5100002288818359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9">
        <v>6.9499998092651367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9">
        <v>62.369998931884766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9">
        <v>296.20001220703125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9">
        <v>1066.8900146484375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9">
        <v>1044.8699951171875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9">
        <v>1183.6500244140625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9">
        <v>984.239990234375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9">
        <v>339.489990234375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9">
        <v>334.08999633789063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9">
        <v>180.11000061035156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9">
        <v>86.80999755859375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9">
        <v>6.5100002288818359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9">
        <v>7.1999998092651367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9">
        <v>35.639999389648438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9">
        <v>373.57998657226563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9">
        <v>1066.8900146484375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9">
        <v>1044.8699951171875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9">
        <v>1183.6500244140625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9">
        <v>984.239990234375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9">
        <v>339.489990234375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9">
        <v>334.08999633789063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9">
        <v>180.11000061035156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9">
        <v>86.80999755859375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9">
        <v>6.5100002288818359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9">
        <v>7.1999998092651367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9">
        <v>62.369998931884766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9">
        <v>296.20001220703125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9">
        <v>1066.8900146484375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9">
        <v>1044.8699951171875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9">
        <v>1183.6500244140625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9">
        <v>984.239990234375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9">
        <v>339.489990234375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9">
        <v>334.08999633789063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9">
        <v>180.11000061035156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9">
        <v>86.80999755859375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9">
        <v>6.5100002288818359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9">
        <v>7.1999998092651367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9">
        <v>35.639999389648438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9">
        <v>296.20001220703125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9">
        <v>1066.8900146484375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9">
        <v>1044.8699951171875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9">
        <v>1183.6500244140625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9">
        <v>984.239990234375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9">
        <v>339.489990234375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9">
        <v>334.08999633789063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9">
        <v>180.11000061035156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9">
        <v>86.80999755859375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9">
        <v>6.5100002288818359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9">
        <v>6.9499998092651367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9">
        <v>35.639999389648438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9">
        <v>296.20001220703125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9">
        <v>1066.8900146484375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9">
        <v>1044.8699951171875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9">
        <v>1183.6500244140625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9">
        <v>984.239990234375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9">
        <v>339.489990234375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9">
        <v>334.08999633789063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9">
        <v>180.11000061035156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9">
        <v>86.80999755859375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9">
        <v>6.5100002288818359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9">
        <v>7.1999998092651367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9">
        <v>35.639999389648438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9">
        <v>373.57998657226563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9">
        <v>1066.8900146484375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9">
        <v>1044.8699951171875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9">
        <v>1183.6500244140625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9">
        <v>984.239990234375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9">
        <v>339.489990234375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9">
        <v>334.08999633789063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9">
        <v>180.11000061035156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9">
        <v>86.80999755859375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9">
        <v>6.5100002288818359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9">
        <v>7.1999998092651367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9">
        <v>62.369998931884766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9">
        <v>296.20001220703125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9">
        <v>1066.8900146484375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9">
        <v>1044.8699951171875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9">
        <v>1183.6500244140625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9">
        <v>984.239990234375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9">
        <v>339.489990234375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9">
        <v>334.08999633789063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9">
        <v>180.11000061035156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9">
        <v>86.80999755859375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9">
        <v>6.5100002288818359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9">
        <v>7.1999998092651367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9">
        <v>35.639999389648438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9">
        <v>373.57998657226563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9">
        <v>1066.8900146484375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9">
        <v>1044.8699951171875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9">
        <v>1183.6500244140625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9">
        <v>984.239990234375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9">
        <v>339.489990234375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9">
        <v>334.08999633789063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9">
        <v>180.11000061035156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9">
        <v>86.80999755859375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9">
        <v>6.5100002288818359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9">
        <v>6.9499998092651367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9">
        <v>62.369998931884766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9">
        <v>373.57998657226563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9">
        <v>1066.8900146484375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9">
        <v>1044.8699951171875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9">
        <v>1183.6500244140625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9">
        <v>984.239990234375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9">
        <v>339.489990234375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9">
        <v>334.08999633789063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9">
        <v>180.11000061035156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9">
        <v>86.80999755859375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9">
        <v>6.5100002288818359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9">
        <v>7.1999998092651367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9">
        <v>62.369998931884766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9">
        <v>373.57998657226563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9">
        <v>1066.8900146484375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9">
        <v>1044.8699951171875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9">
        <v>1183.6500244140625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9">
        <v>984.239990234375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9">
        <v>339.489990234375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9">
        <v>334.08999633789063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9">
        <v>180.11000061035156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9">
        <v>86.80999755859375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9">
        <v>6.5100002288818359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9">
        <v>7.1999998092651367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9">
        <v>62.369998931884766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9">
        <v>373.57998657226563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9">
        <v>1066.8900146484375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9">
        <v>1044.8699951171875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9">
        <v>1183.6500244140625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9">
        <v>984.239990234375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9">
        <v>339.489990234375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9">
        <v>334.08999633789063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9">
        <v>180.11000061035156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9">
        <v>86.80999755859375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9">
        <v>6.5100002288818359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9">
        <v>7.1999998092651367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9">
        <v>62.369998931884766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9">
        <v>373.57998657226563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9">
        <v>1066.8900146484375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9">
        <v>1044.8699951171875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9">
        <v>1183.6500244140625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9">
        <v>984.239990234375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9">
        <v>339.489990234375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9">
        <v>334.08999633789063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9">
        <v>180.11000061035156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9">
        <v>86.80999755859375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9">
        <v>6.5100002288818359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9">
        <v>6.9499998092651367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9">
        <v>62.369998931884766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9">
        <v>373.57998657226563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9">
        <v>1066.8900146484375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9">
        <v>1044.8699951171875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9">
        <v>1183.6500244140625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9">
        <v>984.239990234375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9">
        <v>339.489990234375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9">
        <v>334.08999633789063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9">
        <v>180.11000061035156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9">
        <v>86.80999755859375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9">
        <v>6.5100002288818359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9">
        <v>7.1999998092651367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9">
        <v>62.369998931884766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9">
        <v>296.20001220703125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9">
        <v>1066.8900146484375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9">
        <v>1044.8699951171875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9">
        <v>1183.6500244140625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9">
        <v>984.239990234375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9">
        <v>339.489990234375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9">
        <v>334.08999633789063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9">
        <v>180.11000061035156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9">
        <v>86.80999755859375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9">
        <v>6.5100002288818359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9">
        <v>7.1999998092651367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9">
        <v>35.639999389648438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9">
        <v>373.57998657226563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9">
        <v>1066.8900146484375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9">
        <v>1044.8699951171875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9">
        <v>1183.6500244140625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9">
        <v>984.239990234375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9">
        <v>339.489990234375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9">
        <v>334.08999633789063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9">
        <v>180.11000061035156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9">
        <v>86.80999755859375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9">
        <v>6.5100002288818359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9">
        <v>7.1999998092651367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9">
        <v>62.369998931884766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9">
        <v>296.20001220703125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9">
        <v>1066.8900146484375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9">
        <v>1044.8699951171875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9">
        <v>1183.6500244140625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9">
        <v>984.239990234375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9">
        <v>339.489990234375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9">
        <v>334.08999633789063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9">
        <v>180.11000061035156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9">
        <v>86.80999755859375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9">
        <v>6.5100002288818359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9">
        <v>6.9499998092651367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9">
        <v>35.639999389648438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9">
        <v>296.20001220703125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9">
        <v>1066.8900146484375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9">
        <v>1044.8699951171875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9">
        <v>1183.6500244140625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9">
        <v>984.239990234375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9">
        <v>339.489990234375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9">
        <v>334.08999633789063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9">
        <v>180.11000061035156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9">
        <v>86.80999755859375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9">
        <v>6.5100002288818359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9">
        <v>7.1999998092651367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9">
        <v>35.639999389648438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9">
        <v>296.20001220703125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9">
        <v>1066.8900146484375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9">
        <v>1044.8699951171875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9">
        <v>1183.6500244140625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9">
        <v>984.239990234375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9">
        <v>339.489990234375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9">
        <v>334.08999633789063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9">
        <v>180.11000061035156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9">
        <v>86.80999755859375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9">
        <v>6.5100002288818359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9">
        <v>7.1999998092651367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9">
        <v>35.639999389648438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9">
        <v>296.20001220703125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9">
        <v>1066.8900146484375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9">
        <v>1044.8699951171875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9">
        <v>1183.6500244140625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9">
        <v>984.239990234375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9">
        <v>339.489990234375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9">
        <v>334.08999633789063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9">
        <v>180.11000061035156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9">
        <v>86.80999755859375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9">
        <v>6.5100002288818359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9">
        <v>7.1999998092651367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9">
        <v>35.639999389648438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9">
        <v>296.20001220703125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9">
        <v>1066.8900146484375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9">
        <v>1044.8699951171875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9">
        <v>1183.6500244140625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9">
        <v>984.239990234375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9">
        <v>339.489990234375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9">
        <v>334.08999633789063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9">
        <v>180.11000061035156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9">
        <v>86.80999755859375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9">
        <v>6.5100002288818359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9">
        <v>6.9499998092651367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9">
        <v>35.639999389648438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9">
        <v>296.20001220703125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9">
        <v>1066.8900146484375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9">
        <v>1044.8699951171875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9">
        <v>1183.6500244140625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9">
        <v>984.239990234375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9">
        <v>339.489990234375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9">
        <v>334.08999633789063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9">
        <v>180.11000061035156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9">
        <v>86.80999755859375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9">
        <v>6.5100002288818359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9">
        <v>7.1999998092651367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9">
        <v>35.639999389648438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9">
        <v>373.57998657226563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9">
        <v>1066.8900146484375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9">
        <v>1044.8699951171875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9">
        <v>1183.6500244140625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9">
        <v>984.239990234375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9">
        <v>339.489990234375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9">
        <v>334.08999633789063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9">
        <v>180.11000061035156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9">
        <v>86.80999755859375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9">
        <v>6.5100002288818359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9">
        <v>7.1999998092651367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9">
        <v>62.369998931884766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9">
        <v>373.57998657226563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9">
        <v>1066.8900146484375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9">
        <v>1044.8699951171875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9">
        <v>1183.6500244140625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9">
        <v>984.239990234375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9">
        <v>339.489990234375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9">
        <v>334.08999633789063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9">
        <v>180.11000061035156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9">
        <v>86.80999755859375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9">
        <v>6.5100002288818359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9">
        <v>7.1999998092651367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9">
        <v>62.369998931884766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9">
        <v>296.20001220703125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9">
        <v>1066.8900146484375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9">
        <v>1044.8699951171875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9">
        <v>1183.6500244140625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9">
        <v>984.239990234375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9">
        <v>339.489990234375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9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9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9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9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9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9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9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9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9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9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9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E44E-58AA-4F74-99FD-7E8F4F3D765D}">
  <dimension ref="A1:K1015"/>
  <sheetViews>
    <sheetView workbookViewId="0">
      <selection activeCell="E1" sqref="E1:E7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1350</v>
      </c>
      <c r="H2" t="s">
        <v>441</v>
      </c>
      <c r="I2" t="s">
        <v>1333</v>
      </c>
      <c r="J2" t="s">
        <v>459</v>
      </c>
      <c r="K2" t="s">
        <v>1334</v>
      </c>
    </row>
    <row r="3" spans="1:11">
      <c r="A3" s="8" t="s">
        <v>449</v>
      </c>
      <c r="B3" s="8" t="s">
        <v>446</v>
      </c>
      <c r="C3" s="8"/>
      <c r="D3" s="8"/>
      <c r="E3" s="8" t="s">
        <v>478</v>
      </c>
      <c r="H3">
        <v>1</v>
      </c>
      <c r="I3" s="11">
        <f>AVERAGEIF($C$8:$C$1015,$H3, $E$8:$E$1015)</f>
        <v>7.8606631301698231</v>
      </c>
      <c r="J3">
        <f>DAY(EOMONTH(B11,0))</f>
        <v>31</v>
      </c>
      <c r="K3" s="7">
        <f>I3/J3</f>
        <v>0.25356977839257494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8.6289610295068648</v>
      </c>
      <c r="J4">
        <f t="shared" ref="J4:J14" si="1">DAY(EOMONTH(B12,0))</f>
        <v>28</v>
      </c>
      <c r="K4" s="7">
        <f t="shared" ref="K4:K14" si="2">I4/J4</f>
        <v>0.30817717962524516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7.8606631301698231</v>
      </c>
      <c r="J5">
        <f t="shared" si="1"/>
        <v>31</v>
      </c>
      <c r="K5" s="7">
        <f t="shared" si="2"/>
        <v>0.25356977839257494</v>
      </c>
    </row>
    <row r="6" spans="1:11">
      <c r="A6" s="8" t="s">
        <v>454</v>
      </c>
      <c r="B6" s="8" t="s">
        <v>446</v>
      </c>
      <c r="C6" s="8"/>
      <c r="D6" s="8"/>
      <c r="E6" s="8" t="s">
        <v>10</v>
      </c>
      <c r="H6">
        <v>4</v>
      </c>
      <c r="I6" s="11">
        <f t="shared" si="0"/>
        <v>8.1226851486024394</v>
      </c>
      <c r="J6">
        <f t="shared" si="1"/>
        <v>30</v>
      </c>
      <c r="K6" s="7">
        <f t="shared" si="2"/>
        <v>0.27075617162008131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17.599366869245255</v>
      </c>
      <c r="J7">
        <f t="shared" si="1"/>
        <v>31</v>
      </c>
      <c r="K7" s="7">
        <f t="shared" si="2"/>
        <v>0.56772151191113729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9">
        <v>0</v>
      </c>
      <c r="H8">
        <v>6</v>
      </c>
      <c r="I8" s="11">
        <f t="shared" si="0"/>
        <v>25.248346669333323</v>
      </c>
      <c r="J8">
        <f t="shared" si="1"/>
        <v>30</v>
      </c>
      <c r="K8" s="7">
        <f t="shared" si="2"/>
        <v>0.84161155564444412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9">
        <v>0</v>
      </c>
      <c r="H9">
        <v>7</v>
      </c>
      <c r="I9" s="11">
        <f t="shared" si="0"/>
        <v>16.524304196948098</v>
      </c>
      <c r="J9">
        <f t="shared" si="1"/>
        <v>31</v>
      </c>
      <c r="K9" s="7">
        <f t="shared" si="2"/>
        <v>0.53304207086929345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9">
        <v>0</v>
      </c>
      <c r="H10">
        <v>8</v>
      </c>
      <c r="I10" s="11">
        <f t="shared" si="0"/>
        <v>19.320253758203414</v>
      </c>
      <c r="J10">
        <f t="shared" si="1"/>
        <v>31</v>
      </c>
      <c r="K10" s="7">
        <f t="shared" si="2"/>
        <v>0.62323399220011011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9">
        <v>0</v>
      </c>
      <c r="H11">
        <v>9</v>
      </c>
      <c r="I11" s="11">
        <f t="shared" si="0"/>
        <v>46.516956272579378</v>
      </c>
      <c r="J11">
        <f t="shared" si="1"/>
        <v>30</v>
      </c>
      <c r="K11" s="7">
        <f t="shared" si="2"/>
        <v>1.5505652090859792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9">
        <v>0</v>
      </c>
      <c r="H12">
        <v>10</v>
      </c>
      <c r="I12" s="11">
        <f t="shared" si="0"/>
        <v>29.700518576871779</v>
      </c>
      <c r="J12">
        <f t="shared" si="1"/>
        <v>31</v>
      </c>
      <c r="K12" s="7">
        <f t="shared" si="2"/>
        <v>0.95808124441521869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9">
        <v>0</v>
      </c>
      <c r="H13">
        <v>11</v>
      </c>
      <c r="I13" s="11">
        <f t="shared" si="0"/>
        <v>28.171621838141057</v>
      </c>
      <c r="J13">
        <f t="shared" si="1"/>
        <v>30</v>
      </c>
      <c r="K13" s="7">
        <f t="shared" si="2"/>
        <v>0.93905406127136859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9">
        <v>0</v>
      </c>
      <c r="H14">
        <v>12</v>
      </c>
      <c r="I14" s="11">
        <f t="shared" si="0"/>
        <v>9.6418976443154474</v>
      </c>
      <c r="J14">
        <f t="shared" si="1"/>
        <v>31</v>
      </c>
      <c r="K14" s="7">
        <f t="shared" si="2"/>
        <v>0.31102895626824023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9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9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9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9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9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9">
        <v>24.772605895996094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9">
        <v>17.065572738647461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9">
        <v>9.7580652236938477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9">
        <v>8.1317205429077148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9">
        <v>9.0029764175415039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9">
        <v>8.1317205429077148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9">
        <v>8.4027776718139648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9">
        <v>17.889785766601563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9">
        <v>25.208333969116211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9">
        <v>17.889785766601563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9">
        <v>19.516130447387695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9">
        <v>52.097221374511719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9">
        <v>12.439809799194336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9">
        <v>8.5696468353271484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9">
        <v>9.7580652236938477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9">
        <v>8.1317205429077148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9">
        <v>9.0029764175415039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9">
        <v>8.1317205429077148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9">
        <v>8.4027776718139648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9">
        <v>17.889785766601563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9">
        <v>25.208333969116211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9">
        <v>17.889785766601563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9">
        <v>19.516130447387695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9">
        <v>52.097221374511719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9">
        <v>48.790321350097656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9">
        <v>13.538577079772949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9">
        <v>9.7580652236938477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9">
        <v>8.1317205429077148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9">
        <v>8.6925287246704102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9">
        <v>8.1317205429077148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9">
        <v>8.4027776718139648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9">
        <v>17.889785766601563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9">
        <v>25.208333969116211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9">
        <v>17.889785766601563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9">
        <v>15.382301330566406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9">
        <v>52.097221374511719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9">
        <v>48.790321350097656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9">
        <v>33.611110687255859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9">
        <v>9.7580652236938477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9">
        <v>8.1317205429077148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9">
        <v>9.0029764175415039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9">
        <v>8.1317205429077148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9">
        <v>8.4027776718139648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9">
        <v>17.889785766601563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9">
        <v>25.208333969116211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9">
        <v>17.889785766601563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9">
        <v>19.516130447387695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9">
        <v>52.097221374511719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9">
        <v>48.790321350097656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9">
        <v>33.611110687255859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9">
        <v>9.7580652236938477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9">
        <v>8.1317205429077148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9">
        <v>9.0029764175415039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9">
        <v>8.1317205429077148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9">
        <v>8.4027776718139648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9">
        <v>17.889785766601563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9">
        <v>25.208333969116211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9">
        <v>17.889785766601563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9">
        <v>19.516130447387695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9">
        <v>52.097221374511719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9">
        <v>48.790321350097656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9">
        <v>33.611110687255859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9">
        <v>9.7580652236938477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9">
        <v>8.1317205429077148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9">
        <v>9.0029764175415039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9">
        <v>8.1317205429077148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9">
        <v>8.4027776718139648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9">
        <v>17.889785766601563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9">
        <v>25.208333969116211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9">
        <v>17.889785766601563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9">
        <v>19.516130447387695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9">
        <v>52.097221374511719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9">
        <v>13.440337181091309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9">
        <v>9.2588987350463867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9">
        <v>9.7580652236938477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9">
        <v>8.1317205429077148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9">
        <v>8.6925287246704102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9">
        <v>8.1317205429077148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9">
        <v>8.4027776718139648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9">
        <v>17.889785766601563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9">
        <v>25.208333969116211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9">
        <v>5.5443763732910156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9">
        <v>19.516130447387695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9">
        <v>52.097221374511719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9">
        <v>15.121026039123535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9">
        <v>33.611110687255859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9">
        <v>9.7580652236938477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9">
        <v>8.1317205429077148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9">
        <v>9.0029764175415039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9">
        <v>8.1317205429077148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9">
        <v>8.4027776718139648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9">
        <v>17.889785766601563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9">
        <v>25.208333969116211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9">
        <v>17.889785766601563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9">
        <v>14.34702205657959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9">
        <v>52.097221374511719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9">
        <v>48.790321350097656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9">
        <v>33.611110687255859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9">
        <v>9.7580652236938477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9">
        <v>8.1317205429077148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9">
        <v>9.0029764175415039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9">
        <v>8.1317205429077148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9">
        <v>8.4027776718139648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9">
        <v>17.889785766601563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9">
        <v>25.208333969116211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9">
        <v>17.889785766601563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9">
        <v>19.516130447387695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9">
        <v>52.097221374511719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9">
        <v>48.790321350097656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9">
        <v>33.611110687255859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9">
        <v>9.7580652236938477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9">
        <v>8.1317205429077148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9">
        <v>9.0029764175415039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9">
        <v>8.1317205429077148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9">
        <v>8.4027776718139648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9">
        <v>17.889785766601563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9">
        <v>25.208333969116211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9">
        <v>17.889785766601563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9">
        <v>19.516130447387695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9">
        <v>52.097221374511719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9">
        <v>48.790321350097656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9">
        <v>33.611110687255859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9">
        <v>9.7580652236938477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9">
        <v>8.1317205429077148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9">
        <v>8.6925287246704102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9">
        <v>8.1317205429077148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9">
        <v>8.4027776718139648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9">
        <v>17.889785766601563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9">
        <v>25.208333969116211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9">
        <v>17.889785766601563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9">
        <v>19.516130447387695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9">
        <v>52.097221374511719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9">
        <v>95.954299926757813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9">
        <v>67.222221374511719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9">
        <v>19.516130447387695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9">
        <v>14.637096405029297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9">
        <v>16.205356597900391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9">
        <v>14.637096405029297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9">
        <v>15.125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9">
        <v>35.779571533203125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9">
        <v>52.097221374511719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9">
        <v>35.779571533203125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9">
        <v>23.438005447387695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9">
        <v>89.069450378417969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9">
        <v>48.790321350097656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9">
        <v>33.611110687255859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9">
        <v>9.7580652236938477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9">
        <v>8.1317205429077148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9">
        <v>9.0029764175415039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9">
        <v>8.1317205429077148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9">
        <v>8.4027776718139648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9">
        <v>17.889785766601563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9">
        <v>25.208333969116211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9">
        <v>17.889785766601563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9">
        <v>15.865113258361816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9">
        <v>52.097221374511719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9">
        <v>48.790321350097656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9">
        <v>33.611110687255859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9">
        <v>9.7580652236938477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9">
        <v>8.1317205429077148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9">
        <v>9.0029764175415039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9">
        <v>8.1317205429077148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9">
        <v>8.4027776718139648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9">
        <v>17.889785766601563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9">
        <v>25.208333969116211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9">
        <v>17.889785766601563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9">
        <v>19.516130447387695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9">
        <v>52.097221374511719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9">
        <v>15.528487205505371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9">
        <v>33.611110687255859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9">
        <v>9.7580652236938477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9">
        <v>8.1317205429077148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9">
        <v>8.6925287246704102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9">
        <v>8.1317205429077148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9">
        <v>8.4027776718139648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9">
        <v>17.889785766601563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9">
        <v>25.208333969116211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9">
        <v>17.889785766601563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9">
        <v>19.516130447387695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9">
        <v>52.097221374511719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9">
        <v>21.092081069946289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9">
        <v>14.776372909545898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9">
        <v>19.516130447387695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9">
        <v>14.637096405029297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9">
        <v>16.205356597900391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9">
        <v>14.637096405029297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9">
        <v>15.125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9">
        <v>35.779571533203125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9">
        <v>52.097221374511719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9">
        <v>35.779571533203125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9">
        <v>40.658603668212891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9">
        <v>99.152778625488281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9">
        <v>40.658603668212891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9">
        <v>28.56944465637207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9">
        <v>8.1317205429077148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9">
        <v>6.5053763389587402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9">
        <v>7.2023811340332031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9">
        <v>6.5053763389587402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9">
        <v>6.7222223281860352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9">
        <v>14.637096405029297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9">
        <v>21.847221374511719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9">
        <v>14.637096405029297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9">
        <v>17.889785766601563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9">
        <v>0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9">
        <v>0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9">
        <v>33.611110687255859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9">
        <v>9.7580652236938477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9">
        <v>8.1317205429077148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9">
        <v>9.0029764175415039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9">
        <v>8.1317205429077148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9">
        <v>8.4027776718139648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9">
        <v>17.889785766601563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9">
        <v>25.208333969116211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9">
        <v>17.889785766601563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9">
        <v>19.516130447387695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9">
        <v>52.097221374511719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9">
        <v>48.790321350097656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9">
        <v>33.611110687255859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9">
        <v>9.7580652236938477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9">
        <v>8.1317205429077148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9">
        <v>8.6925287246704102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9">
        <v>8.1317205429077148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9">
        <v>8.4027776718139648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9">
        <v>17.889785766601563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9">
        <v>25.208333969116211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9">
        <v>6.3766398429870605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9">
        <v>19.516130447387695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9">
        <v>52.097221374511719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9">
        <v>14.492362976074219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9">
        <v>10.183300971984863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9">
        <v>8.1317205429077148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9">
        <v>6.5053763389587402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9">
        <v>7.2023811340332031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9">
        <v>6.5053763389587402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9">
        <v>6.7222223281860352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9">
        <v>14.637096405029297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9">
        <v>21.847221374511719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9">
        <v>14.637096405029297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9">
        <v>17.889785766601563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9">
        <v>7.5745902061462402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9">
        <v>6.7872672080993652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9">
        <v>28.56944465637207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9">
        <v>8.1317205429077148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9">
        <v>6.5053763389587402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9">
        <v>7.2023811340332031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9">
        <v>6.5053763389587402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9">
        <v>6.7222223281860352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9">
        <v>14.637096405029297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9">
        <v>21.847221374511719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9">
        <v>14.637096405029297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9">
        <v>17.889785766601563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9">
        <v>13.405227661132813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9">
        <v>14.414223670959473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9">
        <v>33.611110687255859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9">
        <v>9.7580652236938477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9">
        <v>8.1317205429077148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9">
        <v>9.0029764175415039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9">
        <v>8.1317205429077148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9">
        <v>8.4027776718139648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9">
        <v>17.889785766601563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9">
        <v>25.208333969116211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9">
        <v>17.889785766601563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9">
        <v>19.516130447387695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9">
        <v>6.4610443115234375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9">
        <v>6.0509262084960938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9">
        <v>33.611110687255859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9">
        <v>9.7580652236938477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9">
        <v>8.1317205429077148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9">
        <v>8.6925287246704102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9">
        <v>8.1317205429077148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9">
        <v>8.4027776718139648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9">
        <v>17.889785766601563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9">
        <v>25.208333969116211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9">
        <v>17.889785766601563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9">
        <v>19.516130447387695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9">
        <v>52.097221374511719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9">
        <v>48.790321350097656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9">
        <v>33.611110687255859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9">
        <v>9.7580652236938477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9">
        <v>8.1317205429077148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9">
        <v>9.0029764175415039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9">
        <v>8.1317205429077148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9">
        <v>8.4027776718139648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9">
        <v>17.889785766601563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9">
        <v>25.208333969116211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9">
        <v>17.889785766601563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9">
        <v>19.516130447387695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9">
        <v>52.097221374511719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9">
        <v>24.200000762939453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9">
        <v>28.56944465637207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9">
        <v>8.1317205429077148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9">
        <v>6.5053763389587402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9">
        <v>7.2023811340332031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9">
        <v>6.5053763389587402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9">
        <v>6.7222223281860352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9">
        <v>14.637096405029297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9">
        <v>21.847221374511719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9">
        <v>14.637096405029297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9">
        <v>17.889785766601563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9">
        <v>45.375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9">
        <v>13.78746509552002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9">
        <v>9.4980316162109375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9">
        <v>9.7580652236938477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9">
        <v>8.1317205429077148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9">
        <v>9.0029764175415039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9">
        <v>8.1317205429077148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9">
        <v>8.4027776718139648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9">
        <v>17.889785766601563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9">
        <v>25.208333969116211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9">
        <v>17.889785766601563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9">
        <v>19.516130447387695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9">
        <v>52.097221374511719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9">
        <v>48.790321350097656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9">
        <v>33.611110687255859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9">
        <v>9.7580652236938477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9">
        <v>8.1317205429077148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9">
        <v>8.6925287246704102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9">
        <v>8.1317205429077148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9">
        <v>8.4027776718139648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9">
        <v>17.889785766601563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9">
        <v>25.208333969116211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9">
        <v>17.889785766601563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9">
        <v>19.516130447387695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9">
        <v>52.097221374511719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9">
        <v>48.790321350097656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9">
        <v>33.611110687255859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9">
        <v>9.7580652236938477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9">
        <v>8.1317205429077148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9">
        <v>9.0029764175415039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9">
        <v>8.1317205429077148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9">
        <v>8.4027776718139648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9">
        <v>17.889785766601563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9">
        <v>25.208333969116211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9">
        <v>17.889785766601563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9">
        <v>19.516130447387695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9">
        <v>52.097221374511719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9">
        <v>48.790321350097656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9">
        <v>33.611110687255859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9">
        <v>9.7580652236938477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9">
        <v>8.1317205429077148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9">
        <v>9.0029764175415039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9">
        <v>8.1317205429077148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9">
        <v>8.4027776718139648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9">
        <v>17.889785766601563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9">
        <v>25.208333969116211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9">
        <v>17.889785766601563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9">
        <v>19.516130447387695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9">
        <v>52.097221374511719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9">
        <v>40.658603668212891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9">
        <v>28.56944465637207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9">
        <v>8.1317205429077148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9">
        <v>6.5053763389587402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9">
        <v>7.2023811340332031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9">
        <v>6.5053763389587402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9">
        <v>6.7222223281860352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9">
        <v>14.637096405029297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9">
        <v>21.847221374511719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9">
        <v>3.1735994815826416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9">
        <v>17.889785766601563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9">
        <v>45.375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9">
        <v>10.578664779663086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9">
        <v>7.2875247001647949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9">
        <v>9.7580652236938477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9">
        <v>8.1317205429077148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9">
        <v>8.6925287246704102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9">
        <v>8.1317205429077148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9">
        <v>8.4027776718139648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9">
        <v>17.889785766601563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9">
        <v>25.208333969116211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9">
        <v>17.889785766601563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9">
        <v>19.516130447387695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9">
        <v>52.097221374511719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9">
        <v>2.5154080390930176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9">
        <v>28.56944465637207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9">
        <v>8.1317205429077148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9">
        <v>6.5053763389587402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9">
        <v>7.2023811340332031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9">
        <v>6.5053763389587402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9">
        <v>6.7222223281860352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9">
        <v>14.637096405029297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9">
        <v>21.847221374511719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9">
        <v>14.637096405029297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9">
        <v>17.889785766601563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9">
        <v>45.375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9">
        <v>21.416221618652344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9">
        <v>33.611110687255859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9">
        <v>9.7580652236938477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9">
        <v>8.1317205429077148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9">
        <v>9.0029764175415039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9">
        <v>8.1317205429077148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9">
        <v>8.4027776718139648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9">
        <v>17.889785766601563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9">
        <v>25.208333969116211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9">
        <v>6.632298469543457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9">
        <v>19.516130447387695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9">
        <v>52.097221374511719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9">
        <v>18.088085174560547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9">
        <v>12.460681915283203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9">
        <v>9.7580652236938477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9">
        <v>8.1317205429077148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9">
        <v>9.0029764175415039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9">
        <v>8.1317205429077148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9">
        <v>8.4027776718139648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9">
        <v>17.889785766601563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9">
        <v>25.208333969116211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9">
        <v>17.889785766601563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9">
        <v>19.516130447387695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9">
        <v>52.097221374511719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9">
        <v>40.658603668212891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9">
        <v>28.56944465637207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9">
        <v>8.1317205429077148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9">
        <v>6.5053763389587402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9">
        <v>6.9540228843688965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9">
        <v>6.5053763389587402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9">
        <v>6.7222223281860352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9">
        <v>14.637096405029297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9">
        <v>21.847221374511719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9">
        <v>14.637096405029297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9">
        <v>17.889785766601563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9">
        <v>5.1745657920837402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9">
        <v>5.564049243927002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9">
        <v>33.611110687255859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9">
        <v>9.7580652236938477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9">
        <v>8.1317205429077148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9">
        <v>9.0029764175415039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9">
        <v>8.1317205429077148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9">
        <v>8.4027776718139648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9">
        <v>17.889785766601563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9">
        <v>25.208333969116211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9">
        <v>17.889785766601563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9">
        <v>19.516130447387695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9">
        <v>52.097221374511719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9">
        <v>48.790321350097656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9">
        <v>33.611110687255859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9">
        <v>9.7580652236938477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9">
        <v>8.1317205429077148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9">
        <v>9.0029764175415039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9">
        <v>8.1317205429077148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9">
        <v>8.4027776718139648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9">
        <v>17.889785766601563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9">
        <v>25.208333969116211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9">
        <v>17.889785766601563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9">
        <v>19.516130447387695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9">
        <v>52.097221374511719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9">
        <v>0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9">
        <v>33.611110687255859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9">
        <v>9.7580652236938477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9">
        <v>8.1317205429077148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9">
        <v>9.0029764175415039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9">
        <v>8.1317205429077148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9">
        <v>8.4027776718139648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9">
        <v>17.889785766601563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9">
        <v>25.208333969116211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9">
        <v>17.889785766601563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9">
        <v>19.516130447387695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9">
        <v>52.097221374511719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9">
        <v>48.790321350097656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9">
        <v>33.611110687255859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9">
        <v>9.7580652236938477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9">
        <v>8.1317205429077148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9">
        <v>8.6925287246704102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9">
        <v>8.1317205429077148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9">
        <v>8.4027776718139648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9">
        <v>17.889785766601563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9">
        <v>25.208333969116211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9">
        <v>17.889785766601563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9">
        <v>19.516130447387695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9">
        <v>52.097221374511719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9">
        <v>48.790321350097656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9">
        <v>33.611110687255859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9">
        <v>9.7580652236938477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9">
        <v>8.1317205429077148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9">
        <v>9.0029764175415039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9">
        <v>8.1317205429077148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9">
        <v>8.4027776718139648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9">
        <v>17.889785766601563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9">
        <v>25.208333969116211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9">
        <v>17.889785766601563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9">
        <v>19.516130447387695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9">
        <v>52.097221374511719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9">
        <v>48.790321350097656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9">
        <v>33.611110687255859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9">
        <v>9.7580652236938477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9">
        <v>8.1317205429077148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9">
        <v>9.0029764175415039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9">
        <v>8.1317205429077148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9">
        <v>8.4027776718139648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9">
        <v>17.889785766601563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9">
        <v>25.208333969116211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9">
        <v>17.889785766601563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9">
        <v>19.516130447387695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9">
        <v>52.097221374511719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9">
        <v>48.790321350097656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9">
        <v>33.611110687255859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9">
        <v>9.7580652236938477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9">
        <v>8.1317205429077148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9">
        <v>9.0029764175415039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9">
        <v>8.1317205429077148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9">
        <v>8.4027776718139648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9">
        <v>17.889785766601563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9">
        <v>25.208333969116211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9">
        <v>17.889785766601563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9">
        <v>19.516130447387695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9">
        <v>52.097221374511719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9">
        <v>16.010765075683594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9">
        <v>33.611110687255859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9">
        <v>9.7580652236938477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9">
        <v>8.1317205429077148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9">
        <v>8.6925287246704102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9">
        <v>8.1317205429077148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9">
        <v>8.4027776718139648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9">
        <v>17.889785766601563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9">
        <v>25.208333969116211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9">
        <v>17.889785766601563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9">
        <v>19.516130447387695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9">
        <v>52.097221374511719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9">
        <v>40.658603668212891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9">
        <v>28.56944465637207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9">
        <v>8.1317205429077148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9">
        <v>6.5053763389587402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9">
        <v>7.2023811340332031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9">
        <v>6.5053763389587402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9">
        <v>6.7222223281860352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9">
        <v>14.637096405029297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9">
        <v>21.847221374511719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9">
        <v>14.637096405029297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9">
        <v>17.889785766601563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9">
        <v>12.711217880249023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9">
        <v>13.667975425720215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9">
        <v>9.4157161712646484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9">
        <v>9.7580652236938477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9">
        <v>8.1317205429077148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9">
        <v>9.0029764175415039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9">
        <v>8.1317205429077148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9">
        <v>8.4027776718139648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9">
        <v>17.889785766601563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9">
        <v>25.208333969116211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9">
        <v>6.9964032173156738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9">
        <v>19.516130447387695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9">
        <v>52.097221374511719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9">
        <v>40.658603668212891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9">
        <v>28.56944465637207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9">
        <v>8.1317205429077148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9">
        <v>6.5053763389587402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9">
        <v>7.2023811340332031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9">
        <v>6.5053763389587402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9">
        <v>6.7222223281860352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9">
        <v>14.637096405029297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9">
        <v>21.847221374511719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9">
        <v>14.637096405029297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9">
        <v>17.889785766601563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9">
        <v>45.375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9">
        <v>7.9670886993408203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9">
        <v>33.611110687255859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9">
        <v>9.7580652236938477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9">
        <v>8.1317205429077148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9">
        <v>8.6925287246704102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9">
        <v>8.1317205429077148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9">
        <v>8.4027776718139648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9">
        <v>17.889785766601563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9">
        <v>25.208333969116211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9">
        <v>7.0108718872070313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9">
        <v>19.516130447387695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9">
        <v>52.097221374511719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9">
        <v>40.658603668212891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9">
        <v>28.56944465637207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9">
        <v>8.1317205429077148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9">
        <v>6.5053763389587402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9">
        <v>7.2023811340332031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9">
        <v>6.5053763389587402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9">
        <v>6.7222223281860352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9">
        <v>14.637096405029297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9">
        <v>21.847221374511719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9">
        <v>14.637096405029297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9">
        <v>17.889785766601563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9">
        <v>0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9">
        <v>0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9">
        <v>28.56944465637207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9">
        <v>8.1317205429077148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9">
        <v>6.5053763389587402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9">
        <v>7.2023811340332031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9">
        <v>6.5053763389587402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9">
        <v>6.7222223281860352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9">
        <v>14.637096405029297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9">
        <v>21.847221374511719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9">
        <v>14.637096405029297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9">
        <v>17.889785766601563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9">
        <v>10.009128570556641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9">
        <v>10.762503623962402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9">
        <v>7.4141693115234375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9">
        <v>9.7580652236938477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9">
        <v>8.1317205429077148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9">
        <v>9.0029764175415039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9">
        <v>8.1317205429077148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9">
        <v>8.4027776718139648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9">
        <v>17.889785766601563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9">
        <v>25.208333969116211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9">
        <v>17.889785766601563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9">
        <v>19.516130447387695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9">
        <v>28.824705123901367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9">
        <v>16.793128967285156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9">
        <v>33.611110687255859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9">
        <v>9.7580652236938477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9">
        <v>8.1317205429077148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9">
        <v>8.6925287246704102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9">
        <v>8.1317205429077148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9">
        <v>8.4027776718139648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9">
        <v>17.889785766601563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9">
        <v>25.208333969116211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9">
        <v>17.889785766601563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9">
        <v>19.516130447387695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9">
        <v>52.097221374511719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9">
        <v>48.790321350097656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9">
        <v>33.611110687255859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9">
        <v>9.7580652236938477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9">
        <v>8.1317205429077148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9">
        <v>9.0029764175415039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9">
        <v>8.1317205429077148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9">
        <v>8.4027776718139648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9">
        <v>17.889785766601563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9">
        <v>25.208333969116211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9">
        <v>17.889785766601563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9">
        <v>19.516130447387695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9">
        <v>52.097221374511719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9">
        <v>8.9166326522827148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9">
        <v>28.56944465637207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9">
        <v>8.1317205429077148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9">
        <v>6.5053763389587402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9">
        <v>7.2023811340332031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9">
        <v>6.5053763389587402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9">
        <v>6.7222223281860352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9">
        <v>14.637096405029297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9">
        <v>21.847221374511719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9">
        <v>14.637096405029297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9">
        <v>17.889785766601563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9">
        <v>45.375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9">
        <v>6.5479240417480469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9">
        <v>33.611110687255859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9">
        <v>9.7580652236938477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9">
        <v>8.1317205429077148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9">
        <v>9.0029764175415039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9">
        <v>8.1317205429077148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9">
        <v>8.4027776718139648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9">
        <v>17.889785766601563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9">
        <v>25.208333969116211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9">
        <v>17.889785766601563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9">
        <v>19.516130447387695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9">
        <v>52.097221374511719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9">
        <v>48.790321350097656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9">
        <v>33.611110687255859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9">
        <v>9.7580652236938477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9">
        <v>8.1317205429077148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9">
        <v>8.6925287246704102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9">
        <v>8.1317205429077148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9">
        <v>8.4027776718139648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9">
        <v>17.889785766601563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9">
        <v>25.208333969116211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9">
        <v>17.889785766601563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9">
        <v>19.516130447387695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9">
        <v>52.097221374511719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9">
        <v>84.569892883300781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9">
        <v>67.222221374511719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9">
        <v>19.516130447387695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9">
        <v>14.637096405029297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9">
        <v>16.205356597900391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9">
        <v>14.637096405029297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9">
        <v>15.125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9">
        <v>35.779571533203125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9">
        <v>52.097221374511719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9">
        <v>35.779571533203125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9">
        <v>40.658603668212891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9">
        <v>67.222221374511719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9">
        <v>48.790321350097656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9">
        <v>33.611110687255859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9">
        <v>9.7580652236938477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9">
        <v>8.1317205429077148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9">
        <v>9.0029764175415039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9">
        <v>8.1317205429077148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9">
        <v>8.4027776718139648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9">
        <v>17.889785766601563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9">
        <v>25.208333969116211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9">
        <v>17.889785766601563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9">
        <v>19.516130447387695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9">
        <v>52.097221374511719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9">
        <v>9.5710792541503906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9">
        <v>6.5934100151062012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9">
        <v>9.7580652236938477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9">
        <v>8.1317205429077148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9">
        <v>9.0029764175415039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9">
        <v>8.1317205429077148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9">
        <v>8.4027776718139648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9">
        <v>17.889785766601563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9">
        <v>25.208333969116211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9">
        <v>17.889785766601563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9">
        <v>19.516130447387695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9">
        <v>52.097221374511719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9">
        <v>40.658603668212891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9">
        <v>28.56944465637207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9">
        <v>8.1317205429077148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9">
        <v>6.5053763389587402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9">
        <v>6.9540228843688965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9">
        <v>6.5053763389587402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9">
        <v>6.7222223281860352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9">
        <v>14.637096405029297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9">
        <v>21.847221374511719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9">
        <v>14.637096405029297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9">
        <v>17.889785766601563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9">
        <v>45.375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9">
        <v>0.13471078872680664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9">
        <v>9.2800766229629517E-2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9">
        <v>9.7580652236938477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9">
        <v>8.1317205429077148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9">
        <v>9.0029764175415039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9">
        <v>8.1317205429077148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9">
        <v>8.4027776718139648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9">
        <v>17.889785766601563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9">
        <v>25.208333969116211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9">
        <v>17.889785766601563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9">
        <v>19.516130447387695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9">
        <v>52.097221374511719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9">
        <v>40.658603668212891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9">
        <v>28.56944465637207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9">
        <v>8.1317205429077148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9">
        <v>6.5053763389587402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9">
        <v>7.2023811340332031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9">
        <v>6.5053763389587402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9">
        <v>6.7222223281860352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9">
        <v>14.637096405029297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9">
        <v>21.847221374511719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9">
        <v>14.637096405029297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9">
        <v>17.889785766601563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9">
        <v>45.375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9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9">
        <v>28.56944465637207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9">
        <v>8.1317205429077148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9">
        <v>6.5053763389587402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9">
        <v>7.2023811340332031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9">
        <v>6.5053763389587402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9">
        <v>6.7222223281860352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9">
        <v>14.637096405029297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9">
        <v>21.847221374511719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9">
        <v>14.637096405029297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9">
        <v>17.889785766601563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9">
        <v>45.375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9">
        <v>0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9">
        <v>28.56944465637207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9">
        <v>8.1317205429077148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9">
        <v>6.5053763389587402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9">
        <v>6.9540228843688965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9">
        <v>6.5053763389587402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9">
        <v>6.7222223281860352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9">
        <v>14.637096405029297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9">
        <v>21.847221374511719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9">
        <v>3.1331565380096436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9">
        <v>17.889785766601563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9">
        <v>45.375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9">
        <v>10.443855285644531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9">
        <v>33.611110687255859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9">
        <v>9.7580652236938477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9">
        <v>8.1317205429077148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9">
        <v>9.0029764175415039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9">
        <v>8.1317205429077148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9">
        <v>8.4027776718139648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9">
        <v>17.889785766601563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9">
        <v>25.208333969116211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9">
        <v>17.889785766601563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9">
        <v>19.516130447387695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9">
        <v>52.097221374511719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9">
        <v>48.790321350097656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9">
        <v>33.611110687255859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9">
        <v>9.7580652236938477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9">
        <v>8.1317205429077148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9">
        <v>9.0029764175415039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9">
        <v>8.1317205429077148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9">
        <v>8.4027776718139648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9">
        <v>17.889785766601563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9">
        <v>25.208333969116211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9">
        <v>17.889785766601563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9">
        <v>19.516130447387695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9">
        <v>52.097221374511719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9">
        <v>5.6082596778869629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9">
        <v>33.611110687255859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9">
        <v>9.7580652236938477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9">
        <v>8.1317205429077148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9">
        <v>9.0029764175415039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9">
        <v>8.1317205429077148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9">
        <v>8.4027776718139648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9">
        <v>17.889785766601563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9">
        <v>25.208333969116211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9">
        <v>17.889785766601563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9">
        <v>19.516130447387695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9">
        <v>52.097221374511719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9">
        <v>48.790321350097656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9">
        <v>33.611110687255859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9">
        <v>9.7580652236938477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9">
        <v>8.1317205429077148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9">
        <v>8.6925287246704102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9">
        <v>8.1317205429077148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9">
        <v>8.4027776718139648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9">
        <v>17.889785766601563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9">
        <v>25.208333969116211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9">
        <v>17.889785766601563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9">
        <v>19.516130447387695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9">
        <v>52.097221374511719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9">
        <v>48.790321350097656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9">
        <v>33.611110687255859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9">
        <v>9.7580652236938477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9">
        <v>8.1317205429077148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9">
        <v>9.0029764175415039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9">
        <v>8.1317205429077148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9">
        <v>8.4027776718139648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9">
        <v>17.889785766601563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9">
        <v>25.208333969116211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9">
        <v>17.889785766601563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9">
        <v>19.516130447387695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9">
        <v>52.097221374511719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9">
        <v>48.790321350097656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9">
        <v>33.611110687255859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9">
        <v>9.7580652236938477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9">
        <v>8.1317205429077148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9">
        <v>9.0029764175415039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9">
        <v>8.1317205429077148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9">
        <v>8.4027776718139648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9">
        <v>17.889785766601563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9">
        <v>25.208333969116211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9">
        <v>17.889785766601563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9">
        <v>15.68870735168457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9">
        <v>52.097221374511719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9">
        <v>76.43817138671875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9">
        <v>67.222221374511719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9">
        <v>19.516130447387695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9">
        <v>14.637096405029297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9">
        <v>16.205356597900391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9">
        <v>14.637096405029297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9">
        <v>15.125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9">
        <v>35.779571533203125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9">
        <v>52.097221374511719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9">
        <v>35.779571533203125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9">
        <v>40.658603668212891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9">
        <v>87.388885498046875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9">
        <v>65.053764343261719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9">
        <v>67.222221374511719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9">
        <v>19.516130447387695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9">
        <v>14.637096405029297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9">
        <v>15.646551132202148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9">
        <v>14.637096405029297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9">
        <v>15.125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9">
        <v>35.779571533203125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9">
        <v>52.097221374511719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9">
        <v>35.779571533203125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9">
        <v>30.559104919433594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9">
        <v>52.097221374511719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9">
        <v>48.790321350097656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9">
        <v>33.611110687255859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9">
        <v>9.7580652236938477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9">
        <v>8.1317205429077148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9">
        <v>9.0029764175415039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9">
        <v>8.1317205429077148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9">
        <v>8.4027776718139648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9">
        <v>17.889785766601563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9">
        <v>25.208333969116211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9">
        <v>17.889785766601563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9">
        <v>19.516130447387695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9">
        <v>52.097221374511719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9">
        <v>15.77492618560791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9">
        <v>33.611110687255859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9">
        <v>9.7580652236938477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9">
        <v>8.1317205429077148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9">
        <v>9.0029764175415039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9">
        <v>8.1317205429077148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9">
        <v>8.4027776718139648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9">
        <v>17.889785766601563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9">
        <v>25.208333969116211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9">
        <v>17.889785766601563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9">
        <v>19.516130447387695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9">
        <v>52.097221374511719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9">
        <v>40.658603668212891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9">
        <v>28.56944465637207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9">
        <v>8.1317205429077148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9">
        <v>6.5053763389587402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9">
        <v>7.2023811340332031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9">
        <v>6.5053763389587402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9">
        <v>6.7222223281860352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9">
        <v>14.637096405029297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9">
        <v>21.847221374511719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9">
        <v>14.637096405029297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9">
        <v>17.889785766601563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9">
        <v>45.375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9">
        <v>4.3685302734375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9">
        <v>3.0094320774078369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9">
        <v>9.7580652236938477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9">
        <v>8.1317205429077148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9">
        <v>8.6925287246704102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9">
        <v>8.1317205429077148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9">
        <v>8.4027776718139648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9">
        <v>17.889785766601563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9">
        <v>25.208333969116211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9">
        <v>17.889785766601563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9">
        <v>19.516130447387695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9">
        <v>52.097221374511719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9">
        <v>8.9529533386230469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9">
        <v>6.2909421920776367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9">
        <v>8.1317205429077148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9">
        <v>6.5053763389587402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9">
        <v>7.2023811340332031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9">
        <v>6.5053763389587402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9">
        <v>6.7222223281860352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9">
        <v>14.637096405029297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9">
        <v>21.847221374511719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9">
        <v>14.637096405029297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9">
        <v>17.889785766601563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9">
        <v>45.375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9">
        <v>7.4270029067993164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9">
        <v>5.2187075614929199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9">
        <v>8.1317205429077148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9">
        <v>6.5053763389587402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9">
        <v>7.2023811340332031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9">
        <v>6.5053763389587402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9">
        <v>6.7222223281860352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9">
        <v>14.637096405029297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9">
        <v>21.847221374511719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9">
        <v>14.637096405029297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9">
        <v>17.889785766601563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9">
        <v>45.375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9">
        <v>1.6514852046966553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9">
        <v>28.56944465637207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9">
        <v>8.1317205429077148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9">
        <v>6.5053763389587402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9">
        <v>7.2023811340332031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9">
        <v>6.5053763389587402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9">
        <v>6.7222223281860352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9">
        <v>14.637096405029297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9">
        <v>21.847221374511719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9">
        <v>14.637096405029297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9">
        <v>17.889785766601563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9">
        <v>45.375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9">
        <v>11.724027633666992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9">
        <v>28.56944465637207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9">
        <v>8.1317205429077148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9">
        <v>6.5053763389587402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9">
        <v>6.9540228843688965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9">
        <v>6.5053763389587402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9">
        <v>6.7222223281860352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9">
        <v>14.637096405029297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9">
        <v>21.847221374511719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9">
        <v>4.1876077651977539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9">
        <v>17.889785766601563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9">
        <v>45.375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9">
        <v>11.632244110107422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9">
        <v>28.56944465637207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9">
        <v>8.1317205429077148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9">
        <v>6.5053763389587402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9">
        <v>7.2023811340332031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9">
        <v>6.5053763389587402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9">
        <v>6.7222223281860352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9">
        <v>14.637096405029297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9">
        <v>21.847221374511719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9">
        <v>14.637096405029297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9">
        <v>17.889785766601563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9">
        <v>45.375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9">
        <v>40.658603668212891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9">
        <v>28.56944465637207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9">
        <v>8.1317205429077148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9">
        <v>6.5053763389587402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9">
        <v>7.2023811340332031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9">
        <v>6.5053763389587402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9">
        <v>6.7222223281860352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9">
        <v>14.637096405029297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9">
        <v>21.847221374511719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9">
        <v>14.637096405029297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9">
        <v>17.889785766601563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9">
        <v>45.375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9">
        <v>40.658603668212891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9">
        <v>7.4091320037841797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9">
        <v>8.1317205429077148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9">
        <v>6.5053763389587402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9">
        <v>7.2023811340332031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9">
        <v>6.5053763389587402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9">
        <v>6.7222223281860352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9">
        <v>14.637096405029297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9">
        <v>21.847221374511719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9">
        <v>14.637096405029297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9">
        <v>17.889785766601563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9">
        <v>45.375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9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9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9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9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9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9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9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9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9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9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9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100D-D889-427F-8A94-C0A8A2A3F707}">
  <sheetPr>
    <tabColor theme="5"/>
  </sheetPr>
  <dimension ref="A1:N4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98" sqref="G398:G42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6.7109375" bestFit="1" customWidth="1"/>
    <col min="9" max="9" width="11.28515625" bestFit="1" customWidth="1"/>
    <col min="10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16</v>
      </c>
      <c r="I1" t="s">
        <v>17</v>
      </c>
      <c r="J1" t="s">
        <v>1221</v>
      </c>
      <c r="K1" t="s">
        <v>18</v>
      </c>
      <c r="L1" t="s">
        <v>18</v>
      </c>
      <c r="N1" t="s">
        <v>1328</v>
      </c>
    </row>
    <row r="2" spans="1:14">
      <c r="A2" s="2" t="s">
        <v>1326</v>
      </c>
      <c r="B2" t="s">
        <v>20</v>
      </c>
      <c r="C2">
        <v>41</v>
      </c>
      <c r="D2" t="s">
        <v>1327</v>
      </c>
      <c r="E2" t="s">
        <v>26</v>
      </c>
      <c r="F2" t="s">
        <v>26</v>
      </c>
      <c r="G2" s="1">
        <v>43678</v>
      </c>
      <c r="H2">
        <v>2422</v>
      </c>
      <c r="I2" t="s">
        <v>21</v>
      </c>
      <c r="K2" t="s">
        <v>10</v>
      </c>
      <c r="L2" t="s">
        <v>10</v>
      </c>
    </row>
    <row r="3" spans="1:14">
      <c r="A3" s="2" t="s">
        <v>1326</v>
      </c>
      <c r="B3" t="s">
        <v>20</v>
      </c>
      <c r="C3">
        <v>41</v>
      </c>
      <c r="D3" t="s">
        <v>1327</v>
      </c>
      <c r="E3" t="s">
        <v>28</v>
      </c>
      <c r="F3" t="s">
        <v>28</v>
      </c>
      <c r="G3" s="1">
        <v>43679</v>
      </c>
      <c r="H3">
        <v>2434</v>
      </c>
      <c r="I3" t="s">
        <v>21</v>
      </c>
      <c r="K3" t="s">
        <v>10</v>
      </c>
      <c r="L3" t="s">
        <v>10</v>
      </c>
    </row>
    <row r="4" spans="1:14">
      <c r="A4" s="2" t="s">
        <v>1326</v>
      </c>
      <c r="B4" t="s">
        <v>20</v>
      </c>
      <c r="C4">
        <v>41</v>
      </c>
      <c r="D4" t="s">
        <v>1327</v>
      </c>
      <c r="E4" t="s">
        <v>43</v>
      </c>
      <c r="F4" t="s">
        <v>43</v>
      </c>
      <c r="G4" s="1">
        <v>43680</v>
      </c>
      <c r="H4">
        <v>2435</v>
      </c>
      <c r="I4" t="s">
        <v>21</v>
      </c>
      <c r="K4" t="s">
        <v>10</v>
      </c>
      <c r="L4" t="s">
        <v>10</v>
      </c>
    </row>
    <row r="5" spans="1:14">
      <c r="A5" s="2" t="s">
        <v>1326</v>
      </c>
      <c r="B5" t="s">
        <v>20</v>
      </c>
      <c r="C5">
        <v>41</v>
      </c>
      <c r="D5" t="s">
        <v>1327</v>
      </c>
      <c r="E5" t="s">
        <v>44</v>
      </c>
      <c r="F5" t="s">
        <v>44</v>
      </c>
      <c r="G5" s="1">
        <v>43681</v>
      </c>
      <c r="H5">
        <v>2429</v>
      </c>
      <c r="I5" t="s">
        <v>21</v>
      </c>
      <c r="K5" t="s">
        <v>10</v>
      </c>
      <c r="L5" t="s">
        <v>10</v>
      </c>
    </row>
    <row r="6" spans="1:14">
      <c r="A6" s="2" t="s">
        <v>1326</v>
      </c>
      <c r="B6" t="s">
        <v>20</v>
      </c>
      <c r="C6">
        <v>41</v>
      </c>
      <c r="D6" t="s">
        <v>1327</v>
      </c>
      <c r="E6" t="s">
        <v>45</v>
      </c>
      <c r="F6" t="s">
        <v>45</v>
      </c>
      <c r="G6" s="1">
        <v>43682</v>
      </c>
      <c r="H6">
        <v>2441</v>
      </c>
      <c r="I6" t="s">
        <v>21</v>
      </c>
      <c r="K6" t="s">
        <v>10</v>
      </c>
      <c r="L6" t="s">
        <v>10</v>
      </c>
    </row>
    <row r="7" spans="1:14">
      <c r="A7" s="2" t="s">
        <v>1326</v>
      </c>
      <c r="B7" t="s">
        <v>20</v>
      </c>
      <c r="C7">
        <v>41</v>
      </c>
      <c r="D7" t="s">
        <v>1327</v>
      </c>
      <c r="E7" t="s">
        <v>46</v>
      </c>
      <c r="F7" t="s">
        <v>46</v>
      </c>
      <c r="G7" s="1">
        <v>43683</v>
      </c>
      <c r="H7">
        <v>2442</v>
      </c>
      <c r="I7" t="s">
        <v>21</v>
      </c>
      <c r="K7" t="s">
        <v>10</v>
      </c>
      <c r="L7" t="s">
        <v>10</v>
      </c>
    </row>
    <row r="8" spans="1:14">
      <c r="A8" s="2" t="s">
        <v>1326</v>
      </c>
      <c r="B8" t="s">
        <v>20</v>
      </c>
      <c r="C8">
        <v>41</v>
      </c>
      <c r="D8" t="s">
        <v>1327</v>
      </c>
      <c r="E8" t="s">
        <v>47</v>
      </c>
      <c r="F8" t="s">
        <v>47</v>
      </c>
      <c r="G8" s="1">
        <v>43684</v>
      </c>
      <c r="H8">
        <v>2610</v>
      </c>
      <c r="I8" t="s">
        <v>21</v>
      </c>
      <c r="K8" t="s">
        <v>10</v>
      </c>
      <c r="L8" t="s">
        <v>10</v>
      </c>
    </row>
    <row r="9" spans="1:14">
      <c r="A9" s="2" t="s">
        <v>1326</v>
      </c>
      <c r="B9" t="s">
        <v>20</v>
      </c>
      <c r="C9">
        <v>41</v>
      </c>
      <c r="D9" t="s">
        <v>1327</v>
      </c>
      <c r="E9" t="s">
        <v>48</v>
      </c>
      <c r="F9" t="s">
        <v>48</v>
      </c>
      <c r="G9" s="1">
        <v>43685</v>
      </c>
      <c r="H9">
        <v>2586</v>
      </c>
      <c r="I9" t="s">
        <v>21</v>
      </c>
      <c r="K9" t="s">
        <v>10</v>
      </c>
      <c r="L9" t="s">
        <v>10</v>
      </c>
    </row>
    <row r="10" spans="1:14">
      <c r="A10" s="2" t="s">
        <v>1326</v>
      </c>
      <c r="B10" t="s">
        <v>20</v>
      </c>
      <c r="C10">
        <v>41</v>
      </c>
      <c r="D10" t="s">
        <v>1327</v>
      </c>
      <c r="E10" t="s">
        <v>49</v>
      </c>
      <c r="F10" t="s">
        <v>49</v>
      </c>
      <c r="G10" s="1">
        <v>43686</v>
      </c>
      <c r="H10">
        <v>2587</v>
      </c>
      <c r="I10" t="s">
        <v>21</v>
      </c>
      <c r="K10" t="s">
        <v>10</v>
      </c>
      <c r="L10" t="s">
        <v>10</v>
      </c>
    </row>
    <row r="11" spans="1:14">
      <c r="A11" s="2" t="s">
        <v>1326</v>
      </c>
      <c r="B11" t="s">
        <v>20</v>
      </c>
      <c r="C11">
        <v>41</v>
      </c>
      <c r="D11" t="s">
        <v>1327</v>
      </c>
      <c r="E11" t="s">
        <v>50</v>
      </c>
      <c r="F11" t="s">
        <v>50</v>
      </c>
      <c r="G11" s="1">
        <v>43687</v>
      </c>
      <c r="H11">
        <v>2603</v>
      </c>
      <c r="I11" t="s">
        <v>21</v>
      </c>
      <c r="K11" t="s">
        <v>10</v>
      </c>
      <c r="L11" t="s">
        <v>10</v>
      </c>
    </row>
    <row r="12" spans="1:14">
      <c r="A12" s="2" t="s">
        <v>1326</v>
      </c>
      <c r="B12" t="s">
        <v>20</v>
      </c>
      <c r="C12">
        <v>41</v>
      </c>
      <c r="D12" t="s">
        <v>1327</v>
      </c>
      <c r="E12" t="s">
        <v>51</v>
      </c>
      <c r="F12" t="s">
        <v>51</v>
      </c>
      <c r="G12" s="1">
        <v>43688</v>
      </c>
      <c r="H12">
        <v>2615</v>
      </c>
      <c r="I12" t="s">
        <v>21</v>
      </c>
      <c r="K12" t="s">
        <v>10</v>
      </c>
      <c r="L12" t="s">
        <v>10</v>
      </c>
    </row>
    <row r="13" spans="1:14">
      <c r="A13" s="2" t="s">
        <v>1326</v>
      </c>
      <c r="B13" t="s">
        <v>20</v>
      </c>
      <c r="C13">
        <v>41</v>
      </c>
      <c r="D13" t="s">
        <v>1327</v>
      </c>
      <c r="E13" t="s">
        <v>52</v>
      </c>
      <c r="F13" t="s">
        <v>52</v>
      </c>
      <c r="G13" s="1">
        <v>43689</v>
      </c>
      <c r="H13">
        <v>2629</v>
      </c>
      <c r="I13" t="s">
        <v>21</v>
      </c>
      <c r="K13" t="s">
        <v>10</v>
      </c>
      <c r="L13" t="s">
        <v>10</v>
      </c>
    </row>
    <row r="14" spans="1:14">
      <c r="A14" s="2" t="s">
        <v>1326</v>
      </c>
      <c r="B14" t="s">
        <v>20</v>
      </c>
      <c r="C14">
        <v>41</v>
      </c>
      <c r="D14" t="s">
        <v>1327</v>
      </c>
      <c r="E14" t="s">
        <v>53</v>
      </c>
      <c r="F14" t="s">
        <v>53</v>
      </c>
      <c r="G14" s="1">
        <v>43690</v>
      </c>
      <c r="H14">
        <v>2668</v>
      </c>
      <c r="I14" t="s">
        <v>21</v>
      </c>
      <c r="K14" t="s">
        <v>10</v>
      </c>
      <c r="L14" t="s">
        <v>10</v>
      </c>
    </row>
    <row r="15" spans="1:14">
      <c r="A15" s="2" t="s">
        <v>1326</v>
      </c>
      <c r="B15" t="s">
        <v>20</v>
      </c>
      <c r="C15">
        <v>41</v>
      </c>
      <c r="D15" t="s">
        <v>1327</v>
      </c>
      <c r="E15" t="s">
        <v>54</v>
      </c>
      <c r="F15" t="s">
        <v>54</v>
      </c>
      <c r="G15" s="1">
        <v>43691</v>
      </c>
      <c r="H15">
        <v>2696</v>
      </c>
      <c r="I15" t="s">
        <v>21</v>
      </c>
      <c r="K15" t="s">
        <v>10</v>
      </c>
      <c r="L15" t="s">
        <v>10</v>
      </c>
    </row>
    <row r="16" spans="1:14">
      <c r="A16" s="2" t="s">
        <v>1326</v>
      </c>
      <c r="B16" t="s">
        <v>20</v>
      </c>
      <c r="C16">
        <v>41</v>
      </c>
      <c r="D16" t="s">
        <v>1327</v>
      </c>
      <c r="E16" t="s">
        <v>55</v>
      </c>
      <c r="F16" t="s">
        <v>55</v>
      </c>
      <c r="G16" s="1">
        <v>43692</v>
      </c>
      <c r="H16">
        <v>2707</v>
      </c>
      <c r="I16" t="s">
        <v>21</v>
      </c>
      <c r="K16" t="s">
        <v>10</v>
      </c>
      <c r="L16" t="s">
        <v>10</v>
      </c>
    </row>
    <row r="17" spans="1:12">
      <c r="A17" s="2" t="s">
        <v>1326</v>
      </c>
      <c r="B17" t="s">
        <v>20</v>
      </c>
      <c r="C17">
        <v>41</v>
      </c>
      <c r="D17" t="s">
        <v>1327</v>
      </c>
      <c r="E17" t="s">
        <v>56</v>
      </c>
      <c r="F17" t="s">
        <v>56</v>
      </c>
      <c r="G17" s="1">
        <v>43693</v>
      </c>
      <c r="H17">
        <f>H16+(H18-H16)/2</f>
        <v>2689</v>
      </c>
      <c r="I17" t="s">
        <v>1329</v>
      </c>
      <c r="K17" t="s">
        <v>10</v>
      </c>
      <c r="L17" t="s">
        <v>10</v>
      </c>
    </row>
    <row r="18" spans="1:12">
      <c r="A18" s="2" t="s">
        <v>1326</v>
      </c>
      <c r="B18" t="s">
        <v>20</v>
      </c>
      <c r="C18">
        <v>41</v>
      </c>
      <c r="D18" t="s">
        <v>1327</v>
      </c>
      <c r="E18" t="s">
        <v>57</v>
      </c>
      <c r="F18" t="s">
        <v>57</v>
      </c>
      <c r="G18" s="1">
        <v>43694</v>
      </c>
      <c r="H18">
        <v>2671</v>
      </c>
      <c r="I18" t="s">
        <v>21</v>
      </c>
      <c r="K18" t="s">
        <v>10</v>
      </c>
      <c r="L18" t="s">
        <v>10</v>
      </c>
    </row>
    <row r="19" spans="1:12">
      <c r="A19" s="2" t="s">
        <v>1326</v>
      </c>
      <c r="B19" t="s">
        <v>20</v>
      </c>
      <c r="C19">
        <v>41</v>
      </c>
      <c r="D19" t="s">
        <v>1327</v>
      </c>
      <c r="E19" t="s">
        <v>58</v>
      </c>
      <c r="F19" t="s">
        <v>58</v>
      </c>
      <c r="G19" s="1">
        <v>43695</v>
      </c>
      <c r="H19">
        <v>2652</v>
      </c>
      <c r="I19" t="s">
        <v>21</v>
      </c>
      <c r="K19" t="s">
        <v>10</v>
      </c>
      <c r="L19" t="s">
        <v>10</v>
      </c>
    </row>
    <row r="20" spans="1:12">
      <c r="A20" s="2" t="s">
        <v>1326</v>
      </c>
      <c r="B20" t="s">
        <v>20</v>
      </c>
      <c r="C20">
        <v>41</v>
      </c>
      <c r="D20" t="s">
        <v>1327</v>
      </c>
      <c r="E20" t="s">
        <v>59</v>
      </c>
      <c r="F20" t="s">
        <v>59</v>
      </c>
      <c r="G20" s="1">
        <v>43696</v>
      </c>
      <c r="H20">
        <v>2652</v>
      </c>
      <c r="I20" t="s">
        <v>21</v>
      </c>
      <c r="K20" t="s">
        <v>10</v>
      </c>
      <c r="L20" t="s">
        <v>10</v>
      </c>
    </row>
    <row r="21" spans="1:12">
      <c r="A21" s="2" t="s">
        <v>1326</v>
      </c>
      <c r="B21" t="s">
        <v>20</v>
      </c>
      <c r="C21">
        <v>41</v>
      </c>
      <c r="D21" t="s">
        <v>1327</v>
      </c>
      <c r="E21" t="s">
        <v>60</v>
      </c>
      <c r="F21" t="s">
        <v>60</v>
      </c>
      <c r="G21" s="1">
        <v>43697</v>
      </c>
      <c r="H21">
        <v>2682</v>
      </c>
      <c r="I21" t="s">
        <v>21</v>
      </c>
      <c r="K21" t="s">
        <v>10</v>
      </c>
      <c r="L21" t="s">
        <v>10</v>
      </c>
    </row>
    <row r="22" spans="1:12">
      <c r="A22" s="2" t="s">
        <v>1326</v>
      </c>
      <c r="B22" t="s">
        <v>20</v>
      </c>
      <c r="C22">
        <v>41</v>
      </c>
      <c r="D22" t="s">
        <v>1327</v>
      </c>
      <c r="E22" t="s">
        <v>61</v>
      </c>
      <c r="F22" t="s">
        <v>61</v>
      </c>
      <c r="G22" s="1">
        <v>43698</v>
      </c>
      <c r="H22">
        <v>2674</v>
      </c>
      <c r="I22" t="s">
        <v>21</v>
      </c>
      <c r="K22" t="s">
        <v>10</v>
      </c>
      <c r="L22" t="s">
        <v>10</v>
      </c>
    </row>
    <row r="23" spans="1:12">
      <c r="A23" s="2" t="s">
        <v>1326</v>
      </c>
      <c r="B23" t="s">
        <v>20</v>
      </c>
      <c r="C23">
        <v>41</v>
      </c>
      <c r="D23" t="s">
        <v>1327</v>
      </c>
      <c r="E23" t="s">
        <v>62</v>
      </c>
      <c r="F23" t="s">
        <v>62</v>
      </c>
      <c r="G23" s="1">
        <v>43699</v>
      </c>
      <c r="H23">
        <v>2691</v>
      </c>
      <c r="I23" t="s">
        <v>21</v>
      </c>
      <c r="K23" t="s">
        <v>10</v>
      </c>
      <c r="L23" t="s">
        <v>10</v>
      </c>
    </row>
    <row r="24" spans="1:12">
      <c r="A24" s="2" t="s">
        <v>1326</v>
      </c>
      <c r="B24" t="s">
        <v>20</v>
      </c>
      <c r="C24">
        <v>41</v>
      </c>
      <c r="D24" t="s">
        <v>1327</v>
      </c>
      <c r="E24" t="s">
        <v>63</v>
      </c>
      <c r="F24" t="s">
        <v>63</v>
      </c>
      <c r="G24" s="1">
        <v>43700</v>
      </c>
      <c r="H24">
        <v>2692</v>
      </c>
      <c r="I24" t="s">
        <v>21</v>
      </c>
      <c r="K24" t="s">
        <v>10</v>
      </c>
      <c r="L24" t="s">
        <v>10</v>
      </c>
    </row>
    <row r="25" spans="1:12">
      <c r="A25" s="2" t="s">
        <v>1326</v>
      </c>
      <c r="B25" t="s">
        <v>20</v>
      </c>
      <c r="C25">
        <v>41</v>
      </c>
      <c r="D25" t="s">
        <v>1327</v>
      </c>
      <c r="E25" t="s">
        <v>64</v>
      </c>
      <c r="F25" t="s">
        <v>64</v>
      </c>
      <c r="G25" s="1">
        <v>43701</v>
      </c>
      <c r="H25">
        <v>2679</v>
      </c>
      <c r="I25" t="s">
        <v>21</v>
      </c>
      <c r="K25" t="s">
        <v>10</v>
      </c>
      <c r="L25" t="s">
        <v>10</v>
      </c>
    </row>
    <row r="26" spans="1:12">
      <c r="A26" s="2" t="s">
        <v>1326</v>
      </c>
      <c r="B26" t="s">
        <v>20</v>
      </c>
      <c r="C26">
        <v>41</v>
      </c>
      <c r="D26" t="s">
        <v>1327</v>
      </c>
      <c r="E26" t="s">
        <v>65</v>
      </c>
      <c r="F26" t="s">
        <v>65</v>
      </c>
      <c r="G26" s="1">
        <v>43702</v>
      </c>
      <c r="H26">
        <v>2546</v>
      </c>
      <c r="I26" t="s">
        <v>21</v>
      </c>
      <c r="K26" t="s">
        <v>10</v>
      </c>
      <c r="L26" t="s">
        <v>10</v>
      </c>
    </row>
    <row r="27" spans="1:12">
      <c r="A27" s="2" t="s">
        <v>1326</v>
      </c>
      <c r="B27" t="s">
        <v>20</v>
      </c>
      <c r="C27">
        <v>41</v>
      </c>
      <c r="D27" t="s">
        <v>1327</v>
      </c>
      <c r="E27" t="s">
        <v>66</v>
      </c>
      <c r="F27" t="s">
        <v>66</v>
      </c>
      <c r="G27" s="1">
        <v>43703</v>
      </c>
      <c r="H27">
        <v>2320</v>
      </c>
      <c r="I27" t="s">
        <v>21</v>
      </c>
      <c r="K27" t="s">
        <v>10</v>
      </c>
      <c r="L27" t="s">
        <v>10</v>
      </c>
    </row>
    <row r="28" spans="1:12">
      <c r="A28" s="2" t="s">
        <v>1326</v>
      </c>
      <c r="B28" t="s">
        <v>20</v>
      </c>
      <c r="C28">
        <v>41</v>
      </c>
      <c r="D28" t="s">
        <v>1327</v>
      </c>
      <c r="E28" t="s">
        <v>67</v>
      </c>
      <c r="F28" t="s">
        <v>67</v>
      </c>
      <c r="G28" s="1">
        <v>43704</v>
      </c>
      <c r="H28">
        <v>2120</v>
      </c>
      <c r="I28" t="s">
        <v>21</v>
      </c>
      <c r="K28" t="s">
        <v>10</v>
      </c>
      <c r="L28" t="s">
        <v>10</v>
      </c>
    </row>
    <row r="29" spans="1:12">
      <c r="A29" s="2" t="s">
        <v>1326</v>
      </c>
      <c r="B29" t="s">
        <v>20</v>
      </c>
      <c r="C29">
        <v>41</v>
      </c>
      <c r="D29" t="s">
        <v>1327</v>
      </c>
      <c r="E29" t="s">
        <v>68</v>
      </c>
      <c r="F29" t="s">
        <v>68</v>
      </c>
      <c r="G29" s="1">
        <v>43705</v>
      </c>
      <c r="H29">
        <v>1904</v>
      </c>
      <c r="I29" t="s">
        <v>21</v>
      </c>
      <c r="K29" t="s">
        <v>10</v>
      </c>
      <c r="L29" t="s">
        <v>10</v>
      </c>
    </row>
    <row r="30" spans="1:12">
      <c r="A30" s="2" t="s">
        <v>1326</v>
      </c>
      <c r="B30" t="s">
        <v>20</v>
      </c>
      <c r="C30">
        <v>41</v>
      </c>
      <c r="D30" t="s">
        <v>1327</v>
      </c>
      <c r="E30" t="s">
        <v>69</v>
      </c>
      <c r="F30" t="s">
        <v>69</v>
      </c>
      <c r="G30" s="1">
        <v>43706</v>
      </c>
      <c r="H30">
        <v>1702</v>
      </c>
      <c r="I30" t="s">
        <v>21</v>
      </c>
      <c r="K30" t="s">
        <v>10</v>
      </c>
      <c r="L30" t="s">
        <v>10</v>
      </c>
    </row>
    <row r="31" spans="1:12">
      <c r="A31" s="2" t="s">
        <v>1326</v>
      </c>
      <c r="B31" t="s">
        <v>20</v>
      </c>
      <c r="C31">
        <v>41</v>
      </c>
      <c r="D31" t="s">
        <v>1327</v>
      </c>
      <c r="E31" t="s">
        <v>70</v>
      </c>
      <c r="F31" t="s">
        <v>70</v>
      </c>
      <c r="G31" s="1">
        <v>43707</v>
      </c>
      <c r="H31">
        <v>1502</v>
      </c>
      <c r="I31" t="s">
        <v>21</v>
      </c>
      <c r="K31" t="s">
        <v>10</v>
      </c>
      <c r="L31" t="s">
        <v>10</v>
      </c>
    </row>
    <row r="32" spans="1:12">
      <c r="A32" s="2" t="s">
        <v>1326</v>
      </c>
      <c r="B32" t="s">
        <v>20</v>
      </c>
      <c r="C32">
        <v>41</v>
      </c>
      <c r="D32" t="s">
        <v>1327</v>
      </c>
      <c r="E32" t="s">
        <v>71</v>
      </c>
      <c r="F32" t="s">
        <v>71</v>
      </c>
      <c r="G32" s="1">
        <v>43708</v>
      </c>
      <c r="H32">
        <v>1306</v>
      </c>
      <c r="I32" t="s">
        <v>21</v>
      </c>
      <c r="K32" t="s">
        <v>10</v>
      </c>
      <c r="L32" t="s">
        <v>10</v>
      </c>
    </row>
    <row r="33" spans="1:12">
      <c r="A33" s="2" t="s">
        <v>1326</v>
      </c>
      <c r="B33" t="s">
        <v>20</v>
      </c>
      <c r="C33">
        <v>41</v>
      </c>
      <c r="D33" t="s">
        <v>1327</v>
      </c>
      <c r="E33" t="s">
        <v>72</v>
      </c>
      <c r="F33" t="s">
        <v>72</v>
      </c>
      <c r="G33" s="1">
        <v>43709</v>
      </c>
      <c r="H33">
        <v>1143</v>
      </c>
      <c r="I33" t="s">
        <v>21</v>
      </c>
      <c r="K33" t="s">
        <v>10</v>
      </c>
      <c r="L33" t="s">
        <v>10</v>
      </c>
    </row>
    <row r="34" spans="1:12">
      <c r="A34" s="2" t="s">
        <v>1326</v>
      </c>
      <c r="B34" t="s">
        <v>20</v>
      </c>
      <c r="C34">
        <v>41</v>
      </c>
      <c r="D34" t="s">
        <v>1327</v>
      </c>
      <c r="E34" t="s">
        <v>73</v>
      </c>
      <c r="F34" t="s">
        <v>73</v>
      </c>
      <c r="G34" s="1">
        <v>43710</v>
      </c>
      <c r="H34">
        <v>1110</v>
      </c>
      <c r="I34" t="s">
        <v>21</v>
      </c>
      <c r="K34" t="s">
        <v>10</v>
      </c>
      <c r="L34" t="s">
        <v>10</v>
      </c>
    </row>
    <row r="35" spans="1:12">
      <c r="A35" s="2" t="s">
        <v>1326</v>
      </c>
      <c r="B35" t="s">
        <v>20</v>
      </c>
      <c r="C35">
        <v>41</v>
      </c>
      <c r="D35" t="s">
        <v>1327</v>
      </c>
      <c r="E35" t="s">
        <v>74</v>
      </c>
      <c r="F35" t="s">
        <v>74</v>
      </c>
      <c r="G35" s="1">
        <v>43711</v>
      </c>
      <c r="H35">
        <v>1135</v>
      </c>
      <c r="I35" t="s">
        <v>21</v>
      </c>
      <c r="K35" t="s">
        <v>10</v>
      </c>
      <c r="L35" t="s">
        <v>10</v>
      </c>
    </row>
    <row r="36" spans="1:12">
      <c r="A36" s="2" t="s">
        <v>1326</v>
      </c>
      <c r="B36" t="s">
        <v>20</v>
      </c>
      <c r="C36">
        <v>41</v>
      </c>
      <c r="D36" t="s">
        <v>1327</v>
      </c>
      <c r="E36" t="s">
        <v>75</v>
      </c>
      <c r="F36" t="s">
        <v>75</v>
      </c>
      <c r="G36" s="1">
        <v>43712</v>
      </c>
      <c r="H36">
        <v>1142</v>
      </c>
      <c r="I36" t="s">
        <v>21</v>
      </c>
      <c r="K36" t="s">
        <v>10</v>
      </c>
      <c r="L36" t="s">
        <v>10</v>
      </c>
    </row>
    <row r="37" spans="1:12">
      <c r="A37" s="2" t="s">
        <v>1326</v>
      </c>
      <c r="B37" t="s">
        <v>20</v>
      </c>
      <c r="C37">
        <v>41</v>
      </c>
      <c r="D37" t="s">
        <v>1327</v>
      </c>
      <c r="E37" t="s">
        <v>76</v>
      </c>
      <c r="F37" t="s">
        <v>76</v>
      </c>
      <c r="G37" s="1">
        <v>43713</v>
      </c>
      <c r="H37">
        <v>1111</v>
      </c>
      <c r="I37" t="s">
        <v>21</v>
      </c>
      <c r="K37" t="s">
        <v>10</v>
      </c>
      <c r="L37" t="s">
        <v>10</v>
      </c>
    </row>
    <row r="38" spans="1:12">
      <c r="A38" s="2" t="s">
        <v>1326</v>
      </c>
      <c r="B38" t="s">
        <v>20</v>
      </c>
      <c r="C38">
        <v>41</v>
      </c>
      <c r="D38" t="s">
        <v>1327</v>
      </c>
      <c r="E38" t="s">
        <v>77</v>
      </c>
      <c r="F38" t="s">
        <v>77</v>
      </c>
      <c r="G38" s="1">
        <v>43714</v>
      </c>
      <c r="H38">
        <v>1099</v>
      </c>
      <c r="I38" t="s">
        <v>21</v>
      </c>
      <c r="K38" t="s">
        <v>10</v>
      </c>
      <c r="L38" t="s">
        <v>10</v>
      </c>
    </row>
    <row r="39" spans="1:12">
      <c r="A39" s="2" t="s">
        <v>1326</v>
      </c>
      <c r="B39" t="s">
        <v>20</v>
      </c>
      <c r="C39">
        <v>41</v>
      </c>
      <c r="D39" t="s">
        <v>1327</v>
      </c>
      <c r="E39" t="s">
        <v>78</v>
      </c>
      <c r="F39" t="s">
        <v>78</v>
      </c>
      <c r="G39" s="1">
        <v>43715</v>
      </c>
      <c r="H39">
        <v>1146</v>
      </c>
      <c r="I39" t="s">
        <v>21</v>
      </c>
      <c r="K39" t="s">
        <v>10</v>
      </c>
      <c r="L39" t="s">
        <v>10</v>
      </c>
    </row>
    <row r="40" spans="1:12">
      <c r="A40" s="2" t="s">
        <v>1326</v>
      </c>
      <c r="B40" t="s">
        <v>20</v>
      </c>
      <c r="C40">
        <v>41</v>
      </c>
      <c r="D40" t="s">
        <v>1327</v>
      </c>
      <c r="E40" t="s">
        <v>79</v>
      </c>
      <c r="F40" t="s">
        <v>79</v>
      </c>
      <c r="G40" s="1">
        <v>43716</v>
      </c>
      <c r="H40">
        <v>1146</v>
      </c>
      <c r="I40" t="s">
        <v>21</v>
      </c>
      <c r="K40" t="s">
        <v>10</v>
      </c>
      <c r="L40" t="s">
        <v>10</v>
      </c>
    </row>
    <row r="41" spans="1:12">
      <c r="A41" s="2" t="s">
        <v>1326</v>
      </c>
      <c r="B41" t="s">
        <v>20</v>
      </c>
      <c r="C41">
        <v>41</v>
      </c>
      <c r="D41" t="s">
        <v>1327</v>
      </c>
      <c r="E41" t="s">
        <v>80</v>
      </c>
      <c r="F41" t="s">
        <v>80</v>
      </c>
      <c r="G41" s="1">
        <v>43717</v>
      </c>
      <c r="H41">
        <v>1140</v>
      </c>
      <c r="I41" t="s">
        <v>21</v>
      </c>
      <c r="K41" t="s">
        <v>10</v>
      </c>
      <c r="L41" t="s">
        <v>10</v>
      </c>
    </row>
    <row r="42" spans="1:12">
      <c r="A42" s="2" t="s">
        <v>1326</v>
      </c>
      <c r="B42" t="s">
        <v>20</v>
      </c>
      <c r="C42">
        <v>41</v>
      </c>
      <c r="D42" t="s">
        <v>1327</v>
      </c>
      <c r="E42" t="s">
        <v>81</v>
      </c>
      <c r="F42" t="s">
        <v>81</v>
      </c>
      <c r="G42" s="1">
        <v>43718</v>
      </c>
      <c r="H42">
        <v>1139</v>
      </c>
      <c r="I42" t="s">
        <v>21</v>
      </c>
      <c r="K42" t="s">
        <v>10</v>
      </c>
      <c r="L42" t="s">
        <v>10</v>
      </c>
    </row>
    <row r="43" spans="1:12">
      <c r="A43" s="2" t="s">
        <v>1326</v>
      </c>
      <c r="B43" t="s">
        <v>20</v>
      </c>
      <c r="C43">
        <v>41</v>
      </c>
      <c r="D43" t="s">
        <v>1327</v>
      </c>
      <c r="E43" t="s">
        <v>82</v>
      </c>
      <c r="F43" t="s">
        <v>82</v>
      </c>
      <c r="G43" s="1">
        <v>43719</v>
      </c>
      <c r="H43">
        <v>1150</v>
      </c>
      <c r="I43" t="s">
        <v>21</v>
      </c>
      <c r="K43" t="s">
        <v>10</v>
      </c>
      <c r="L43" t="s">
        <v>10</v>
      </c>
    </row>
    <row r="44" spans="1:12">
      <c r="A44" s="2" t="s">
        <v>1326</v>
      </c>
      <c r="B44" t="s">
        <v>20</v>
      </c>
      <c r="C44">
        <v>41</v>
      </c>
      <c r="D44" t="s">
        <v>1327</v>
      </c>
      <c r="E44" t="s">
        <v>83</v>
      </c>
      <c r="F44" t="s">
        <v>83</v>
      </c>
      <c r="G44" s="1">
        <v>43720</v>
      </c>
      <c r="H44">
        <v>1154</v>
      </c>
      <c r="I44" t="s">
        <v>21</v>
      </c>
      <c r="K44" t="s">
        <v>10</v>
      </c>
      <c r="L44" t="s">
        <v>10</v>
      </c>
    </row>
    <row r="45" spans="1:12">
      <c r="A45" s="2" t="s">
        <v>1326</v>
      </c>
      <c r="B45" t="s">
        <v>20</v>
      </c>
      <c r="C45">
        <v>41</v>
      </c>
      <c r="D45" t="s">
        <v>1327</v>
      </c>
      <c r="E45" t="s">
        <v>84</v>
      </c>
      <c r="F45" t="s">
        <v>84</v>
      </c>
      <c r="G45" s="1">
        <v>43721</v>
      </c>
      <c r="H45">
        <v>1156</v>
      </c>
      <c r="I45" t="s">
        <v>21</v>
      </c>
      <c r="K45" t="s">
        <v>10</v>
      </c>
      <c r="L45" t="s">
        <v>10</v>
      </c>
    </row>
    <row r="46" spans="1:12">
      <c r="A46" s="2" t="s">
        <v>1326</v>
      </c>
      <c r="B46" t="s">
        <v>20</v>
      </c>
      <c r="C46">
        <v>41</v>
      </c>
      <c r="D46" t="s">
        <v>1327</v>
      </c>
      <c r="E46" t="s">
        <v>85</v>
      </c>
      <c r="F46" t="s">
        <v>85</v>
      </c>
      <c r="G46" s="1">
        <v>43722</v>
      </c>
      <c r="H46">
        <v>1156</v>
      </c>
      <c r="I46" t="s">
        <v>21</v>
      </c>
      <c r="K46" t="s">
        <v>10</v>
      </c>
      <c r="L46" t="s">
        <v>10</v>
      </c>
    </row>
    <row r="47" spans="1:12">
      <c r="A47" s="2" t="s">
        <v>1326</v>
      </c>
      <c r="B47" t="s">
        <v>20</v>
      </c>
      <c r="C47">
        <v>41</v>
      </c>
      <c r="D47" t="s">
        <v>1327</v>
      </c>
      <c r="E47" t="s">
        <v>86</v>
      </c>
      <c r="F47" t="s">
        <v>86</v>
      </c>
      <c r="G47" s="1">
        <v>43723</v>
      </c>
      <c r="H47">
        <v>1153</v>
      </c>
      <c r="I47" t="s">
        <v>21</v>
      </c>
      <c r="K47" t="s">
        <v>10</v>
      </c>
      <c r="L47" t="s">
        <v>10</v>
      </c>
    </row>
    <row r="48" spans="1:12">
      <c r="A48" s="2" t="s">
        <v>1326</v>
      </c>
      <c r="B48" t="s">
        <v>20</v>
      </c>
      <c r="C48">
        <v>41</v>
      </c>
      <c r="D48" t="s">
        <v>1327</v>
      </c>
      <c r="E48" t="s">
        <v>87</v>
      </c>
      <c r="F48" t="s">
        <v>87</v>
      </c>
      <c r="G48" s="1">
        <v>43724</v>
      </c>
      <c r="H48">
        <v>1143</v>
      </c>
      <c r="I48" t="s">
        <v>21</v>
      </c>
      <c r="K48" t="s">
        <v>10</v>
      </c>
      <c r="L48" t="s">
        <v>10</v>
      </c>
    </row>
    <row r="49" spans="1:12">
      <c r="A49" s="2" t="s">
        <v>1326</v>
      </c>
      <c r="B49" t="s">
        <v>20</v>
      </c>
      <c r="C49">
        <v>41</v>
      </c>
      <c r="D49" t="s">
        <v>1327</v>
      </c>
      <c r="E49" t="s">
        <v>88</v>
      </c>
      <c r="F49" t="s">
        <v>88</v>
      </c>
      <c r="G49" s="1">
        <v>43725</v>
      </c>
      <c r="H49">
        <v>1146</v>
      </c>
      <c r="I49" t="s">
        <v>21</v>
      </c>
      <c r="K49" t="s">
        <v>10</v>
      </c>
      <c r="L49" t="s">
        <v>10</v>
      </c>
    </row>
    <row r="50" spans="1:12">
      <c r="A50" s="2" t="s">
        <v>1326</v>
      </c>
      <c r="B50" t="s">
        <v>20</v>
      </c>
      <c r="C50">
        <v>41</v>
      </c>
      <c r="D50" t="s">
        <v>1327</v>
      </c>
      <c r="E50" t="s">
        <v>89</v>
      </c>
      <c r="F50" t="s">
        <v>89</v>
      </c>
      <c r="G50" s="1">
        <v>43726</v>
      </c>
      <c r="H50">
        <v>1145</v>
      </c>
      <c r="I50" t="s">
        <v>21</v>
      </c>
      <c r="K50" t="s">
        <v>10</v>
      </c>
      <c r="L50" t="s">
        <v>10</v>
      </c>
    </row>
    <row r="51" spans="1:12">
      <c r="A51" s="2" t="s">
        <v>1326</v>
      </c>
      <c r="B51" t="s">
        <v>20</v>
      </c>
      <c r="C51">
        <v>41</v>
      </c>
      <c r="D51" t="s">
        <v>1327</v>
      </c>
      <c r="E51" t="s">
        <v>90</v>
      </c>
      <c r="F51" t="s">
        <v>90</v>
      </c>
      <c r="G51" s="1">
        <v>43727</v>
      </c>
      <c r="H51">
        <v>1146</v>
      </c>
      <c r="I51" t="s">
        <v>21</v>
      </c>
      <c r="K51" t="s">
        <v>10</v>
      </c>
      <c r="L51" t="s">
        <v>10</v>
      </c>
    </row>
    <row r="52" spans="1:12">
      <c r="A52" s="2" t="s">
        <v>1326</v>
      </c>
      <c r="B52" t="s">
        <v>20</v>
      </c>
      <c r="C52">
        <v>41</v>
      </c>
      <c r="D52" t="s">
        <v>1327</v>
      </c>
      <c r="E52" t="s">
        <v>91</v>
      </c>
      <c r="F52" t="s">
        <v>91</v>
      </c>
      <c r="G52" s="1">
        <v>43728</v>
      </c>
      <c r="H52">
        <v>1147</v>
      </c>
      <c r="I52" t="s">
        <v>21</v>
      </c>
      <c r="K52" t="s">
        <v>10</v>
      </c>
      <c r="L52" t="s">
        <v>10</v>
      </c>
    </row>
    <row r="53" spans="1:12">
      <c r="A53" s="2" t="s">
        <v>1326</v>
      </c>
      <c r="B53" t="s">
        <v>20</v>
      </c>
      <c r="C53">
        <v>41</v>
      </c>
      <c r="D53" t="s">
        <v>1327</v>
      </c>
      <c r="E53" t="s">
        <v>92</v>
      </c>
      <c r="F53" t="s">
        <v>92</v>
      </c>
      <c r="G53" s="1">
        <v>43729</v>
      </c>
      <c r="H53">
        <v>1145</v>
      </c>
      <c r="I53" t="s">
        <v>21</v>
      </c>
      <c r="K53" t="s">
        <v>10</v>
      </c>
      <c r="L53" t="s">
        <v>10</v>
      </c>
    </row>
    <row r="54" spans="1:12">
      <c r="A54" s="2" t="s">
        <v>1326</v>
      </c>
      <c r="B54" t="s">
        <v>20</v>
      </c>
      <c r="C54">
        <v>41</v>
      </c>
      <c r="D54" t="s">
        <v>1327</v>
      </c>
      <c r="E54" t="s">
        <v>93</v>
      </c>
      <c r="F54" t="s">
        <v>93</v>
      </c>
      <c r="G54" s="1">
        <v>43730</v>
      </c>
      <c r="H54">
        <v>1140</v>
      </c>
      <c r="I54" t="s">
        <v>21</v>
      </c>
      <c r="K54" t="s">
        <v>10</v>
      </c>
      <c r="L54" t="s">
        <v>10</v>
      </c>
    </row>
    <row r="55" spans="1:12">
      <c r="A55" s="2" t="s">
        <v>1326</v>
      </c>
      <c r="B55" t="s">
        <v>20</v>
      </c>
      <c r="C55">
        <v>41</v>
      </c>
      <c r="D55" t="s">
        <v>1327</v>
      </c>
      <c r="E55" t="s">
        <v>94</v>
      </c>
      <c r="F55" t="s">
        <v>94</v>
      </c>
      <c r="G55" s="1">
        <v>43731</v>
      </c>
      <c r="H55">
        <v>1148</v>
      </c>
      <c r="I55" t="s">
        <v>21</v>
      </c>
      <c r="K55" t="s">
        <v>10</v>
      </c>
      <c r="L55" t="s">
        <v>10</v>
      </c>
    </row>
    <row r="56" spans="1:12">
      <c r="A56" s="2" t="s">
        <v>1326</v>
      </c>
      <c r="B56" t="s">
        <v>20</v>
      </c>
      <c r="C56">
        <v>41</v>
      </c>
      <c r="D56" t="s">
        <v>1327</v>
      </c>
      <c r="E56" t="s">
        <v>95</v>
      </c>
      <c r="F56" t="s">
        <v>95</v>
      </c>
      <c r="G56" s="1">
        <v>43732</v>
      </c>
      <c r="H56">
        <v>1156</v>
      </c>
      <c r="I56" t="s">
        <v>21</v>
      </c>
      <c r="K56" t="s">
        <v>10</v>
      </c>
      <c r="L56" t="s">
        <v>10</v>
      </c>
    </row>
    <row r="57" spans="1:12">
      <c r="A57" s="2" t="s">
        <v>1326</v>
      </c>
      <c r="B57" t="s">
        <v>20</v>
      </c>
      <c r="C57">
        <v>41</v>
      </c>
      <c r="D57" t="s">
        <v>1327</v>
      </c>
      <c r="E57" t="s">
        <v>96</v>
      </c>
      <c r="F57" t="s">
        <v>96</v>
      </c>
      <c r="G57" s="1">
        <v>43733</v>
      </c>
      <c r="H57">
        <v>1158</v>
      </c>
      <c r="I57" t="s">
        <v>21</v>
      </c>
      <c r="K57" t="s">
        <v>10</v>
      </c>
      <c r="L57" t="s">
        <v>10</v>
      </c>
    </row>
    <row r="58" spans="1:12">
      <c r="A58" s="2" t="s">
        <v>1326</v>
      </c>
      <c r="B58" t="s">
        <v>20</v>
      </c>
      <c r="C58">
        <v>41</v>
      </c>
      <c r="D58" t="s">
        <v>1327</v>
      </c>
      <c r="E58" t="s">
        <v>97</v>
      </c>
      <c r="F58" t="s">
        <v>97</v>
      </c>
      <c r="G58" s="1">
        <v>43734</v>
      </c>
      <c r="H58">
        <v>1155</v>
      </c>
      <c r="I58" t="s">
        <v>21</v>
      </c>
      <c r="K58" t="s">
        <v>10</v>
      </c>
      <c r="L58" t="s">
        <v>10</v>
      </c>
    </row>
    <row r="59" spans="1:12">
      <c r="A59" s="2" t="s">
        <v>1326</v>
      </c>
      <c r="B59" t="s">
        <v>20</v>
      </c>
      <c r="C59">
        <v>41</v>
      </c>
      <c r="D59" t="s">
        <v>1327</v>
      </c>
      <c r="E59" t="s">
        <v>98</v>
      </c>
      <c r="F59" t="s">
        <v>98</v>
      </c>
      <c r="G59" s="1">
        <v>43735</v>
      </c>
      <c r="H59">
        <v>1136</v>
      </c>
      <c r="I59" t="s">
        <v>21</v>
      </c>
      <c r="K59" t="s">
        <v>10</v>
      </c>
      <c r="L59" t="s">
        <v>10</v>
      </c>
    </row>
    <row r="60" spans="1:12">
      <c r="A60" s="2" t="s">
        <v>1326</v>
      </c>
      <c r="B60" t="s">
        <v>20</v>
      </c>
      <c r="C60">
        <v>41</v>
      </c>
      <c r="D60" t="s">
        <v>1327</v>
      </c>
      <c r="E60" t="s">
        <v>99</v>
      </c>
      <c r="F60" t="s">
        <v>99</v>
      </c>
      <c r="G60" s="1">
        <v>43736</v>
      </c>
      <c r="H60">
        <v>1126</v>
      </c>
      <c r="I60" t="s">
        <v>21</v>
      </c>
      <c r="K60" t="s">
        <v>10</v>
      </c>
      <c r="L60" t="s">
        <v>10</v>
      </c>
    </row>
    <row r="61" spans="1:12">
      <c r="A61" s="2" t="s">
        <v>1326</v>
      </c>
      <c r="B61" t="s">
        <v>20</v>
      </c>
      <c r="C61">
        <v>41</v>
      </c>
      <c r="D61" t="s">
        <v>1327</v>
      </c>
      <c r="E61" t="s">
        <v>100</v>
      </c>
      <c r="F61" t="s">
        <v>100</v>
      </c>
      <c r="G61" s="1">
        <v>43737</v>
      </c>
      <c r="H61">
        <v>1122</v>
      </c>
      <c r="I61" t="s">
        <v>21</v>
      </c>
      <c r="K61" t="s">
        <v>10</v>
      </c>
      <c r="L61" t="s">
        <v>10</v>
      </c>
    </row>
    <row r="62" spans="1:12">
      <c r="A62" s="2" t="s">
        <v>1326</v>
      </c>
      <c r="B62" t="s">
        <v>20</v>
      </c>
      <c r="C62">
        <v>41</v>
      </c>
      <c r="D62" t="s">
        <v>1327</v>
      </c>
      <c r="E62" t="s">
        <v>101</v>
      </c>
      <c r="F62" t="s">
        <v>101</v>
      </c>
      <c r="G62" s="1">
        <v>43738</v>
      </c>
      <c r="H62">
        <v>1121</v>
      </c>
      <c r="I62" t="s">
        <v>21</v>
      </c>
      <c r="K62" t="s">
        <v>10</v>
      </c>
      <c r="L62" t="s">
        <v>10</v>
      </c>
    </row>
    <row r="63" spans="1:12">
      <c r="A63" s="2" t="s">
        <v>1326</v>
      </c>
      <c r="B63" t="s">
        <v>20</v>
      </c>
      <c r="C63">
        <v>41</v>
      </c>
      <c r="D63" t="s">
        <v>1327</v>
      </c>
      <c r="E63" t="s">
        <v>102</v>
      </c>
      <c r="F63" t="s">
        <v>102</v>
      </c>
      <c r="G63" s="1">
        <v>43739</v>
      </c>
      <c r="H63">
        <v>1143</v>
      </c>
      <c r="I63" t="s">
        <v>21</v>
      </c>
      <c r="K63" t="s">
        <v>10</v>
      </c>
      <c r="L63" t="s">
        <v>10</v>
      </c>
    </row>
    <row r="64" spans="1:12">
      <c r="A64" s="2" t="s">
        <v>1326</v>
      </c>
      <c r="B64" t="s">
        <v>20</v>
      </c>
      <c r="C64">
        <v>41</v>
      </c>
      <c r="D64" t="s">
        <v>1327</v>
      </c>
      <c r="E64" t="s">
        <v>103</v>
      </c>
      <c r="F64" t="s">
        <v>103</v>
      </c>
      <c r="G64" s="1">
        <v>43740</v>
      </c>
      <c r="H64">
        <v>1169</v>
      </c>
      <c r="I64" t="s">
        <v>21</v>
      </c>
      <c r="K64" t="s">
        <v>10</v>
      </c>
      <c r="L64" t="s">
        <v>10</v>
      </c>
    </row>
    <row r="65" spans="1:12">
      <c r="A65" s="2" t="s">
        <v>1326</v>
      </c>
      <c r="B65" t="s">
        <v>20</v>
      </c>
      <c r="C65">
        <v>41</v>
      </c>
      <c r="D65" t="s">
        <v>1327</v>
      </c>
      <c r="E65" t="s">
        <v>104</v>
      </c>
      <c r="F65" t="s">
        <v>104</v>
      </c>
      <c r="G65" s="1">
        <v>43741</v>
      </c>
      <c r="H65">
        <v>1175</v>
      </c>
      <c r="I65" t="s">
        <v>21</v>
      </c>
      <c r="K65" t="s">
        <v>10</v>
      </c>
      <c r="L65" t="s">
        <v>10</v>
      </c>
    </row>
    <row r="66" spans="1:12">
      <c r="A66" s="2" t="s">
        <v>1326</v>
      </c>
      <c r="B66" t="s">
        <v>20</v>
      </c>
      <c r="C66">
        <v>41</v>
      </c>
      <c r="D66" t="s">
        <v>1327</v>
      </c>
      <c r="E66" t="s">
        <v>105</v>
      </c>
      <c r="F66" t="s">
        <v>105</v>
      </c>
      <c r="G66" s="1">
        <v>43742</v>
      </c>
      <c r="H66">
        <v>1174</v>
      </c>
      <c r="I66" t="s">
        <v>21</v>
      </c>
      <c r="K66" t="s">
        <v>10</v>
      </c>
      <c r="L66" t="s">
        <v>10</v>
      </c>
    </row>
    <row r="67" spans="1:12">
      <c r="A67" s="2" t="s">
        <v>1326</v>
      </c>
      <c r="B67" t="s">
        <v>20</v>
      </c>
      <c r="C67">
        <v>41</v>
      </c>
      <c r="D67" t="s">
        <v>1327</v>
      </c>
      <c r="E67" t="s">
        <v>106</v>
      </c>
      <c r="F67" t="s">
        <v>106</v>
      </c>
      <c r="G67" s="1">
        <v>43743</v>
      </c>
      <c r="H67">
        <v>1177</v>
      </c>
      <c r="I67" t="s">
        <v>21</v>
      </c>
      <c r="K67" t="s">
        <v>10</v>
      </c>
      <c r="L67" t="s">
        <v>10</v>
      </c>
    </row>
    <row r="68" spans="1:12">
      <c r="A68" s="2" t="s">
        <v>1326</v>
      </c>
      <c r="B68" t="s">
        <v>20</v>
      </c>
      <c r="C68">
        <v>41</v>
      </c>
      <c r="D68" t="s">
        <v>1327</v>
      </c>
      <c r="E68" t="s">
        <v>107</v>
      </c>
      <c r="F68" t="s">
        <v>107</v>
      </c>
      <c r="G68" s="1">
        <v>43744</v>
      </c>
      <c r="H68">
        <v>1178</v>
      </c>
      <c r="I68" t="s">
        <v>21</v>
      </c>
      <c r="K68" t="s">
        <v>10</v>
      </c>
      <c r="L68" t="s">
        <v>10</v>
      </c>
    </row>
    <row r="69" spans="1:12">
      <c r="A69" s="2" t="s">
        <v>1326</v>
      </c>
      <c r="B69" t="s">
        <v>20</v>
      </c>
      <c r="C69">
        <v>41</v>
      </c>
      <c r="D69" t="s">
        <v>1327</v>
      </c>
      <c r="E69" t="s">
        <v>108</v>
      </c>
      <c r="F69" t="s">
        <v>108</v>
      </c>
      <c r="G69" s="1">
        <v>43745</v>
      </c>
      <c r="H69">
        <v>1255</v>
      </c>
      <c r="I69" t="s">
        <v>21</v>
      </c>
      <c r="K69" t="s">
        <v>10</v>
      </c>
      <c r="L69" t="s">
        <v>10</v>
      </c>
    </row>
    <row r="70" spans="1:12">
      <c r="A70" s="2" t="s">
        <v>1326</v>
      </c>
      <c r="B70" t="s">
        <v>20</v>
      </c>
      <c r="C70">
        <v>41</v>
      </c>
      <c r="D70" t="s">
        <v>1327</v>
      </c>
      <c r="E70" t="s">
        <v>109</v>
      </c>
      <c r="F70" t="s">
        <v>109</v>
      </c>
      <c r="G70" s="1">
        <v>43746</v>
      </c>
      <c r="H70">
        <v>1367</v>
      </c>
      <c r="I70" t="s">
        <v>21</v>
      </c>
      <c r="K70" t="s">
        <v>10</v>
      </c>
      <c r="L70" t="s">
        <v>10</v>
      </c>
    </row>
    <row r="71" spans="1:12">
      <c r="A71" s="2" t="s">
        <v>1326</v>
      </c>
      <c r="B71" t="s">
        <v>20</v>
      </c>
      <c r="C71">
        <v>41</v>
      </c>
      <c r="D71" t="s">
        <v>1327</v>
      </c>
      <c r="E71" t="s">
        <v>110</v>
      </c>
      <c r="F71" t="s">
        <v>110</v>
      </c>
      <c r="G71" s="1">
        <v>43747</v>
      </c>
      <c r="H71">
        <v>1369</v>
      </c>
      <c r="I71" t="s">
        <v>21</v>
      </c>
      <c r="K71" t="s">
        <v>10</v>
      </c>
      <c r="L71" t="s">
        <v>10</v>
      </c>
    </row>
    <row r="72" spans="1:12">
      <c r="A72" s="2" t="s">
        <v>1326</v>
      </c>
      <c r="B72" t="s">
        <v>20</v>
      </c>
      <c r="C72">
        <v>41</v>
      </c>
      <c r="D72" t="s">
        <v>1327</v>
      </c>
      <c r="E72" t="s">
        <v>111</v>
      </c>
      <c r="F72" t="s">
        <v>111</v>
      </c>
      <c r="G72" s="1">
        <v>43748</v>
      </c>
      <c r="H72">
        <v>1372</v>
      </c>
      <c r="I72" t="s">
        <v>21</v>
      </c>
      <c r="K72" t="s">
        <v>10</v>
      </c>
      <c r="L72" t="s">
        <v>10</v>
      </c>
    </row>
    <row r="73" spans="1:12">
      <c r="A73" s="2" t="s">
        <v>1326</v>
      </c>
      <c r="B73" t="s">
        <v>20</v>
      </c>
      <c r="C73">
        <v>41</v>
      </c>
      <c r="D73" t="s">
        <v>1327</v>
      </c>
      <c r="E73" t="s">
        <v>112</v>
      </c>
      <c r="F73" t="s">
        <v>112</v>
      </c>
      <c r="G73" s="1">
        <v>43749</v>
      </c>
      <c r="H73">
        <v>1360</v>
      </c>
      <c r="I73" t="s">
        <v>21</v>
      </c>
      <c r="K73" t="s">
        <v>10</v>
      </c>
      <c r="L73" t="s">
        <v>10</v>
      </c>
    </row>
    <row r="74" spans="1:12">
      <c r="A74" s="2" t="s">
        <v>1326</v>
      </c>
      <c r="B74" t="s">
        <v>20</v>
      </c>
      <c r="C74">
        <v>41</v>
      </c>
      <c r="D74" t="s">
        <v>1327</v>
      </c>
      <c r="E74" t="s">
        <v>113</v>
      </c>
      <c r="F74" t="s">
        <v>113</v>
      </c>
      <c r="G74" s="1">
        <v>43750</v>
      </c>
      <c r="H74">
        <v>1360</v>
      </c>
      <c r="I74" t="s">
        <v>21</v>
      </c>
      <c r="K74" t="s">
        <v>10</v>
      </c>
      <c r="L74" t="s">
        <v>10</v>
      </c>
    </row>
    <row r="75" spans="1:12">
      <c r="A75" s="2" t="s">
        <v>1326</v>
      </c>
      <c r="B75" t="s">
        <v>20</v>
      </c>
      <c r="C75">
        <v>41</v>
      </c>
      <c r="D75" t="s">
        <v>1327</v>
      </c>
      <c r="E75" t="s">
        <v>114</v>
      </c>
      <c r="F75" t="s">
        <v>114</v>
      </c>
      <c r="G75" s="1">
        <v>43751</v>
      </c>
      <c r="H75">
        <v>1350</v>
      </c>
      <c r="I75" t="s">
        <v>21</v>
      </c>
      <c r="K75" t="s">
        <v>10</v>
      </c>
      <c r="L75" t="s">
        <v>10</v>
      </c>
    </row>
    <row r="76" spans="1:12">
      <c r="A76" s="2" t="s">
        <v>1326</v>
      </c>
      <c r="B76" t="s">
        <v>20</v>
      </c>
      <c r="C76">
        <v>41</v>
      </c>
      <c r="D76" t="s">
        <v>1327</v>
      </c>
      <c r="E76" t="s">
        <v>115</v>
      </c>
      <c r="F76" t="s">
        <v>115</v>
      </c>
      <c r="G76" s="1">
        <v>43752</v>
      </c>
      <c r="H76">
        <v>1336</v>
      </c>
      <c r="I76" t="s">
        <v>21</v>
      </c>
      <c r="K76" t="s">
        <v>10</v>
      </c>
      <c r="L76" t="s">
        <v>10</v>
      </c>
    </row>
    <row r="77" spans="1:12">
      <c r="A77" s="2" t="s">
        <v>1326</v>
      </c>
      <c r="B77" t="s">
        <v>20</v>
      </c>
      <c r="C77">
        <v>41</v>
      </c>
      <c r="D77" t="s">
        <v>1327</v>
      </c>
      <c r="E77" t="s">
        <v>116</v>
      </c>
      <c r="F77" t="s">
        <v>116</v>
      </c>
      <c r="G77" s="1">
        <v>43753</v>
      </c>
      <c r="H77">
        <v>1356</v>
      </c>
      <c r="I77" t="s">
        <v>21</v>
      </c>
      <c r="K77" t="s">
        <v>10</v>
      </c>
      <c r="L77" t="s">
        <v>10</v>
      </c>
    </row>
    <row r="78" spans="1:12">
      <c r="A78" s="2" t="s">
        <v>1326</v>
      </c>
      <c r="B78" t="s">
        <v>20</v>
      </c>
      <c r="C78">
        <v>41</v>
      </c>
      <c r="D78" t="s">
        <v>1327</v>
      </c>
      <c r="E78" t="s">
        <v>117</v>
      </c>
      <c r="F78" t="s">
        <v>117</v>
      </c>
      <c r="G78" s="1">
        <v>43754</v>
      </c>
      <c r="H78">
        <v>1366</v>
      </c>
      <c r="I78" t="s">
        <v>21</v>
      </c>
      <c r="K78" t="s">
        <v>10</v>
      </c>
      <c r="L78" t="s">
        <v>10</v>
      </c>
    </row>
    <row r="79" spans="1:12">
      <c r="A79" s="2" t="s">
        <v>1326</v>
      </c>
      <c r="B79" t="s">
        <v>20</v>
      </c>
      <c r="C79">
        <v>41</v>
      </c>
      <c r="D79" t="s">
        <v>1327</v>
      </c>
      <c r="E79" t="s">
        <v>118</v>
      </c>
      <c r="F79" t="s">
        <v>118</v>
      </c>
      <c r="G79" s="1">
        <v>43755</v>
      </c>
      <c r="H79">
        <v>1373</v>
      </c>
      <c r="I79" t="s">
        <v>21</v>
      </c>
      <c r="K79" t="s">
        <v>10</v>
      </c>
      <c r="L79" t="s">
        <v>10</v>
      </c>
    </row>
    <row r="80" spans="1:12">
      <c r="A80" s="2" t="s">
        <v>1326</v>
      </c>
      <c r="B80" t="s">
        <v>20</v>
      </c>
      <c r="C80">
        <v>41</v>
      </c>
      <c r="D80" t="s">
        <v>1327</v>
      </c>
      <c r="E80" t="s">
        <v>119</v>
      </c>
      <c r="F80" t="s">
        <v>119</v>
      </c>
      <c r="G80" s="1">
        <v>43756</v>
      </c>
      <c r="H80">
        <v>1381</v>
      </c>
      <c r="I80" t="s">
        <v>21</v>
      </c>
      <c r="K80" t="s">
        <v>10</v>
      </c>
      <c r="L80" t="s">
        <v>10</v>
      </c>
    </row>
    <row r="81" spans="1:12">
      <c r="A81" s="2" t="s">
        <v>1326</v>
      </c>
      <c r="B81" t="s">
        <v>20</v>
      </c>
      <c r="C81">
        <v>41</v>
      </c>
      <c r="D81" t="s">
        <v>1327</v>
      </c>
      <c r="E81" t="s">
        <v>120</v>
      </c>
      <c r="F81" t="s">
        <v>120</v>
      </c>
      <c r="G81" s="1">
        <v>43757</v>
      </c>
      <c r="H81">
        <v>1373</v>
      </c>
      <c r="I81" t="s">
        <v>21</v>
      </c>
      <c r="K81" t="s">
        <v>10</v>
      </c>
      <c r="L81" t="s">
        <v>10</v>
      </c>
    </row>
    <row r="82" spans="1:12">
      <c r="A82" s="2" t="s">
        <v>1326</v>
      </c>
      <c r="B82" t="s">
        <v>20</v>
      </c>
      <c r="C82">
        <v>41</v>
      </c>
      <c r="D82" t="s">
        <v>1327</v>
      </c>
      <c r="E82" t="s">
        <v>121</v>
      </c>
      <c r="F82" t="s">
        <v>121</v>
      </c>
      <c r="G82" s="1">
        <v>43758</v>
      </c>
      <c r="H82">
        <v>1373</v>
      </c>
      <c r="I82" t="s">
        <v>21</v>
      </c>
      <c r="K82" t="s">
        <v>10</v>
      </c>
      <c r="L82" t="s">
        <v>10</v>
      </c>
    </row>
    <row r="83" spans="1:12">
      <c r="A83" s="2" t="s">
        <v>1326</v>
      </c>
      <c r="B83" t="s">
        <v>20</v>
      </c>
      <c r="C83">
        <v>41</v>
      </c>
      <c r="D83" t="s">
        <v>1327</v>
      </c>
      <c r="E83" t="s">
        <v>122</v>
      </c>
      <c r="F83" t="s">
        <v>122</v>
      </c>
      <c r="G83" s="1">
        <v>43759</v>
      </c>
      <c r="H83">
        <v>1375</v>
      </c>
      <c r="I83" t="s">
        <v>21</v>
      </c>
      <c r="K83" t="s">
        <v>10</v>
      </c>
      <c r="L83" t="s">
        <v>10</v>
      </c>
    </row>
    <row r="84" spans="1:12">
      <c r="A84" s="2" t="s">
        <v>1326</v>
      </c>
      <c r="B84" t="s">
        <v>20</v>
      </c>
      <c r="C84">
        <v>41</v>
      </c>
      <c r="D84" t="s">
        <v>1327</v>
      </c>
      <c r="E84" t="s">
        <v>123</v>
      </c>
      <c r="F84" t="s">
        <v>123</v>
      </c>
      <c r="G84" s="1">
        <v>43760</v>
      </c>
      <c r="H84">
        <v>1378</v>
      </c>
      <c r="I84" t="s">
        <v>21</v>
      </c>
      <c r="K84" t="s">
        <v>10</v>
      </c>
      <c r="L84" t="s">
        <v>10</v>
      </c>
    </row>
    <row r="85" spans="1:12">
      <c r="A85" s="2" t="s">
        <v>1326</v>
      </c>
      <c r="B85" t="s">
        <v>20</v>
      </c>
      <c r="C85">
        <v>41</v>
      </c>
      <c r="D85" t="s">
        <v>1327</v>
      </c>
      <c r="E85" t="s">
        <v>124</v>
      </c>
      <c r="F85" t="s">
        <v>124</v>
      </c>
      <c r="G85" s="1">
        <v>43761</v>
      </c>
      <c r="H85">
        <v>1374</v>
      </c>
      <c r="I85" t="s">
        <v>21</v>
      </c>
      <c r="K85" t="s">
        <v>10</v>
      </c>
      <c r="L85" t="s">
        <v>10</v>
      </c>
    </row>
    <row r="86" spans="1:12">
      <c r="A86" s="2" t="s">
        <v>1326</v>
      </c>
      <c r="B86" t="s">
        <v>20</v>
      </c>
      <c r="C86">
        <v>41</v>
      </c>
      <c r="D86" t="s">
        <v>1327</v>
      </c>
      <c r="E86" t="s">
        <v>125</v>
      </c>
      <c r="F86" t="s">
        <v>125</v>
      </c>
      <c r="G86" s="1">
        <v>43762</v>
      </c>
      <c r="H86">
        <v>1392</v>
      </c>
      <c r="I86" t="s">
        <v>21</v>
      </c>
      <c r="K86" t="s">
        <v>10</v>
      </c>
      <c r="L86" t="s">
        <v>10</v>
      </c>
    </row>
    <row r="87" spans="1:12">
      <c r="A87" s="2" t="s">
        <v>1326</v>
      </c>
      <c r="B87" t="s">
        <v>20</v>
      </c>
      <c r="C87">
        <v>41</v>
      </c>
      <c r="D87" t="s">
        <v>1327</v>
      </c>
      <c r="E87" t="s">
        <v>126</v>
      </c>
      <c r="F87" t="s">
        <v>126</v>
      </c>
      <c r="G87" s="1">
        <v>43763</v>
      </c>
      <c r="H87">
        <v>1436</v>
      </c>
      <c r="I87" t="s">
        <v>21</v>
      </c>
      <c r="K87" t="s">
        <v>10</v>
      </c>
      <c r="L87" t="s">
        <v>10</v>
      </c>
    </row>
    <row r="88" spans="1:12">
      <c r="A88" s="2" t="s">
        <v>1326</v>
      </c>
      <c r="B88" t="s">
        <v>20</v>
      </c>
      <c r="C88">
        <v>41</v>
      </c>
      <c r="D88" t="s">
        <v>1327</v>
      </c>
      <c r="E88" t="s">
        <v>127</v>
      </c>
      <c r="F88" t="s">
        <v>127</v>
      </c>
      <c r="G88" s="1">
        <v>43764</v>
      </c>
      <c r="H88">
        <v>1433</v>
      </c>
      <c r="I88" t="s">
        <v>21</v>
      </c>
      <c r="K88" t="s">
        <v>10</v>
      </c>
      <c r="L88" t="s">
        <v>10</v>
      </c>
    </row>
    <row r="89" spans="1:12">
      <c r="A89" s="2" t="s">
        <v>1326</v>
      </c>
      <c r="B89" t="s">
        <v>20</v>
      </c>
      <c r="C89">
        <v>41</v>
      </c>
      <c r="D89" t="s">
        <v>1327</v>
      </c>
      <c r="E89" t="s">
        <v>128</v>
      </c>
      <c r="F89" t="s">
        <v>128</v>
      </c>
      <c r="G89" s="1">
        <v>43765</v>
      </c>
      <c r="H89">
        <v>1422</v>
      </c>
      <c r="I89" t="s">
        <v>21</v>
      </c>
      <c r="K89" t="s">
        <v>10</v>
      </c>
      <c r="L89" t="s">
        <v>10</v>
      </c>
    </row>
    <row r="90" spans="1:12">
      <c r="A90" s="2" t="s">
        <v>1326</v>
      </c>
      <c r="B90" t="s">
        <v>20</v>
      </c>
      <c r="C90">
        <v>41</v>
      </c>
      <c r="D90" t="s">
        <v>1327</v>
      </c>
      <c r="E90" t="s">
        <v>129</v>
      </c>
      <c r="F90" t="s">
        <v>129</v>
      </c>
      <c r="G90" s="1">
        <v>43766</v>
      </c>
      <c r="H90">
        <v>1415</v>
      </c>
      <c r="I90" t="s">
        <v>21</v>
      </c>
      <c r="K90" t="s">
        <v>10</v>
      </c>
      <c r="L90" t="s">
        <v>10</v>
      </c>
    </row>
    <row r="91" spans="1:12">
      <c r="A91" s="2" t="s">
        <v>1326</v>
      </c>
      <c r="B91" t="s">
        <v>20</v>
      </c>
      <c r="C91">
        <v>41</v>
      </c>
      <c r="D91" t="s">
        <v>1327</v>
      </c>
      <c r="E91" t="s">
        <v>130</v>
      </c>
      <c r="F91" t="s">
        <v>130</v>
      </c>
      <c r="G91" s="1">
        <v>43767</v>
      </c>
      <c r="H91">
        <v>1404</v>
      </c>
      <c r="I91" t="s">
        <v>21</v>
      </c>
      <c r="K91" t="s">
        <v>10</v>
      </c>
      <c r="L91" t="s">
        <v>10</v>
      </c>
    </row>
    <row r="92" spans="1:12">
      <c r="A92" s="2" t="s">
        <v>1326</v>
      </c>
      <c r="B92" t="s">
        <v>20</v>
      </c>
      <c r="C92">
        <v>41</v>
      </c>
      <c r="D92" t="s">
        <v>1327</v>
      </c>
      <c r="E92" t="s">
        <v>131</v>
      </c>
      <c r="F92" t="s">
        <v>131</v>
      </c>
      <c r="G92" s="1">
        <v>43768</v>
      </c>
      <c r="H92">
        <v>1403</v>
      </c>
      <c r="I92" t="s">
        <v>21</v>
      </c>
      <c r="K92" t="s">
        <v>10</v>
      </c>
      <c r="L92" t="s">
        <v>10</v>
      </c>
    </row>
    <row r="93" spans="1:12">
      <c r="A93" s="2" t="s">
        <v>1326</v>
      </c>
      <c r="B93" t="s">
        <v>20</v>
      </c>
      <c r="C93">
        <v>41</v>
      </c>
      <c r="D93" t="s">
        <v>1327</v>
      </c>
      <c r="E93" t="s">
        <v>132</v>
      </c>
      <c r="F93" t="s">
        <v>132</v>
      </c>
      <c r="G93" s="1">
        <v>43769</v>
      </c>
      <c r="H93">
        <v>1407</v>
      </c>
      <c r="I93" t="s">
        <v>21</v>
      </c>
      <c r="K93" t="s">
        <v>10</v>
      </c>
      <c r="L93" t="s">
        <v>10</v>
      </c>
    </row>
    <row r="94" spans="1:12">
      <c r="A94" s="2" t="s">
        <v>1326</v>
      </c>
      <c r="B94" t="s">
        <v>20</v>
      </c>
      <c r="C94">
        <v>41</v>
      </c>
      <c r="D94" t="s">
        <v>1327</v>
      </c>
      <c r="E94" t="s">
        <v>133</v>
      </c>
      <c r="F94" t="s">
        <v>133</v>
      </c>
      <c r="G94" s="1">
        <v>43770</v>
      </c>
      <c r="H94">
        <v>1405</v>
      </c>
      <c r="I94" t="s">
        <v>21</v>
      </c>
      <c r="K94" t="s">
        <v>10</v>
      </c>
      <c r="L94" t="s">
        <v>10</v>
      </c>
    </row>
    <row r="95" spans="1:12">
      <c r="A95" s="2" t="s">
        <v>1326</v>
      </c>
      <c r="B95" t="s">
        <v>20</v>
      </c>
      <c r="C95">
        <v>41</v>
      </c>
      <c r="D95" t="s">
        <v>1327</v>
      </c>
      <c r="E95" t="s">
        <v>134</v>
      </c>
      <c r="F95" t="s">
        <v>134</v>
      </c>
      <c r="G95" s="1">
        <v>43771</v>
      </c>
      <c r="H95">
        <v>1403</v>
      </c>
      <c r="I95" t="s">
        <v>21</v>
      </c>
      <c r="K95" t="s">
        <v>10</v>
      </c>
      <c r="L95" t="s">
        <v>10</v>
      </c>
    </row>
    <row r="96" spans="1:12">
      <c r="A96" s="2" t="s">
        <v>1326</v>
      </c>
      <c r="B96" t="s">
        <v>20</v>
      </c>
      <c r="C96">
        <v>41</v>
      </c>
      <c r="D96" t="s">
        <v>1327</v>
      </c>
      <c r="E96" t="s">
        <v>135</v>
      </c>
      <c r="F96" t="s">
        <v>135</v>
      </c>
      <c r="G96" s="1">
        <v>43772</v>
      </c>
      <c r="H96">
        <v>1403</v>
      </c>
      <c r="I96" t="s">
        <v>21</v>
      </c>
      <c r="K96" t="s">
        <v>10</v>
      </c>
      <c r="L96" t="s">
        <v>10</v>
      </c>
    </row>
    <row r="97" spans="1:12">
      <c r="A97" s="2" t="s">
        <v>1326</v>
      </c>
      <c r="B97" t="s">
        <v>20</v>
      </c>
      <c r="C97">
        <v>41</v>
      </c>
      <c r="D97" t="s">
        <v>1327</v>
      </c>
      <c r="E97" t="s">
        <v>136</v>
      </c>
      <c r="F97" t="s">
        <v>136</v>
      </c>
      <c r="G97" s="1">
        <v>43773</v>
      </c>
      <c r="H97">
        <v>1402</v>
      </c>
      <c r="I97" t="s">
        <v>21</v>
      </c>
      <c r="K97" t="s">
        <v>10</v>
      </c>
      <c r="L97" t="s">
        <v>10</v>
      </c>
    </row>
    <row r="98" spans="1:12">
      <c r="A98" s="2" t="s">
        <v>1326</v>
      </c>
      <c r="B98" t="s">
        <v>20</v>
      </c>
      <c r="C98">
        <v>41</v>
      </c>
      <c r="D98" t="s">
        <v>1327</v>
      </c>
      <c r="E98" t="s">
        <v>137</v>
      </c>
      <c r="F98" t="s">
        <v>137</v>
      </c>
      <c r="G98" s="1">
        <v>43774</v>
      </c>
      <c r="H98">
        <v>1406</v>
      </c>
      <c r="I98" t="s">
        <v>21</v>
      </c>
      <c r="K98" t="s">
        <v>10</v>
      </c>
      <c r="L98" t="s">
        <v>10</v>
      </c>
    </row>
    <row r="99" spans="1:12">
      <c r="A99" s="2" t="s">
        <v>1326</v>
      </c>
      <c r="B99" t="s">
        <v>20</v>
      </c>
      <c r="C99">
        <v>41</v>
      </c>
      <c r="D99" t="s">
        <v>1327</v>
      </c>
      <c r="E99" t="s">
        <v>138</v>
      </c>
      <c r="F99" t="s">
        <v>138</v>
      </c>
      <c r="G99" s="1">
        <v>43775</v>
      </c>
      <c r="H99">
        <v>1409</v>
      </c>
      <c r="I99" t="s">
        <v>21</v>
      </c>
      <c r="K99" t="s">
        <v>10</v>
      </c>
      <c r="L99" t="s">
        <v>10</v>
      </c>
    </row>
    <row r="100" spans="1:12">
      <c r="A100" s="2" t="s">
        <v>1326</v>
      </c>
      <c r="B100" t="s">
        <v>20</v>
      </c>
      <c r="C100">
        <v>41</v>
      </c>
      <c r="D100" t="s">
        <v>1327</v>
      </c>
      <c r="E100" t="s">
        <v>139</v>
      </c>
      <c r="F100" t="s">
        <v>139</v>
      </c>
      <c r="G100" s="1">
        <v>43776</v>
      </c>
      <c r="H100">
        <v>1415</v>
      </c>
      <c r="I100" t="s">
        <v>21</v>
      </c>
      <c r="K100" t="s">
        <v>10</v>
      </c>
      <c r="L100" t="s">
        <v>10</v>
      </c>
    </row>
    <row r="101" spans="1:12">
      <c r="A101" s="2" t="s">
        <v>1326</v>
      </c>
      <c r="B101" t="s">
        <v>20</v>
      </c>
      <c r="C101">
        <v>41</v>
      </c>
      <c r="D101" t="s">
        <v>1327</v>
      </c>
      <c r="E101" t="s">
        <v>140</v>
      </c>
      <c r="F101" t="s">
        <v>140</v>
      </c>
      <c r="G101" s="1">
        <v>43777</v>
      </c>
      <c r="H101">
        <v>1422</v>
      </c>
      <c r="I101" t="s">
        <v>21</v>
      </c>
      <c r="K101" t="s">
        <v>10</v>
      </c>
      <c r="L101" t="s">
        <v>10</v>
      </c>
    </row>
    <row r="102" spans="1:12">
      <c r="A102" s="2" t="s">
        <v>1326</v>
      </c>
      <c r="B102" t="s">
        <v>20</v>
      </c>
      <c r="C102">
        <v>41</v>
      </c>
      <c r="D102" t="s">
        <v>1327</v>
      </c>
      <c r="E102" t="s">
        <v>141</v>
      </c>
      <c r="F102" t="s">
        <v>141</v>
      </c>
      <c r="G102" s="1">
        <v>43778</v>
      </c>
      <c r="H102">
        <v>1425</v>
      </c>
      <c r="I102" t="s">
        <v>21</v>
      </c>
      <c r="K102" t="s">
        <v>10</v>
      </c>
      <c r="L102" t="s">
        <v>10</v>
      </c>
    </row>
    <row r="103" spans="1:12">
      <c r="A103" s="2" t="s">
        <v>1326</v>
      </c>
      <c r="B103" t="s">
        <v>20</v>
      </c>
      <c r="C103">
        <v>41</v>
      </c>
      <c r="D103" t="s">
        <v>1327</v>
      </c>
      <c r="E103" t="s">
        <v>142</v>
      </c>
      <c r="F103" t="s">
        <v>142</v>
      </c>
      <c r="G103" s="1">
        <v>43779</v>
      </c>
      <c r="H103">
        <v>1418</v>
      </c>
      <c r="I103" t="s">
        <v>21</v>
      </c>
      <c r="K103" t="s">
        <v>10</v>
      </c>
      <c r="L103" t="s">
        <v>10</v>
      </c>
    </row>
    <row r="104" spans="1:12">
      <c r="A104" s="2" t="s">
        <v>1326</v>
      </c>
      <c r="B104" t="s">
        <v>20</v>
      </c>
      <c r="C104">
        <v>41</v>
      </c>
      <c r="D104" t="s">
        <v>1327</v>
      </c>
      <c r="E104" t="s">
        <v>143</v>
      </c>
      <c r="F104" t="s">
        <v>143</v>
      </c>
      <c r="G104" s="1">
        <v>43780</v>
      </c>
      <c r="H104">
        <v>1406</v>
      </c>
      <c r="I104" t="s">
        <v>21</v>
      </c>
      <c r="K104" t="s">
        <v>10</v>
      </c>
      <c r="L104" t="s">
        <v>10</v>
      </c>
    </row>
    <row r="105" spans="1:12">
      <c r="A105" s="2" t="s">
        <v>1326</v>
      </c>
      <c r="B105" t="s">
        <v>20</v>
      </c>
      <c r="C105">
        <v>41</v>
      </c>
      <c r="D105" t="s">
        <v>1327</v>
      </c>
      <c r="E105" t="s">
        <v>144</v>
      </c>
      <c r="F105" t="s">
        <v>144</v>
      </c>
      <c r="G105" s="1">
        <v>43781</v>
      </c>
      <c r="H105">
        <v>1409</v>
      </c>
      <c r="I105" t="s">
        <v>21</v>
      </c>
      <c r="K105" t="s">
        <v>10</v>
      </c>
      <c r="L105" t="s">
        <v>10</v>
      </c>
    </row>
    <row r="106" spans="1:12">
      <c r="A106" s="2" t="s">
        <v>1326</v>
      </c>
      <c r="B106" t="s">
        <v>20</v>
      </c>
      <c r="C106">
        <v>41</v>
      </c>
      <c r="D106" t="s">
        <v>1327</v>
      </c>
      <c r="E106" t="s">
        <v>145</v>
      </c>
      <c r="F106" t="s">
        <v>145</v>
      </c>
      <c r="G106" s="1">
        <v>43782</v>
      </c>
      <c r="H106">
        <v>1414</v>
      </c>
      <c r="I106" t="s">
        <v>21</v>
      </c>
      <c r="K106" t="s">
        <v>10</v>
      </c>
      <c r="L106" t="s">
        <v>10</v>
      </c>
    </row>
    <row r="107" spans="1:12">
      <c r="A107" s="2" t="s">
        <v>1326</v>
      </c>
      <c r="B107" t="s">
        <v>20</v>
      </c>
      <c r="C107">
        <v>41</v>
      </c>
      <c r="D107" t="s">
        <v>1327</v>
      </c>
      <c r="E107" t="s">
        <v>146</v>
      </c>
      <c r="F107" t="s">
        <v>146</v>
      </c>
      <c r="G107" s="1">
        <v>43783</v>
      </c>
      <c r="H107">
        <v>1310</v>
      </c>
      <c r="I107" t="s">
        <v>21</v>
      </c>
      <c r="K107" t="s">
        <v>10</v>
      </c>
      <c r="L107" t="s">
        <v>10</v>
      </c>
    </row>
    <row r="108" spans="1:12">
      <c r="A108" s="2" t="s">
        <v>1326</v>
      </c>
      <c r="B108" t="s">
        <v>20</v>
      </c>
      <c r="C108">
        <v>41</v>
      </c>
      <c r="D108" t="s">
        <v>1327</v>
      </c>
      <c r="E108" t="s">
        <v>147</v>
      </c>
      <c r="F108" t="s">
        <v>147</v>
      </c>
      <c r="G108" s="1">
        <v>43784</v>
      </c>
      <c r="H108">
        <v>1240</v>
      </c>
      <c r="I108" t="s">
        <v>21</v>
      </c>
      <c r="K108" t="s">
        <v>10</v>
      </c>
      <c r="L108" t="s">
        <v>10</v>
      </c>
    </row>
    <row r="109" spans="1:12">
      <c r="A109" s="2" t="s">
        <v>1326</v>
      </c>
      <c r="B109" t="s">
        <v>20</v>
      </c>
      <c r="C109">
        <v>41</v>
      </c>
      <c r="D109" t="s">
        <v>1327</v>
      </c>
      <c r="E109" t="s">
        <v>148</v>
      </c>
      <c r="F109" t="s">
        <v>148</v>
      </c>
      <c r="G109" s="1">
        <v>43785</v>
      </c>
      <c r="H109">
        <v>1224</v>
      </c>
      <c r="I109" t="s">
        <v>21</v>
      </c>
      <c r="K109" t="s">
        <v>10</v>
      </c>
      <c r="L109" t="s">
        <v>10</v>
      </c>
    </row>
    <row r="110" spans="1:12">
      <c r="A110" s="2" t="s">
        <v>1326</v>
      </c>
      <c r="B110" t="s">
        <v>20</v>
      </c>
      <c r="C110">
        <v>41</v>
      </c>
      <c r="D110" t="s">
        <v>1327</v>
      </c>
      <c r="E110" t="s">
        <v>149</v>
      </c>
      <c r="F110" t="s">
        <v>149</v>
      </c>
      <c r="G110" s="1">
        <v>43786</v>
      </c>
      <c r="H110">
        <v>1231</v>
      </c>
      <c r="I110" t="s">
        <v>21</v>
      </c>
      <c r="K110" t="s">
        <v>10</v>
      </c>
      <c r="L110" t="s">
        <v>10</v>
      </c>
    </row>
    <row r="111" spans="1:12">
      <c r="A111" s="2" t="s">
        <v>1326</v>
      </c>
      <c r="B111" t="s">
        <v>20</v>
      </c>
      <c r="C111">
        <v>41</v>
      </c>
      <c r="D111" t="s">
        <v>1327</v>
      </c>
      <c r="E111" t="s">
        <v>150</v>
      </c>
      <c r="F111" t="s">
        <v>150</v>
      </c>
      <c r="G111" s="1">
        <v>43787</v>
      </c>
      <c r="H111">
        <v>1224</v>
      </c>
      <c r="I111" t="s">
        <v>21</v>
      </c>
      <c r="K111" t="s">
        <v>10</v>
      </c>
      <c r="L111" t="s">
        <v>10</v>
      </c>
    </row>
    <row r="112" spans="1:12">
      <c r="A112" s="2" t="s">
        <v>1326</v>
      </c>
      <c r="B112" t="s">
        <v>20</v>
      </c>
      <c r="C112">
        <v>41</v>
      </c>
      <c r="D112" t="s">
        <v>1327</v>
      </c>
      <c r="E112" t="s">
        <v>151</v>
      </c>
      <c r="F112" t="s">
        <v>151</v>
      </c>
      <c r="G112" s="1">
        <v>43788</v>
      </c>
      <c r="H112">
        <v>1217</v>
      </c>
      <c r="I112" t="s">
        <v>21</v>
      </c>
      <c r="K112" t="s">
        <v>10</v>
      </c>
      <c r="L112" t="s">
        <v>10</v>
      </c>
    </row>
    <row r="113" spans="1:12">
      <c r="A113" s="2" t="s">
        <v>1326</v>
      </c>
      <c r="B113" t="s">
        <v>20</v>
      </c>
      <c r="C113">
        <v>41</v>
      </c>
      <c r="D113" t="s">
        <v>1327</v>
      </c>
      <c r="E113" t="s">
        <v>152</v>
      </c>
      <c r="F113" t="s">
        <v>152</v>
      </c>
      <c r="G113" s="1">
        <v>43789</v>
      </c>
      <c r="H113">
        <v>1223</v>
      </c>
      <c r="I113" t="s">
        <v>21</v>
      </c>
      <c r="K113" t="s">
        <v>10</v>
      </c>
      <c r="L113" t="s">
        <v>10</v>
      </c>
    </row>
    <row r="114" spans="1:12">
      <c r="A114" s="2" t="s">
        <v>1326</v>
      </c>
      <c r="B114" t="s">
        <v>20</v>
      </c>
      <c r="C114">
        <v>41</v>
      </c>
      <c r="D114" t="s">
        <v>1327</v>
      </c>
      <c r="E114" t="s">
        <v>153</v>
      </c>
      <c r="F114" t="s">
        <v>153</v>
      </c>
      <c r="G114" s="1">
        <v>43790</v>
      </c>
      <c r="H114">
        <v>1224</v>
      </c>
      <c r="I114" t="s">
        <v>21</v>
      </c>
      <c r="K114" t="s">
        <v>10</v>
      </c>
      <c r="L114" t="s">
        <v>10</v>
      </c>
    </row>
    <row r="115" spans="1:12">
      <c r="A115" s="2" t="s">
        <v>1326</v>
      </c>
      <c r="B115" t="s">
        <v>20</v>
      </c>
      <c r="C115">
        <v>41</v>
      </c>
      <c r="D115" t="s">
        <v>1327</v>
      </c>
      <c r="E115" t="s">
        <v>154</v>
      </c>
      <c r="F115" t="s">
        <v>154</v>
      </c>
      <c r="G115" s="1">
        <v>43791</v>
      </c>
      <c r="H115">
        <v>1217</v>
      </c>
      <c r="I115" t="s">
        <v>21</v>
      </c>
      <c r="K115" t="s">
        <v>10</v>
      </c>
      <c r="L115" t="s">
        <v>10</v>
      </c>
    </row>
    <row r="116" spans="1:12">
      <c r="A116" s="2" t="s">
        <v>1326</v>
      </c>
      <c r="B116" t="s">
        <v>20</v>
      </c>
      <c r="C116">
        <v>41</v>
      </c>
      <c r="D116" t="s">
        <v>1327</v>
      </c>
      <c r="E116" t="s">
        <v>155</v>
      </c>
      <c r="F116" t="s">
        <v>155</v>
      </c>
      <c r="G116" s="1">
        <v>43792</v>
      </c>
      <c r="H116">
        <v>1234</v>
      </c>
      <c r="I116" t="s">
        <v>21</v>
      </c>
      <c r="K116" t="s">
        <v>10</v>
      </c>
      <c r="L116" t="s">
        <v>10</v>
      </c>
    </row>
    <row r="117" spans="1:12">
      <c r="A117" s="2" t="s">
        <v>1326</v>
      </c>
      <c r="B117" t="s">
        <v>20</v>
      </c>
      <c r="C117">
        <v>41</v>
      </c>
      <c r="D117" t="s">
        <v>1327</v>
      </c>
      <c r="E117" t="s">
        <v>156</v>
      </c>
      <c r="F117" t="s">
        <v>156</v>
      </c>
      <c r="G117" s="1">
        <v>43793</v>
      </c>
      <c r="H117">
        <v>1238</v>
      </c>
      <c r="I117" t="s">
        <v>21</v>
      </c>
      <c r="K117" t="s">
        <v>10</v>
      </c>
      <c r="L117" t="s">
        <v>10</v>
      </c>
    </row>
    <row r="118" spans="1:12">
      <c r="A118" s="2" t="s">
        <v>1326</v>
      </c>
      <c r="B118" t="s">
        <v>20</v>
      </c>
      <c r="C118">
        <v>41</v>
      </c>
      <c r="D118" t="s">
        <v>1327</v>
      </c>
      <c r="E118" t="s">
        <v>157</v>
      </c>
      <c r="F118" t="s">
        <v>157</v>
      </c>
      <c r="G118" s="1">
        <v>43794</v>
      </c>
      <c r="H118">
        <v>1618</v>
      </c>
      <c r="I118" t="s">
        <v>21</v>
      </c>
      <c r="K118" t="s">
        <v>10</v>
      </c>
      <c r="L118" t="s">
        <v>10</v>
      </c>
    </row>
    <row r="119" spans="1:12">
      <c r="A119" s="2" t="s">
        <v>1326</v>
      </c>
      <c r="B119" t="s">
        <v>20</v>
      </c>
      <c r="C119">
        <v>41</v>
      </c>
      <c r="D119" t="s">
        <v>1327</v>
      </c>
      <c r="E119" t="s">
        <v>158</v>
      </c>
      <c r="F119" t="s">
        <v>158</v>
      </c>
      <c r="G119" s="1">
        <v>43795</v>
      </c>
      <c r="H119">
        <v>1222</v>
      </c>
      <c r="I119" t="s">
        <v>21</v>
      </c>
      <c r="K119" t="s">
        <v>10</v>
      </c>
      <c r="L119" t="s">
        <v>10</v>
      </c>
    </row>
    <row r="120" spans="1:12">
      <c r="A120" s="2" t="s">
        <v>1326</v>
      </c>
      <c r="B120" t="s">
        <v>20</v>
      </c>
      <c r="C120">
        <v>41</v>
      </c>
      <c r="D120" t="s">
        <v>1327</v>
      </c>
      <c r="E120" t="s">
        <v>159</v>
      </c>
      <c r="F120" t="s">
        <v>159</v>
      </c>
      <c r="G120" s="1">
        <v>43796</v>
      </c>
      <c r="H120">
        <v>1229</v>
      </c>
      <c r="I120" t="s">
        <v>21</v>
      </c>
      <c r="K120" t="s">
        <v>10</v>
      </c>
      <c r="L120" t="s">
        <v>10</v>
      </c>
    </row>
    <row r="121" spans="1:12">
      <c r="A121" s="2" t="s">
        <v>1326</v>
      </c>
      <c r="B121" t="s">
        <v>20</v>
      </c>
      <c r="C121">
        <v>41</v>
      </c>
      <c r="D121" t="s">
        <v>1327</v>
      </c>
      <c r="E121" t="s">
        <v>160</v>
      </c>
      <c r="F121" t="s">
        <v>160</v>
      </c>
      <c r="G121" s="1">
        <v>43797</v>
      </c>
      <c r="H121">
        <v>1228</v>
      </c>
      <c r="I121" t="s">
        <v>21</v>
      </c>
      <c r="K121" t="s">
        <v>10</v>
      </c>
      <c r="L121" t="s">
        <v>10</v>
      </c>
    </row>
    <row r="122" spans="1:12">
      <c r="A122" s="2" t="s">
        <v>1326</v>
      </c>
      <c r="B122" t="s">
        <v>20</v>
      </c>
      <c r="C122">
        <v>41</v>
      </c>
      <c r="D122" t="s">
        <v>1327</v>
      </c>
      <c r="E122" t="s">
        <v>161</v>
      </c>
      <c r="F122" t="s">
        <v>161</v>
      </c>
      <c r="G122" s="1">
        <v>43798</v>
      </c>
      <c r="H122">
        <v>1229</v>
      </c>
      <c r="I122" t="s">
        <v>21</v>
      </c>
      <c r="K122" t="s">
        <v>10</v>
      </c>
      <c r="L122" t="s">
        <v>10</v>
      </c>
    </row>
    <row r="123" spans="1:12">
      <c r="A123" s="2" t="s">
        <v>1326</v>
      </c>
      <c r="B123" t="s">
        <v>20</v>
      </c>
      <c r="C123">
        <v>41</v>
      </c>
      <c r="D123" t="s">
        <v>1327</v>
      </c>
      <c r="E123" t="s">
        <v>162</v>
      </c>
      <c r="F123" t="s">
        <v>162</v>
      </c>
      <c r="G123" s="1">
        <v>43799</v>
      </c>
      <c r="H123">
        <v>1224</v>
      </c>
      <c r="I123" t="s">
        <v>21</v>
      </c>
      <c r="K123" t="s">
        <v>10</v>
      </c>
      <c r="L123" t="s">
        <v>10</v>
      </c>
    </row>
    <row r="124" spans="1:12">
      <c r="A124" s="2" t="s">
        <v>1326</v>
      </c>
      <c r="B124" t="s">
        <v>20</v>
      </c>
      <c r="C124">
        <v>41</v>
      </c>
      <c r="D124" t="s">
        <v>1327</v>
      </c>
      <c r="E124" t="s">
        <v>163</v>
      </c>
      <c r="F124" t="s">
        <v>163</v>
      </c>
      <c r="G124" s="1">
        <v>43800</v>
      </c>
      <c r="H124">
        <v>1223</v>
      </c>
      <c r="I124" t="s">
        <v>21</v>
      </c>
      <c r="K124" t="s">
        <v>10</v>
      </c>
      <c r="L124" t="s">
        <v>10</v>
      </c>
    </row>
    <row r="125" spans="1:12">
      <c r="A125" s="2" t="s">
        <v>1326</v>
      </c>
      <c r="B125" t="s">
        <v>20</v>
      </c>
      <c r="C125">
        <v>41</v>
      </c>
      <c r="D125" t="s">
        <v>1327</v>
      </c>
      <c r="E125" t="s">
        <v>164</v>
      </c>
      <c r="F125" t="s">
        <v>164</v>
      </c>
      <c r="G125" s="1">
        <v>43801</v>
      </c>
      <c r="H125">
        <v>1231</v>
      </c>
      <c r="I125" t="s">
        <v>21</v>
      </c>
      <c r="K125" t="s">
        <v>10</v>
      </c>
      <c r="L125" t="s">
        <v>10</v>
      </c>
    </row>
    <row r="126" spans="1:12">
      <c r="A126" s="2" t="s">
        <v>1326</v>
      </c>
      <c r="B126" t="s">
        <v>20</v>
      </c>
      <c r="C126">
        <v>41</v>
      </c>
      <c r="D126" t="s">
        <v>1327</v>
      </c>
      <c r="E126" t="s">
        <v>165</v>
      </c>
      <c r="F126" t="s">
        <v>165</v>
      </c>
      <c r="G126" s="1">
        <v>43802</v>
      </c>
      <c r="H126">
        <v>1690</v>
      </c>
      <c r="I126" t="s">
        <v>21</v>
      </c>
      <c r="K126" t="s">
        <v>10</v>
      </c>
      <c r="L126" t="s">
        <v>10</v>
      </c>
    </row>
    <row r="127" spans="1:12">
      <c r="A127" s="2" t="s">
        <v>1326</v>
      </c>
      <c r="B127" t="s">
        <v>20</v>
      </c>
      <c r="C127">
        <v>41</v>
      </c>
      <c r="D127" t="s">
        <v>1327</v>
      </c>
      <c r="E127" t="s">
        <v>166</v>
      </c>
      <c r="F127" t="s">
        <v>166</v>
      </c>
      <c r="G127" s="1">
        <v>43803</v>
      </c>
      <c r="H127">
        <v>2013</v>
      </c>
      <c r="I127" t="s">
        <v>21</v>
      </c>
      <c r="K127" t="s">
        <v>10</v>
      </c>
      <c r="L127" t="s">
        <v>10</v>
      </c>
    </row>
    <row r="128" spans="1:12">
      <c r="A128" s="2" t="s">
        <v>1326</v>
      </c>
      <c r="B128" t="s">
        <v>20</v>
      </c>
      <c r="C128">
        <v>41</v>
      </c>
      <c r="D128" t="s">
        <v>1327</v>
      </c>
      <c r="E128" t="s">
        <v>167</v>
      </c>
      <c r="F128" t="s">
        <v>167</v>
      </c>
      <c r="G128" s="1">
        <v>43804</v>
      </c>
      <c r="H128">
        <v>2008</v>
      </c>
      <c r="I128" t="s">
        <v>21</v>
      </c>
      <c r="K128" t="s">
        <v>10</v>
      </c>
      <c r="L128" t="s">
        <v>10</v>
      </c>
    </row>
    <row r="129" spans="1:12">
      <c r="A129" s="2" t="s">
        <v>1326</v>
      </c>
      <c r="B129" t="s">
        <v>20</v>
      </c>
      <c r="C129">
        <v>41</v>
      </c>
      <c r="D129" t="s">
        <v>1327</v>
      </c>
      <c r="E129" t="s">
        <v>168</v>
      </c>
      <c r="F129" t="s">
        <v>168</v>
      </c>
      <c r="G129" s="1">
        <v>43805</v>
      </c>
      <c r="H129">
        <v>1881</v>
      </c>
      <c r="I129" t="s">
        <v>21</v>
      </c>
      <c r="K129" t="s">
        <v>10</v>
      </c>
      <c r="L129" t="s">
        <v>10</v>
      </c>
    </row>
    <row r="130" spans="1:12">
      <c r="A130" s="2" t="s">
        <v>1326</v>
      </c>
      <c r="B130" t="s">
        <v>20</v>
      </c>
      <c r="C130">
        <v>41</v>
      </c>
      <c r="D130" t="s">
        <v>1327</v>
      </c>
      <c r="E130" t="s">
        <v>169</v>
      </c>
      <c r="F130" t="s">
        <v>169</v>
      </c>
      <c r="G130" s="1">
        <v>43806</v>
      </c>
      <c r="H130">
        <v>1784</v>
      </c>
      <c r="I130" t="s">
        <v>21</v>
      </c>
      <c r="K130" t="s">
        <v>10</v>
      </c>
      <c r="L130" t="s">
        <v>10</v>
      </c>
    </row>
    <row r="131" spans="1:12">
      <c r="A131" s="2" t="s">
        <v>1326</v>
      </c>
      <c r="B131" t="s">
        <v>20</v>
      </c>
      <c r="C131">
        <v>41</v>
      </c>
      <c r="D131" t="s">
        <v>1327</v>
      </c>
      <c r="E131" t="s">
        <v>170</v>
      </c>
      <c r="F131" t="s">
        <v>170</v>
      </c>
      <c r="G131" s="1">
        <v>43807</v>
      </c>
      <c r="H131">
        <v>1678</v>
      </c>
      <c r="I131" t="s">
        <v>21</v>
      </c>
      <c r="K131" t="s">
        <v>10</v>
      </c>
      <c r="L131" t="s">
        <v>10</v>
      </c>
    </row>
    <row r="132" spans="1:12">
      <c r="A132" s="2" t="s">
        <v>1326</v>
      </c>
      <c r="B132" t="s">
        <v>20</v>
      </c>
      <c r="C132">
        <v>41</v>
      </c>
      <c r="D132" t="s">
        <v>1327</v>
      </c>
      <c r="E132" t="s">
        <v>171</v>
      </c>
      <c r="F132" t="s">
        <v>171</v>
      </c>
      <c r="G132" s="1">
        <v>43808</v>
      </c>
      <c r="H132">
        <v>1512</v>
      </c>
      <c r="I132" t="s">
        <v>21</v>
      </c>
      <c r="K132" t="s">
        <v>10</v>
      </c>
      <c r="L132" t="s">
        <v>10</v>
      </c>
    </row>
    <row r="133" spans="1:12">
      <c r="A133" s="2" t="s">
        <v>1326</v>
      </c>
      <c r="B133" t="s">
        <v>20</v>
      </c>
      <c r="C133">
        <v>41</v>
      </c>
      <c r="D133" t="s">
        <v>1327</v>
      </c>
      <c r="E133" t="s">
        <v>172</v>
      </c>
      <c r="F133" t="s">
        <v>172</v>
      </c>
      <c r="G133" s="1">
        <v>43809</v>
      </c>
      <c r="H133">
        <v>1383</v>
      </c>
      <c r="I133" t="s">
        <v>21</v>
      </c>
      <c r="K133" t="s">
        <v>10</v>
      </c>
      <c r="L133" t="s">
        <v>10</v>
      </c>
    </row>
    <row r="134" spans="1:12">
      <c r="A134" s="2" t="s">
        <v>1326</v>
      </c>
      <c r="B134" t="s">
        <v>20</v>
      </c>
      <c r="C134">
        <v>41</v>
      </c>
      <c r="D134" t="s">
        <v>1327</v>
      </c>
      <c r="E134" t="s">
        <v>173</v>
      </c>
      <c r="F134" t="s">
        <v>173</v>
      </c>
      <c r="G134" s="1">
        <v>43810</v>
      </c>
      <c r="H134">
        <v>1360</v>
      </c>
      <c r="I134" t="s">
        <v>21</v>
      </c>
      <c r="K134" t="s">
        <v>10</v>
      </c>
      <c r="L134" t="s">
        <v>10</v>
      </c>
    </row>
    <row r="135" spans="1:12">
      <c r="A135" s="2" t="s">
        <v>1326</v>
      </c>
      <c r="B135" t="s">
        <v>20</v>
      </c>
      <c r="C135">
        <v>41</v>
      </c>
      <c r="D135" t="s">
        <v>1327</v>
      </c>
      <c r="E135" t="s">
        <v>174</v>
      </c>
      <c r="F135" t="s">
        <v>174</v>
      </c>
      <c r="G135" s="1">
        <v>43811</v>
      </c>
      <c r="H135">
        <v>1358</v>
      </c>
      <c r="I135" t="s">
        <v>21</v>
      </c>
      <c r="K135" t="s">
        <v>10</v>
      </c>
      <c r="L135" t="s">
        <v>10</v>
      </c>
    </row>
    <row r="136" spans="1:12">
      <c r="A136" s="2" t="s">
        <v>1326</v>
      </c>
      <c r="B136" t="s">
        <v>20</v>
      </c>
      <c r="C136">
        <v>41</v>
      </c>
      <c r="D136" t="s">
        <v>1327</v>
      </c>
      <c r="E136" t="s">
        <v>175</v>
      </c>
      <c r="F136" t="s">
        <v>175</v>
      </c>
      <c r="G136" s="1">
        <v>43812</v>
      </c>
      <c r="H136">
        <v>1607</v>
      </c>
      <c r="I136" t="s">
        <v>21</v>
      </c>
      <c r="K136" t="s">
        <v>10</v>
      </c>
      <c r="L136" t="s">
        <v>10</v>
      </c>
    </row>
    <row r="137" spans="1:12">
      <c r="A137" s="2" t="s">
        <v>1326</v>
      </c>
      <c r="B137" t="s">
        <v>20</v>
      </c>
      <c r="C137">
        <v>41</v>
      </c>
      <c r="D137" t="s">
        <v>1327</v>
      </c>
      <c r="E137" t="s">
        <v>176</v>
      </c>
      <c r="F137" t="s">
        <v>176</v>
      </c>
      <c r="G137" s="1">
        <v>43813</v>
      </c>
      <c r="H137">
        <v>1974</v>
      </c>
      <c r="I137" t="s">
        <v>21</v>
      </c>
      <c r="K137" t="s">
        <v>10</v>
      </c>
      <c r="L137" t="s">
        <v>10</v>
      </c>
    </row>
    <row r="138" spans="1:12">
      <c r="A138" s="2" t="s">
        <v>1326</v>
      </c>
      <c r="B138" t="s">
        <v>20</v>
      </c>
      <c r="C138">
        <v>41</v>
      </c>
      <c r="D138" t="s">
        <v>1327</v>
      </c>
      <c r="E138" t="s">
        <v>177</v>
      </c>
      <c r="F138" t="s">
        <v>177</v>
      </c>
      <c r="G138" s="1">
        <v>43814</v>
      </c>
      <c r="H138">
        <v>1965</v>
      </c>
      <c r="I138" t="s">
        <v>21</v>
      </c>
      <c r="K138" t="s">
        <v>10</v>
      </c>
      <c r="L138" t="s">
        <v>10</v>
      </c>
    </row>
    <row r="139" spans="1:12">
      <c r="A139" s="2" t="s">
        <v>1326</v>
      </c>
      <c r="B139" t="s">
        <v>20</v>
      </c>
      <c r="C139">
        <v>41</v>
      </c>
      <c r="D139" t="s">
        <v>1327</v>
      </c>
      <c r="E139" t="s">
        <v>178</v>
      </c>
      <c r="F139" t="s">
        <v>178</v>
      </c>
      <c r="G139" s="1">
        <v>43815</v>
      </c>
      <c r="H139">
        <v>1956</v>
      </c>
      <c r="I139" t="s">
        <v>21</v>
      </c>
      <c r="K139" t="s">
        <v>10</v>
      </c>
      <c r="L139" t="s">
        <v>10</v>
      </c>
    </row>
    <row r="140" spans="1:12">
      <c r="A140" s="2" t="s">
        <v>1326</v>
      </c>
      <c r="B140" t="s">
        <v>20</v>
      </c>
      <c r="C140">
        <v>41</v>
      </c>
      <c r="D140" t="s">
        <v>1327</v>
      </c>
      <c r="E140" t="s">
        <v>179</v>
      </c>
      <c r="F140" t="s">
        <v>179</v>
      </c>
      <c r="G140" s="1">
        <v>43816</v>
      </c>
      <c r="H140">
        <v>1721</v>
      </c>
      <c r="I140" t="s">
        <v>21</v>
      </c>
      <c r="K140" t="s">
        <v>10</v>
      </c>
      <c r="L140" t="s">
        <v>10</v>
      </c>
    </row>
    <row r="141" spans="1:12">
      <c r="A141" s="2" t="s">
        <v>1326</v>
      </c>
      <c r="B141" t="s">
        <v>20</v>
      </c>
      <c r="C141">
        <v>41</v>
      </c>
      <c r="D141" t="s">
        <v>1327</v>
      </c>
      <c r="E141" t="s">
        <v>180</v>
      </c>
      <c r="F141" t="s">
        <v>180</v>
      </c>
      <c r="G141" s="1">
        <v>43817</v>
      </c>
      <c r="H141">
        <v>1359</v>
      </c>
      <c r="I141" t="s">
        <v>21</v>
      </c>
      <c r="K141" t="s">
        <v>10</v>
      </c>
      <c r="L141" t="s">
        <v>10</v>
      </c>
    </row>
    <row r="142" spans="1:12">
      <c r="A142" s="2" t="s">
        <v>1326</v>
      </c>
      <c r="B142" t="s">
        <v>20</v>
      </c>
      <c r="C142">
        <v>41</v>
      </c>
      <c r="D142" t="s">
        <v>1327</v>
      </c>
      <c r="E142" t="s">
        <v>181</v>
      </c>
      <c r="F142" t="s">
        <v>181</v>
      </c>
      <c r="G142" s="1">
        <v>43818</v>
      </c>
      <c r="H142">
        <v>1363</v>
      </c>
      <c r="I142" t="s">
        <v>21</v>
      </c>
      <c r="K142" t="s">
        <v>10</v>
      </c>
      <c r="L142" t="s">
        <v>10</v>
      </c>
    </row>
    <row r="143" spans="1:12">
      <c r="A143" s="2" t="s">
        <v>1326</v>
      </c>
      <c r="B143" t="s">
        <v>20</v>
      </c>
      <c r="C143">
        <v>41</v>
      </c>
      <c r="D143" t="s">
        <v>1327</v>
      </c>
      <c r="E143" t="s">
        <v>182</v>
      </c>
      <c r="F143" t="s">
        <v>182</v>
      </c>
      <c r="G143" s="1">
        <v>43819</v>
      </c>
      <c r="H143">
        <v>1361</v>
      </c>
      <c r="I143" t="s">
        <v>21</v>
      </c>
      <c r="K143" t="s">
        <v>10</v>
      </c>
      <c r="L143" t="s">
        <v>10</v>
      </c>
    </row>
    <row r="144" spans="1:12">
      <c r="A144" s="2" t="s">
        <v>1326</v>
      </c>
      <c r="B144" t="s">
        <v>20</v>
      </c>
      <c r="C144">
        <v>41</v>
      </c>
      <c r="D144" t="s">
        <v>1327</v>
      </c>
      <c r="E144" t="s">
        <v>183</v>
      </c>
      <c r="F144" t="s">
        <v>183</v>
      </c>
      <c r="G144" s="1">
        <v>43820</v>
      </c>
      <c r="H144">
        <v>1363</v>
      </c>
      <c r="I144" t="s">
        <v>21</v>
      </c>
      <c r="K144" t="s">
        <v>10</v>
      </c>
      <c r="L144" t="s">
        <v>10</v>
      </c>
    </row>
    <row r="145" spans="1:12">
      <c r="A145" s="2" t="s">
        <v>1326</v>
      </c>
      <c r="B145" t="s">
        <v>20</v>
      </c>
      <c r="C145">
        <v>41</v>
      </c>
      <c r="D145" t="s">
        <v>1327</v>
      </c>
      <c r="E145" t="s">
        <v>184</v>
      </c>
      <c r="F145" t="s">
        <v>184</v>
      </c>
      <c r="G145" s="1">
        <v>43821</v>
      </c>
      <c r="H145">
        <v>1364</v>
      </c>
      <c r="I145" t="s">
        <v>21</v>
      </c>
      <c r="K145" t="s">
        <v>10</v>
      </c>
      <c r="L145" t="s">
        <v>10</v>
      </c>
    </row>
    <row r="146" spans="1:12">
      <c r="A146" s="2" t="s">
        <v>1326</v>
      </c>
      <c r="B146" t="s">
        <v>20</v>
      </c>
      <c r="C146">
        <v>41</v>
      </c>
      <c r="D146" t="s">
        <v>1327</v>
      </c>
      <c r="E146" t="s">
        <v>185</v>
      </c>
      <c r="F146" t="s">
        <v>185</v>
      </c>
      <c r="G146" s="1">
        <v>43822</v>
      </c>
      <c r="H146">
        <v>1371</v>
      </c>
      <c r="I146" t="s">
        <v>21</v>
      </c>
      <c r="K146" t="s">
        <v>10</v>
      </c>
      <c r="L146" t="s">
        <v>10</v>
      </c>
    </row>
    <row r="147" spans="1:12">
      <c r="A147" s="2" t="s">
        <v>1326</v>
      </c>
      <c r="B147" t="s">
        <v>20</v>
      </c>
      <c r="C147">
        <v>41</v>
      </c>
      <c r="D147" t="s">
        <v>1327</v>
      </c>
      <c r="E147" t="s">
        <v>186</v>
      </c>
      <c r="F147" t="s">
        <v>186</v>
      </c>
      <c r="G147" s="1">
        <v>43823</v>
      </c>
      <c r="H147">
        <v>1368</v>
      </c>
      <c r="I147" t="s">
        <v>21</v>
      </c>
      <c r="K147" t="s">
        <v>10</v>
      </c>
      <c r="L147" t="s">
        <v>10</v>
      </c>
    </row>
    <row r="148" spans="1:12">
      <c r="A148" s="2" t="s">
        <v>1326</v>
      </c>
      <c r="B148" t="s">
        <v>20</v>
      </c>
      <c r="C148">
        <v>41</v>
      </c>
      <c r="D148" t="s">
        <v>1327</v>
      </c>
      <c r="E148" t="s">
        <v>187</v>
      </c>
      <c r="F148" t="s">
        <v>187</v>
      </c>
      <c r="G148" s="1">
        <v>43824</v>
      </c>
      <c r="H148">
        <v>1353</v>
      </c>
      <c r="I148" t="s">
        <v>21</v>
      </c>
      <c r="K148" t="s">
        <v>10</v>
      </c>
      <c r="L148" t="s">
        <v>10</v>
      </c>
    </row>
    <row r="149" spans="1:12">
      <c r="A149" s="2" t="s">
        <v>1326</v>
      </c>
      <c r="B149" t="s">
        <v>20</v>
      </c>
      <c r="C149">
        <v>41</v>
      </c>
      <c r="D149" t="s">
        <v>1327</v>
      </c>
      <c r="E149" t="s">
        <v>188</v>
      </c>
      <c r="F149" t="s">
        <v>188</v>
      </c>
      <c r="G149" s="1">
        <v>43825</v>
      </c>
      <c r="H149">
        <v>1355</v>
      </c>
      <c r="I149" t="s">
        <v>21</v>
      </c>
      <c r="K149" t="s">
        <v>10</v>
      </c>
      <c r="L149" t="s">
        <v>10</v>
      </c>
    </row>
    <row r="150" spans="1:12">
      <c r="A150" s="2" t="s">
        <v>1326</v>
      </c>
      <c r="B150" t="s">
        <v>20</v>
      </c>
      <c r="C150">
        <v>41</v>
      </c>
      <c r="D150" t="s">
        <v>1327</v>
      </c>
      <c r="E150" t="s">
        <v>189</v>
      </c>
      <c r="F150" t="s">
        <v>189</v>
      </c>
      <c r="G150" s="1">
        <v>43826</v>
      </c>
      <c r="H150">
        <v>1356</v>
      </c>
      <c r="I150" t="s">
        <v>21</v>
      </c>
      <c r="K150" t="s">
        <v>10</v>
      </c>
      <c r="L150" t="s">
        <v>10</v>
      </c>
    </row>
    <row r="151" spans="1:12">
      <c r="A151" s="2" t="s">
        <v>1326</v>
      </c>
      <c r="B151" t="s">
        <v>20</v>
      </c>
      <c r="C151">
        <v>41</v>
      </c>
      <c r="D151" t="s">
        <v>1327</v>
      </c>
      <c r="E151" t="s">
        <v>190</v>
      </c>
      <c r="F151" t="s">
        <v>190</v>
      </c>
      <c r="G151" s="1">
        <v>43827</v>
      </c>
      <c r="H151">
        <v>1357</v>
      </c>
      <c r="I151" t="s">
        <v>21</v>
      </c>
      <c r="K151" t="s">
        <v>10</v>
      </c>
      <c r="L151" t="s">
        <v>10</v>
      </c>
    </row>
    <row r="152" spans="1:12">
      <c r="A152" s="2" t="s">
        <v>1326</v>
      </c>
      <c r="B152" t="s">
        <v>20</v>
      </c>
      <c r="C152">
        <v>41</v>
      </c>
      <c r="D152" t="s">
        <v>1327</v>
      </c>
      <c r="E152" t="s">
        <v>191</v>
      </c>
      <c r="F152" t="s">
        <v>191</v>
      </c>
      <c r="G152" s="1">
        <v>43828</v>
      </c>
      <c r="H152">
        <v>1352</v>
      </c>
      <c r="I152" t="s">
        <v>21</v>
      </c>
      <c r="K152" t="s">
        <v>10</v>
      </c>
      <c r="L152" t="s">
        <v>10</v>
      </c>
    </row>
    <row r="153" spans="1:12">
      <c r="A153" s="2" t="s">
        <v>1326</v>
      </c>
      <c r="B153" t="s">
        <v>20</v>
      </c>
      <c r="C153">
        <v>41</v>
      </c>
      <c r="D153" t="s">
        <v>1327</v>
      </c>
      <c r="E153" t="s">
        <v>192</v>
      </c>
      <c r="F153" t="s">
        <v>192</v>
      </c>
      <c r="G153" s="1">
        <v>43829</v>
      </c>
      <c r="H153">
        <v>1351</v>
      </c>
      <c r="I153" t="s">
        <v>21</v>
      </c>
      <c r="K153" t="s">
        <v>10</v>
      </c>
      <c r="L153" t="s">
        <v>10</v>
      </c>
    </row>
    <row r="154" spans="1:12">
      <c r="A154" s="2" t="s">
        <v>1326</v>
      </c>
      <c r="B154" t="s">
        <v>20</v>
      </c>
      <c r="C154">
        <v>41</v>
      </c>
      <c r="D154" t="s">
        <v>1327</v>
      </c>
      <c r="E154" t="s">
        <v>193</v>
      </c>
      <c r="F154" t="s">
        <v>193</v>
      </c>
      <c r="G154" s="1">
        <v>43830</v>
      </c>
      <c r="H154">
        <v>1355</v>
      </c>
      <c r="I154" t="s">
        <v>21</v>
      </c>
      <c r="K154" t="s">
        <v>10</v>
      </c>
      <c r="L154" t="s">
        <v>10</v>
      </c>
    </row>
    <row r="155" spans="1:12">
      <c r="A155" s="2" t="s">
        <v>1326</v>
      </c>
      <c r="B155" t="s">
        <v>20</v>
      </c>
      <c r="C155">
        <v>41</v>
      </c>
      <c r="D155" t="s">
        <v>1327</v>
      </c>
      <c r="E155" t="s">
        <v>471</v>
      </c>
      <c r="F155" t="s">
        <v>471</v>
      </c>
      <c r="G155" s="1">
        <v>43831</v>
      </c>
      <c r="H155">
        <v>1356</v>
      </c>
      <c r="I155" t="s">
        <v>21</v>
      </c>
      <c r="K155" t="s">
        <v>10</v>
      </c>
      <c r="L155" t="s">
        <v>10</v>
      </c>
    </row>
    <row r="156" spans="1:12">
      <c r="A156" s="2" t="s">
        <v>1326</v>
      </c>
      <c r="B156" t="s">
        <v>20</v>
      </c>
      <c r="C156">
        <v>41</v>
      </c>
      <c r="D156" t="s">
        <v>1327</v>
      </c>
      <c r="E156" t="s">
        <v>194</v>
      </c>
      <c r="F156" t="s">
        <v>194</v>
      </c>
      <c r="G156" s="1">
        <v>43832</v>
      </c>
      <c r="H156">
        <v>1353</v>
      </c>
      <c r="I156" t="s">
        <v>21</v>
      </c>
      <c r="K156" t="s">
        <v>10</v>
      </c>
      <c r="L156" t="s">
        <v>10</v>
      </c>
    </row>
    <row r="157" spans="1:12">
      <c r="A157" s="2" t="s">
        <v>1326</v>
      </c>
      <c r="B157" t="s">
        <v>20</v>
      </c>
      <c r="C157">
        <v>41</v>
      </c>
      <c r="D157" t="s">
        <v>1327</v>
      </c>
      <c r="E157" t="s">
        <v>195</v>
      </c>
      <c r="F157" t="s">
        <v>195</v>
      </c>
      <c r="G157" s="1">
        <v>43833</v>
      </c>
      <c r="H157">
        <v>1358</v>
      </c>
      <c r="I157" t="s">
        <v>21</v>
      </c>
      <c r="K157" t="s">
        <v>10</v>
      </c>
      <c r="L157" t="s">
        <v>10</v>
      </c>
    </row>
    <row r="158" spans="1:12">
      <c r="A158" s="2" t="s">
        <v>1326</v>
      </c>
      <c r="B158" t="s">
        <v>20</v>
      </c>
      <c r="C158">
        <v>41</v>
      </c>
      <c r="D158" t="s">
        <v>1327</v>
      </c>
      <c r="E158" t="s">
        <v>196</v>
      </c>
      <c r="F158" t="s">
        <v>196</v>
      </c>
      <c r="G158" s="1">
        <v>43834</v>
      </c>
      <c r="H158">
        <v>1358</v>
      </c>
      <c r="I158" t="s">
        <v>21</v>
      </c>
      <c r="K158" t="s">
        <v>10</v>
      </c>
      <c r="L158" t="s">
        <v>10</v>
      </c>
    </row>
    <row r="159" spans="1:12">
      <c r="A159" s="2" t="s">
        <v>1326</v>
      </c>
      <c r="B159" t="s">
        <v>20</v>
      </c>
      <c r="C159">
        <v>41</v>
      </c>
      <c r="D159" t="s">
        <v>1327</v>
      </c>
      <c r="E159" t="s">
        <v>197</v>
      </c>
      <c r="F159" t="s">
        <v>197</v>
      </c>
      <c r="G159" s="1">
        <v>43835</v>
      </c>
      <c r="H159">
        <v>1360</v>
      </c>
      <c r="I159" t="s">
        <v>21</v>
      </c>
      <c r="K159" t="s">
        <v>10</v>
      </c>
      <c r="L159" t="s">
        <v>10</v>
      </c>
    </row>
    <row r="160" spans="1:12">
      <c r="A160" s="2" t="s">
        <v>1326</v>
      </c>
      <c r="B160" t="s">
        <v>20</v>
      </c>
      <c r="C160">
        <v>41</v>
      </c>
      <c r="D160" t="s">
        <v>1327</v>
      </c>
      <c r="E160" t="s">
        <v>198</v>
      </c>
      <c r="F160" t="s">
        <v>198</v>
      </c>
      <c r="G160" s="1">
        <v>43836</v>
      </c>
      <c r="H160">
        <v>1366</v>
      </c>
      <c r="I160" t="s">
        <v>21</v>
      </c>
      <c r="K160" t="s">
        <v>10</v>
      </c>
      <c r="L160" t="s">
        <v>10</v>
      </c>
    </row>
    <row r="161" spans="1:12">
      <c r="A161" s="2" t="s">
        <v>1326</v>
      </c>
      <c r="B161" t="s">
        <v>20</v>
      </c>
      <c r="C161">
        <v>41</v>
      </c>
      <c r="D161" t="s">
        <v>1327</v>
      </c>
      <c r="E161" t="s">
        <v>199</v>
      </c>
      <c r="F161" t="s">
        <v>199</v>
      </c>
      <c r="G161" s="1">
        <v>43837</v>
      </c>
      <c r="H161">
        <v>1367</v>
      </c>
      <c r="I161" t="s">
        <v>21</v>
      </c>
      <c r="K161" t="s">
        <v>10</v>
      </c>
      <c r="L161" t="s">
        <v>10</v>
      </c>
    </row>
    <row r="162" spans="1:12">
      <c r="A162" s="2" t="s">
        <v>1326</v>
      </c>
      <c r="B162" t="s">
        <v>20</v>
      </c>
      <c r="C162">
        <v>41</v>
      </c>
      <c r="D162" t="s">
        <v>1327</v>
      </c>
      <c r="E162" t="s">
        <v>200</v>
      </c>
      <c r="F162" t="s">
        <v>200</v>
      </c>
      <c r="G162" s="1">
        <v>43838</v>
      </c>
      <c r="H162">
        <v>1368</v>
      </c>
      <c r="I162" t="s">
        <v>21</v>
      </c>
      <c r="K162" t="s">
        <v>10</v>
      </c>
      <c r="L162" t="s">
        <v>10</v>
      </c>
    </row>
    <row r="163" spans="1:12">
      <c r="A163" s="2" t="s">
        <v>1326</v>
      </c>
      <c r="B163" t="s">
        <v>20</v>
      </c>
      <c r="C163">
        <v>41</v>
      </c>
      <c r="D163" t="s">
        <v>1327</v>
      </c>
      <c r="E163" t="s">
        <v>201</v>
      </c>
      <c r="F163" t="s">
        <v>201</v>
      </c>
      <c r="G163" s="1">
        <v>43839</v>
      </c>
      <c r="H163">
        <v>1370</v>
      </c>
      <c r="I163" t="s">
        <v>21</v>
      </c>
      <c r="K163" t="s">
        <v>10</v>
      </c>
      <c r="L163" t="s">
        <v>10</v>
      </c>
    </row>
    <row r="164" spans="1:12">
      <c r="A164" s="2" t="s">
        <v>1326</v>
      </c>
      <c r="B164" t="s">
        <v>20</v>
      </c>
      <c r="C164">
        <v>41</v>
      </c>
      <c r="D164" t="s">
        <v>1327</v>
      </c>
      <c r="E164" t="s">
        <v>202</v>
      </c>
      <c r="F164" t="s">
        <v>202</v>
      </c>
      <c r="G164" s="1">
        <v>43840</v>
      </c>
      <c r="H164">
        <v>1369</v>
      </c>
      <c r="I164" t="s">
        <v>21</v>
      </c>
      <c r="K164" t="s">
        <v>10</v>
      </c>
      <c r="L164" t="s">
        <v>10</v>
      </c>
    </row>
    <row r="165" spans="1:12">
      <c r="A165" s="2" t="s">
        <v>1326</v>
      </c>
      <c r="B165" t="s">
        <v>20</v>
      </c>
      <c r="C165">
        <v>41</v>
      </c>
      <c r="D165" t="s">
        <v>1327</v>
      </c>
      <c r="E165" t="s">
        <v>203</v>
      </c>
      <c r="F165" t="s">
        <v>203</v>
      </c>
      <c r="G165" s="1">
        <v>43841</v>
      </c>
      <c r="H165">
        <v>1359</v>
      </c>
      <c r="I165" t="s">
        <v>21</v>
      </c>
      <c r="K165" t="s">
        <v>10</v>
      </c>
      <c r="L165" t="s">
        <v>10</v>
      </c>
    </row>
    <row r="166" spans="1:12">
      <c r="A166" s="2" t="s">
        <v>1326</v>
      </c>
      <c r="B166" t="s">
        <v>20</v>
      </c>
      <c r="C166">
        <v>41</v>
      </c>
      <c r="D166" t="s">
        <v>1327</v>
      </c>
      <c r="E166" t="s">
        <v>204</v>
      </c>
      <c r="F166" t="s">
        <v>204</v>
      </c>
      <c r="G166" s="1">
        <v>43842</v>
      </c>
      <c r="H166">
        <v>1354</v>
      </c>
      <c r="I166" t="s">
        <v>21</v>
      </c>
      <c r="K166" t="s">
        <v>10</v>
      </c>
      <c r="L166" t="s">
        <v>10</v>
      </c>
    </row>
    <row r="167" spans="1:12">
      <c r="A167" s="2" t="s">
        <v>1326</v>
      </c>
      <c r="B167" t="s">
        <v>20</v>
      </c>
      <c r="C167">
        <v>41</v>
      </c>
      <c r="D167" t="s">
        <v>1327</v>
      </c>
      <c r="E167" t="s">
        <v>205</v>
      </c>
      <c r="F167" t="s">
        <v>205</v>
      </c>
      <c r="G167" s="1">
        <v>43843</v>
      </c>
      <c r="H167">
        <v>1356</v>
      </c>
      <c r="I167" t="s">
        <v>21</v>
      </c>
      <c r="K167" t="s">
        <v>10</v>
      </c>
      <c r="L167" t="s">
        <v>10</v>
      </c>
    </row>
    <row r="168" spans="1:12">
      <c r="A168" s="2" t="s">
        <v>1326</v>
      </c>
      <c r="B168" t="s">
        <v>20</v>
      </c>
      <c r="C168">
        <v>41</v>
      </c>
      <c r="D168" t="s">
        <v>1327</v>
      </c>
      <c r="E168" t="s">
        <v>206</v>
      </c>
      <c r="F168" t="s">
        <v>206</v>
      </c>
      <c r="G168" s="1">
        <v>43844</v>
      </c>
      <c r="H168">
        <v>1357</v>
      </c>
      <c r="I168" t="s">
        <v>21</v>
      </c>
      <c r="K168" t="s">
        <v>10</v>
      </c>
      <c r="L168" t="s">
        <v>10</v>
      </c>
    </row>
    <row r="169" spans="1:12">
      <c r="A169" s="2" t="s">
        <v>1326</v>
      </c>
      <c r="B169" t="s">
        <v>20</v>
      </c>
      <c r="C169">
        <v>41</v>
      </c>
      <c r="D169" t="s">
        <v>1327</v>
      </c>
      <c r="E169" t="s">
        <v>207</v>
      </c>
      <c r="F169" t="s">
        <v>207</v>
      </c>
      <c r="G169" s="1">
        <v>43845</v>
      </c>
      <c r="H169">
        <v>1358</v>
      </c>
      <c r="I169" t="s">
        <v>21</v>
      </c>
      <c r="K169" t="s">
        <v>10</v>
      </c>
      <c r="L169" t="s">
        <v>10</v>
      </c>
    </row>
    <row r="170" spans="1:12">
      <c r="A170" s="2" t="s">
        <v>1326</v>
      </c>
      <c r="B170" t="s">
        <v>20</v>
      </c>
      <c r="C170">
        <v>41</v>
      </c>
      <c r="D170" t="s">
        <v>1327</v>
      </c>
      <c r="E170" t="s">
        <v>208</v>
      </c>
      <c r="F170" t="s">
        <v>208</v>
      </c>
      <c r="G170" s="1">
        <v>43846</v>
      </c>
      <c r="H170">
        <v>1361</v>
      </c>
      <c r="I170" t="s">
        <v>21</v>
      </c>
      <c r="K170" t="s">
        <v>10</v>
      </c>
      <c r="L170" t="s">
        <v>10</v>
      </c>
    </row>
    <row r="171" spans="1:12">
      <c r="A171" s="2" t="s">
        <v>1326</v>
      </c>
      <c r="B171" t="s">
        <v>20</v>
      </c>
      <c r="C171">
        <v>41</v>
      </c>
      <c r="D171" t="s">
        <v>1327</v>
      </c>
      <c r="E171" t="s">
        <v>209</v>
      </c>
      <c r="F171" t="s">
        <v>209</v>
      </c>
      <c r="G171" s="1">
        <v>43847</v>
      </c>
      <c r="H171">
        <v>1359</v>
      </c>
      <c r="I171" t="s">
        <v>21</v>
      </c>
      <c r="K171" t="s">
        <v>10</v>
      </c>
      <c r="L171" t="s">
        <v>10</v>
      </c>
    </row>
    <row r="172" spans="1:12">
      <c r="A172" s="2" t="s">
        <v>1326</v>
      </c>
      <c r="B172" t="s">
        <v>20</v>
      </c>
      <c r="C172">
        <v>41</v>
      </c>
      <c r="D172" t="s">
        <v>1327</v>
      </c>
      <c r="E172" t="s">
        <v>210</v>
      </c>
      <c r="F172" t="s">
        <v>210</v>
      </c>
      <c r="G172" s="1">
        <v>43848</v>
      </c>
      <c r="H172">
        <v>1359</v>
      </c>
      <c r="I172" t="s">
        <v>21</v>
      </c>
      <c r="K172" t="s">
        <v>10</v>
      </c>
      <c r="L172" t="s">
        <v>10</v>
      </c>
    </row>
    <row r="173" spans="1:12">
      <c r="A173" s="2" t="s">
        <v>1326</v>
      </c>
      <c r="B173" t="s">
        <v>20</v>
      </c>
      <c r="C173">
        <v>41</v>
      </c>
      <c r="D173" t="s">
        <v>1327</v>
      </c>
      <c r="E173" t="s">
        <v>211</v>
      </c>
      <c r="F173" t="s">
        <v>211</v>
      </c>
      <c r="G173" s="1">
        <v>43849</v>
      </c>
      <c r="H173">
        <v>1355</v>
      </c>
      <c r="I173" t="s">
        <v>21</v>
      </c>
      <c r="K173" t="s">
        <v>10</v>
      </c>
      <c r="L173" t="s">
        <v>10</v>
      </c>
    </row>
    <row r="174" spans="1:12">
      <c r="A174" s="2" t="s">
        <v>1326</v>
      </c>
      <c r="B174" t="s">
        <v>20</v>
      </c>
      <c r="C174">
        <v>41</v>
      </c>
      <c r="D174" t="s">
        <v>1327</v>
      </c>
      <c r="E174" t="s">
        <v>212</v>
      </c>
      <c r="F174" t="s">
        <v>212</v>
      </c>
      <c r="G174" s="1">
        <v>43850</v>
      </c>
      <c r="H174">
        <v>1353</v>
      </c>
      <c r="I174" t="s">
        <v>21</v>
      </c>
      <c r="K174" t="s">
        <v>10</v>
      </c>
      <c r="L174" t="s">
        <v>10</v>
      </c>
    </row>
    <row r="175" spans="1:12">
      <c r="A175" s="2" t="s">
        <v>1326</v>
      </c>
      <c r="B175" t="s">
        <v>20</v>
      </c>
      <c r="C175">
        <v>41</v>
      </c>
      <c r="D175" t="s">
        <v>1327</v>
      </c>
      <c r="E175" t="s">
        <v>213</v>
      </c>
      <c r="F175" t="s">
        <v>213</v>
      </c>
      <c r="G175" s="1">
        <v>43851</v>
      </c>
      <c r="H175">
        <v>1356</v>
      </c>
      <c r="I175" t="s">
        <v>21</v>
      </c>
      <c r="K175" t="s">
        <v>10</v>
      </c>
      <c r="L175" t="s">
        <v>10</v>
      </c>
    </row>
    <row r="176" spans="1:12">
      <c r="A176" s="2" t="s">
        <v>1326</v>
      </c>
      <c r="B176" t="s">
        <v>20</v>
      </c>
      <c r="C176">
        <v>41</v>
      </c>
      <c r="D176" t="s">
        <v>1327</v>
      </c>
      <c r="E176" t="s">
        <v>214</v>
      </c>
      <c r="F176" t="s">
        <v>214</v>
      </c>
      <c r="G176" s="1">
        <v>43852</v>
      </c>
      <c r="H176">
        <v>1361</v>
      </c>
      <c r="I176" t="s">
        <v>21</v>
      </c>
      <c r="K176" t="s">
        <v>10</v>
      </c>
      <c r="L176" t="s">
        <v>10</v>
      </c>
    </row>
    <row r="177" spans="1:12">
      <c r="A177" s="2" t="s">
        <v>1326</v>
      </c>
      <c r="B177" t="s">
        <v>20</v>
      </c>
      <c r="C177">
        <v>41</v>
      </c>
      <c r="D177" t="s">
        <v>1327</v>
      </c>
      <c r="E177" t="s">
        <v>215</v>
      </c>
      <c r="F177" t="s">
        <v>215</v>
      </c>
      <c r="G177" s="1">
        <v>43853</v>
      </c>
      <c r="H177">
        <v>1390</v>
      </c>
      <c r="I177" t="s">
        <v>21</v>
      </c>
      <c r="K177" t="s">
        <v>10</v>
      </c>
      <c r="L177" t="s">
        <v>10</v>
      </c>
    </row>
    <row r="178" spans="1:12">
      <c r="A178" s="2" t="s">
        <v>1326</v>
      </c>
      <c r="B178" t="s">
        <v>20</v>
      </c>
      <c r="C178">
        <v>41</v>
      </c>
      <c r="D178" t="s">
        <v>1327</v>
      </c>
      <c r="E178" t="s">
        <v>216</v>
      </c>
      <c r="F178" t="s">
        <v>216</v>
      </c>
      <c r="G178" s="1">
        <v>43854</v>
      </c>
      <c r="H178">
        <v>1562</v>
      </c>
      <c r="I178" t="s">
        <v>21</v>
      </c>
      <c r="K178" t="s">
        <v>10</v>
      </c>
      <c r="L178" t="s">
        <v>10</v>
      </c>
    </row>
    <row r="179" spans="1:12">
      <c r="A179" s="2" t="s">
        <v>1326</v>
      </c>
      <c r="B179" t="s">
        <v>20</v>
      </c>
      <c r="C179">
        <v>41</v>
      </c>
      <c r="D179" t="s">
        <v>1327</v>
      </c>
      <c r="E179" t="s">
        <v>217</v>
      </c>
      <c r="F179" t="s">
        <v>217</v>
      </c>
      <c r="G179" s="1">
        <v>43855</v>
      </c>
      <c r="H179">
        <v>1559</v>
      </c>
      <c r="I179" t="s">
        <v>21</v>
      </c>
      <c r="K179" t="s">
        <v>10</v>
      </c>
      <c r="L179" t="s">
        <v>10</v>
      </c>
    </row>
    <row r="180" spans="1:12">
      <c r="A180" s="2" t="s">
        <v>1326</v>
      </c>
      <c r="B180" t="s">
        <v>20</v>
      </c>
      <c r="C180">
        <v>41</v>
      </c>
      <c r="D180" t="s">
        <v>1327</v>
      </c>
      <c r="E180" t="s">
        <v>218</v>
      </c>
      <c r="F180" t="s">
        <v>218</v>
      </c>
      <c r="G180" s="1">
        <v>43856</v>
      </c>
      <c r="H180">
        <v>1553</v>
      </c>
      <c r="I180" t="s">
        <v>21</v>
      </c>
      <c r="K180" t="s">
        <v>10</v>
      </c>
      <c r="L180" t="s">
        <v>10</v>
      </c>
    </row>
    <row r="181" spans="1:12">
      <c r="A181" s="2" t="s">
        <v>1326</v>
      </c>
      <c r="B181" t="s">
        <v>20</v>
      </c>
      <c r="C181">
        <v>41</v>
      </c>
      <c r="D181" t="s">
        <v>1327</v>
      </c>
      <c r="E181" t="s">
        <v>219</v>
      </c>
      <c r="F181" t="s">
        <v>219</v>
      </c>
      <c r="G181" s="1">
        <v>43857</v>
      </c>
      <c r="H181">
        <v>1494</v>
      </c>
      <c r="I181" t="s">
        <v>21</v>
      </c>
      <c r="K181" t="s">
        <v>10</v>
      </c>
      <c r="L181" t="s">
        <v>10</v>
      </c>
    </row>
    <row r="182" spans="1:12">
      <c r="A182" s="2" t="s">
        <v>1326</v>
      </c>
      <c r="B182" t="s">
        <v>20</v>
      </c>
      <c r="C182">
        <v>41</v>
      </c>
      <c r="D182" t="s">
        <v>1327</v>
      </c>
      <c r="E182" t="s">
        <v>220</v>
      </c>
      <c r="F182" t="s">
        <v>220</v>
      </c>
      <c r="G182" s="1">
        <v>43858</v>
      </c>
      <c r="H182">
        <v>1334</v>
      </c>
      <c r="I182" t="s">
        <v>21</v>
      </c>
      <c r="K182" t="s">
        <v>10</v>
      </c>
      <c r="L182" t="s">
        <v>10</v>
      </c>
    </row>
    <row r="183" spans="1:12">
      <c r="A183" s="2" t="s">
        <v>1326</v>
      </c>
      <c r="B183" t="s">
        <v>20</v>
      </c>
      <c r="C183">
        <v>41</v>
      </c>
      <c r="D183" t="s">
        <v>1327</v>
      </c>
      <c r="E183" t="s">
        <v>221</v>
      </c>
      <c r="F183" t="s">
        <v>221</v>
      </c>
      <c r="G183" s="1">
        <v>43859</v>
      </c>
      <c r="H183">
        <v>1227</v>
      </c>
      <c r="I183" t="s">
        <v>21</v>
      </c>
      <c r="K183" t="s">
        <v>10</v>
      </c>
      <c r="L183" t="s">
        <v>10</v>
      </c>
    </row>
    <row r="184" spans="1:12">
      <c r="A184" s="2" t="s">
        <v>1326</v>
      </c>
      <c r="B184" t="s">
        <v>20</v>
      </c>
      <c r="C184">
        <v>41</v>
      </c>
      <c r="D184" t="s">
        <v>1327</v>
      </c>
      <c r="E184" t="s">
        <v>222</v>
      </c>
      <c r="F184" t="s">
        <v>222</v>
      </c>
      <c r="G184" s="1">
        <v>43860</v>
      </c>
      <c r="H184">
        <v>1190</v>
      </c>
      <c r="I184" t="s">
        <v>21</v>
      </c>
      <c r="K184" t="s">
        <v>10</v>
      </c>
      <c r="L184" t="s">
        <v>10</v>
      </c>
    </row>
    <row r="185" spans="1:12">
      <c r="A185" s="2" t="s">
        <v>1326</v>
      </c>
      <c r="B185" t="s">
        <v>20</v>
      </c>
      <c r="C185">
        <v>41</v>
      </c>
      <c r="D185" t="s">
        <v>1327</v>
      </c>
      <c r="E185" t="s">
        <v>223</v>
      </c>
      <c r="F185" t="s">
        <v>223</v>
      </c>
      <c r="G185" s="1">
        <v>43861</v>
      </c>
      <c r="H185">
        <v>1190</v>
      </c>
      <c r="I185" t="s">
        <v>21</v>
      </c>
      <c r="K185" t="s">
        <v>10</v>
      </c>
      <c r="L185" t="s">
        <v>10</v>
      </c>
    </row>
    <row r="186" spans="1:12">
      <c r="A186" s="2" t="s">
        <v>1326</v>
      </c>
      <c r="B186" t="s">
        <v>20</v>
      </c>
      <c r="C186">
        <v>41</v>
      </c>
      <c r="D186" t="s">
        <v>1327</v>
      </c>
      <c r="E186" t="s">
        <v>224</v>
      </c>
      <c r="F186" t="s">
        <v>224</v>
      </c>
      <c r="G186" s="1">
        <v>43862</v>
      </c>
      <c r="H186">
        <v>1187</v>
      </c>
      <c r="I186" t="s">
        <v>21</v>
      </c>
      <c r="K186" t="s">
        <v>10</v>
      </c>
      <c r="L186" t="s">
        <v>10</v>
      </c>
    </row>
    <row r="187" spans="1:12">
      <c r="A187" s="2" t="s">
        <v>1326</v>
      </c>
      <c r="B187" t="s">
        <v>20</v>
      </c>
      <c r="C187">
        <v>41</v>
      </c>
      <c r="D187" t="s">
        <v>1327</v>
      </c>
      <c r="E187" t="s">
        <v>225</v>
      </c>
      <c r="F187" t="s">
        <v>225</v>
      </c>
      <c r="G187" s="1">
        <v>43863</v>
      </c>
      <c r="H187">
        <v>1181</v>
      </c>
      <c r="I187" t="s">
        <v>21</v>
      </c>
      <c r="K187" t="s">
        <v>10</v>
      </c>
      <c r="L187" t="s">
        <v>10</v>
      </c>
    </row>
    <row r="188" spans="1:12">
      <c r="A188" s="2" t="s">
        <v>1326</v>
      </c>
      <c r="B188" t="s">
        <v>20</v>
      </c>
      <c r="C188">
        <v>41</v>
      </c>
      <c r="D188" t="s">
        <v>1327</v>
      </c>
      <c r="E188" t="s">
        <v>226</v>
      </c>
      <c r="F188" t="s">
        <v>226</v>
      </c>
      <c r="G188" s="1">
        <v>43864</v>
      </c>
      <c r="H188">
        <v>1175</v>
      </c>
      <c r="I188" t="s">
        <v>21</v>
      </c>
      <c r="K188" t="s">
        <v>10</v>
      </c>
      <c r="L188" t="s">
        <v>10</v>
      </c>
    </row>
    <row r="189" spans="1:12">
      <c r="A189" s="2" t="s">
        <v>1326</v>
      </c>
      <c r="B189" t="s">
        <v>20</v>
      </c>
      <c r="C189">
        <v>41</v>
      </c>
      <c r="D189" t="s">
        <v>1327</v>
      </c>
      <c r="E189" t="s">
        <v>227</v>
      </c>
      <c r="F189" t="s">
        <v>227</v>
      </c>
      <c r="G189" s="1">
        <v>43865</v>
      </c>
      <c r="H189">
        <v>1138</v>
      </c>
      <c r="I189" t="s">
        <v>21</v>
      </c>
      <c r="K189" t="s">
        <v>10</v>
      </c>
      <c r="L189" t="s">
        <v>10</v>
      </c>
    </row>
    <row r="190" spans="1:12">
      <c r="A190" s="2" t="s">
        <v>1326</v>
      </c>
      <c r="B190" t="s">
        <v>20</v>
      </c>
      <c r="C190">
        <v>41</v>
      </c>
      <c r="D190" t="s">
        <v>1327</v>
      </c>
      <c r="E190" t="s">
        <v>228</v>
      </c>
      <c r="F190" t="s">
        <v>228</v>
      </c>
      <c r="G190" s="1">
        <v>43866</v>
      </c>
      <c r="H190">
        <v>1084</v>
      </c>
      <c r="I190" t="s">
        <v>21</v>
      </c>
      <c r="K190" t="s">
        <v>10</v>
      </c>
      <c r="L190" t="s">
        <v>10</v>
      </c>
    </row>
    <row r="191" spans="1:12">
      <c r="A191" s="2" t="s">
        <v>1326</v>
      </c>
      <c r="B191" t="s">
        <v>20</v>
      </c>
      <c r="C191">
        <v>41</v>
      </c>
      <c r="D191" t="s">
        <v>1327</v>
      </c>
      <c r="E191" t="s">
        <v>229</v>
      </c>
      <c r="F191" t="s">
        <v>229</v>
      </c>
      <c r="G191" s="1">
        <v>43867</v>
      </c>
      <c r="H191">
        <v>1029</v>
      </c>
      <c r="I191" t="s">
        <v>21</v>
      </c>
      <c r="K191" t="s">
        <v>10</v>
      </c>
      <c r="L191" t="s">
        <v>10</v>
      </c>
    </row>
    <row r="192" spans="1:12">
      <c r="A192" s="2" t="s">
        <v>1326</v>
      </c>
      <c r="B192" t="s">
        <v>20</v>
      </c>
      <c r="C192">
        <v>41</v>
      </c>
      <c r="D192" t="s">
        <v>1327</v>
      </c>
      <c r="E192" t="s">
        <v>230</v>
      </c>
      <c r="F192" t="s">
        <v>230</v>
      </c>
      <c r="G192" s="1">
        <v>43868</v>
      </c>
      <c r="H192">
        <v>1015</v>
      </c>
      <c r="I192" t="s">
        <v>21</v>
      </c>
      <c r="K192" t="s">
        <v>10</v>
      </c>
      <c r="L192" t="s">
        <v>10</v>
      </c>
    </row>
    <row r="193" spans="1:12">
      <c r="A193" s="2" t="s">
        <v>1326</v>
      </c>
      <c r="B193" t="s">
        <v>20</v>
      </c>
      <c r="C193">
        <v>41</v>
      </c>
      <c r="D193" t="s">
        <v>1327</v>
      </c>
      <c r="E193" t="s">
        <v>231</v>
      </c>
      <c r="F193" t="s">
        <v>231</v>
      </c>
      <c r="G193" s="1">
        <v>43869</v>
      </c>
      <c r="H193">
        <v>1014</v>
      </c>
      <c r="I193" t="s">
        <v>21</v>
      </c>
      <c r="K193" t="s">
        <v>10</v>
      </c>
      <c r="L193" t="s">
        <v>10</v>
      </c>
    </row>
    <row r="194" spans="1:12">
      <c r="A194" s="2" t="s">
        <v>1326</v>
      </c>
      <c r="B194" t="s">
        <v>20</v>
      </c>
      <c r="C194">
        <v>41</v>
      </c>
      <c r="D194" t="s">
        <v>1327</v>
      </c>
      <c r="E194" t="s">
        <v>232</v>
      </c>
      <c r="F194" t="s">
        <v>232</v>
      </c>
      <c r="G194" s="1">
        <v>43870</v>
      </c>
      <c r="H194">
        <v>1010</v>
      </c>
      <c r="I194" t="s">
        <v>21</v>
      </c>
      <c r="K194" t="s">
        <v>10</v>
      </c>
      <c r="L194" t="s">
        <v>10</v>
      </c>
    </row>
    <row r="195" spans="1:12">
      <c r="A195" s="2" t="s">
        <v>1326</v>
      </c>
      <c r="B195" t="s">
        <v>20</v>
      </c>
      <c r="C195">
        <v>41</v>
      </c>
      <c r="D195" t="s">
        <v>1327</v>
      </c>
      <c r="E195" t="s">
        <v>233</v>
      </c>
      <c r="F195" t="s">
        <v>233</v>
      </c>
      <c r="G195" s="1">
        <v>43871</v>
      </c>
      <c r="H195">
        <v>1011</v>
      </c>
      <c r="I195" t="s">
        <v>21</v>
      </c>
      <c r="K195" t="s">
        <v>10</v>
      </c>
      <c r="L195" t="s">
        <v>10</v>
      </c>
    </row>
    <row r="196" spans="1:12">
      <c r="A196" s="2" t="s">
        <v>1326</v>
      </c>
      <c r="B196" t="s">
        <v>20</v>
      </c>
      <c r="C196">
        <v>41</v>
      </c>
      <c r="D196" t="s">
        <v>1327</v>
      </c>
      <c r="E196" t="s">
        <v>234</v>
      </c>
      <c r="F196" t="s">
        <v>234</v>
      </c>
      <c r="G196" s="1">
        <v>43872</v>
      </c>
      <c r="H196">
        <v>1012</v>
      </c>
      <c r="I196" t="s">
        <v>21</v>
      </c>
      <c r="K196" t="s">
        <v>10</v>
      </c>
      <c r="L196" t="s">
        <v>10</v>
      </c>
    </row>
    <row r="197" spans="1:12">
      <c r="A197" s="2" t="s">
        <v>1326</v>
      </c>
      <c r="B197" t="s">
        <v>20</v>
      </c>
      <c r="C197">
        <v>41</v>
      </c>
      <c r="D197" t="s">
        <v>1327</v>
      </c>
      <c r="E197" t="s">
        <v>235</v>
      </c>
      <c r="F197" t="s">
        <v>235</v>
      </c>
      <c r="G197" s="1">
        <v>43873</v>
      </c>
      <c r="H197">
        <v>987</v>
      </c>
      <c r="I197" t="s">
        <v>21</v>
      </c>
      <c r="K197" t="s">
        <v>10</v>
      </c>
      <c r="L197" t="s">
        <v>10</v>
      </c>
    </row>
    <row r="198" spans="1:12">
      <c r="A198" s="2" t="s">
        <v>1326</v>
      </c>
      <c r="B198" t="s">
        <v>20</v>
      </c>
      <c r="C198">
        <v>41</v>
      </c>
      <c r="D198" t="s">
        <v>1327</v>
      </c>
      <c r="E198" t="s">
        <v>236</v>
      </c>
      <c r="F198" t="s">
        <v>236</v>
      </c>
      <c r="G198" s="1">
        <v>43874</v>
      </c>
      <c r="H198">
        <v>974</v>
      </c>
      <c r="I198" t="s">
        <v>21</v>
      </c>
      <c r="K198" t="s">
        <v>10</v>
      </c>
      <c r="L198" t="s">
        <v>10</v>
      </c>
    </row>
    <row r="199" spans="1:12">
      <c r="A199" s="2" t="s">
        <v>1326</v>
      </c>
      <c r="B199" t="s">
        <v>20</v>
      </c>
      <c r="C199">
        <v>41</v>
      </c>
      <c r="D199" t="s">
        <v>1327</v>
      </c>
      <c r="E199" t="s">
        <v>237</v>
      </c>
      <c r="F199" t="s">
        <v>237</v>
      </c>
      <c r="G199" s="1">
        <v>43875</v>
      </c>
      <c r="H199">
        <v>957</v>
      </c>
      <c r="I199" t="s">
        <v>21</v>
      </c>
      <c r="K199" t="s">
        <v>10</v>
      </c>
      <c r="L199" t="s">
        <v>10</v>
      </c>
    </row>
    <row r="200" spans="1:12">
      <c r="A200" s="2" t="s">
        <v>1326</v>
      </c>
      <c r="B200" t="s">
        <v>20</v>
      </c>
      <c r="C200">
        <v>41</v>
      </c>
      <c r="D200" t="s">
        <v>1327</v>
      </c>
      <c r="E200" t="s">
        <v>238</v>
      </c>
      <c r="F200" t="s">
        <v>238</v>
      </c>
      <c r="G200" s="1">
        <v>43876</v>
      </c>
      <c r="H200">
        <v>956</v>
      </c>
      <c r="I200" t="s">
        <v>21</v>
      </c>
      <c r="K200" t="s">
        <v>10</v>
      </c>
      <c r="L200" t="s">
        <v>10</v>
      </c>
    </row>
    <row r="201" spans="1:12">
      <c r="A201" s="2" t="s">
        <v>1326</v>
      </c>
      <c r="B201" t="s">
        <v>20</v>
      </c>
      <c r="C201">
        <v>41</v>
      </c>
      <c r="D201" t="s">
        <v>1327</v>
      </c>
      <c r="E201" t="s">
        <v>239</v>
      </c>
      <c r="F201" t="s">
        <v>239</v>
      </c>
      <c r="G201" s="1">
        <v>43877</v>
      </c>
      <c r="H201">
        <v>966</v>
      </c>
      <c r="I201" t="s">
        <v>21</v>
      </c>
      <c r="K201" t="s">
        <v>10</v>
      </c>
      <c r="L201" t="s">
        <v>10</v>
      </c>
    </row>
    <row r="202" spans="1:12">
      <c r="A202" s="2" t="s">
        <v>1326</v>
      </c>
      <c r="B202" t="s">
        <v>20</v>
      </c>
      <c r="C202">
        <v>41</v>
      </c>
      <c r="D202" t="s">
        <v>1327</v>
      </c>
      <c r="E202" t="s">
        <v>240</v>
      </c>
      <c r="F202" t="s">
        <v>240</v>
      </c>
      <c r="G202" s="1">
        <v>43878</v>
      </c>
      <c r="H202">
        <v>970</v>
      </c>
      <c r="I202" t="s">
        <v>21</v>
      </c>
      <c r="K202" t="s">
        <v>10</v>
      </c>
      <c r="L202" t="s">
        <v>10</v>
      </c>
    </row>
    <row r="203" spans="1:12">
      <c r="A203" s="2" t="s">
        <v>1326</v>
      </c>
      <c r="B203" t="s">
        <v>20</v>
      </c>
      <c r="C203">
        <v>41</v>
      </c>
      <c r="D203" t="s">
        <v>1327</v>
      </c>
      <c r="E203" t="s">
        <v>241</v>
      </c>
      <c r="F203" t="s">
        <v>241</v>
      </c>
      <c r="G203" s="1">
        <v>43879</v>
      </c>
      <c r="H203">
        <v>972</v>
      </c>
      <c r="I203" t="s">
        <v>21</v>
      </c>
      <c r="K203" t="s">
        <v>10</v>
      </c>
      <c r="L203" t="s">
        <v>10</v>
      </c>
    </row>
    <row r="204" spans="1:12">
      <c r="A204" s="2" t="s">
        <v>1326</v>
      </c>
      <c r="B204" t="s">
        <v>20</v>
      </c>
      <c r="C204">
        <v>41</v>
      </c>
      <c r="D204" t="s">
        <v>1327</v>
      </c>
      <c r="E204" t="s">
        <v>242</v>
      </c>
      <c r="F204" t="s">
        <v>242</v>
      </c>
      <c r="G204" s="1">
        <v>43880</v>
      </c>
      <c r="H204">
        <v>973</v>
      </c>
      <c r="I204" t="s">
        <v>21</v>
      </c>
      <c r="K204" t="s">
        <v>10</v>
      </c>
      <c r="L204" t="s">
        <v>10</v>
      </c>
    </row>
    <row r="205" spans="1:12">
      <c r="A205" s="2" t="s">
        <v>1326</v>
      </c>
      <c r="B205" t="s">
        <v>20</v>
      </c>
      <c r="C205">
        <v>41</v>
      </c>
      <c r="D205" t="s">
        <v>1327</v>
      </c>
      <c r="E205" t="s">
        <v>243</v>
      </c>
      <c r="F205" t="s">
        <v>243</v>
      </c>
      <c r="G205" s="1">
        <v>43881</v>
      </c>
      <c r="H205">
        <v>974</v>
      </c>
      <c r="I205" t="s">
        <v>21</v>
      </c>
      <c r="K205" t="s">
        <v>10</v>
      </c>
      <c r="L205" t="s">
        <v>10</v>
      </c>
    </row>
    <row r="206" spans="1:12">
      <c r="A206" s="2" t="s">
        <v>1326</v>
      </c>
      <c r="B206" t="s">
        <v>20</v>
      </c>
      <c r="C206">
        <v>41</v>
      </c>
      <c r="D206" t="s">
        <v>1327</v>
      </c>
      <c r="E206" t="s">
        <v>244</v>
      </c>
      <c r="F206" t="s">
        <v>244</v>
      </c>
      <c r="G206" s="1">
        <v>43882</v>
      </c>
      <c r="H206">
        <v>977</v>
      </c>
      <c r="I206" t="s">
        <v>21</v>
      </c>
      <c r="K206" t="s">
        <v>10</v>
      </c>
      <c r="L206" t="s">
        <v>10</v>
      </c>
    </row>
    <row r="207" spans="1:12">
      <c r="A207" s="2" t="s">
        <v>1326</v>
      </c>
      <c r="B207" t="s">
        <v>20</v>
      </c>
      <c r="C207">
        <v>41</v>
      </c>
      <c r="D207" t="s">
        <v>1327</v>
      </c>
      <c r="E207" t="s">
        <v>245</v>
      </c>
      <c r="F207" t="s">
        <v>245</v>
      </c>
      <c r="G207" s="1">
        <v>43883</v>
      </c>
      <c r="H207">
        <v>977</v>
      </c>
      <c r="I207" t="s">
        <v>21</v>
      </c>
      <c r="K207" t="s">
        <v>10</v>
      </c>
      <c r="L207" t="s">
        <v>10</v>
      </c>
    </row>
    <row r="208" spans="1:12">
      <c r="A208" s="2" t="s">
        <v>1326</v>
      </c>
      <c r="B208" t="s">
        <v>20</v>
      </c>
      <c r="C208">
        <v>41</v>
      </c>
      <c r="D208" t="s">
        <v>1327</v>
      </c>
      <c r="E208" t="s">
        <v>246</v>
      </c>
      <c r="F208" t="s">
        <v>246</v>
      </c>
      <c r="G208" s="1">
        <v>43884</v>
      </c>
      <c r="H208">
        <v>971</v>
      </c>
      <c r="I208" t="s">
        <v>21</v>
      </c>
      <c r="K208" t="s">
        <v>10</v>
      </c>
      <c r="L208" t="s">
        <v>10</v>
      </c>
    </row>
    <row r="209" spans="1:12">
      <c r="A209" s="2" t="s">
        <v>1326</v>
      </c>
      <c r="B209" t="s">
        <v>20</v>
      </c>
      <c r="C209">
        <v>41</v>
      </c>
      <c r="D209" t="s">
        <v>1327</v>
      </c>
      <c r="E209" t="s">
        <v>247</v>
      </c>
      <c r="F209" t="s">
        <v>247</v>
      </c>
      <c r="G209" s="1">
        <v>43885</v>
      </c>
      <c r="H209">
        <v>959</v>
      </c>
      <c r="I209" t="s">
        <v>21</v>
      </c>
      <c r="K209" t="s">
        <v>10</v>
      </c>
      <c r="L209" t="s">
        <v>10</v>
      </c>
    </row>
    <row r="210" spans="1:12">
      <c r="A210" s="2" t="s">
        <v>1326</v>
      </c>
      <c r="B210" t="s">
        <v>20</v>
      </c>
      <c r="C210">
        <v>41</v>
      </c>
      <c r="D210" t="s">
        <v>1327</v>
      </c>
      <c r="E210" t="s">
        <v>248</v>
      </c>
      <c r="F210" t="s">
        <v>248</v>
      </c>
      <c r="G210" s="1">
        <v>43886</v>
      </c>
      <c r="H210">
        <v>957</v>
      </c>
      <c r="I210" t="s">
        <v>21</v>
      </c>
      <c r="K210" t="s">
        <v>10</v>
      </c>
      <c r="L210" t="s">
        <v>10</v>
      </c>
    </row>
    <row r="211" spans="1:12">
      <c r="A211" s="2" t="s">
        <v>1326</v>
      </c>
      <c r="B211" t="s">
        <v>20</v>
      </c>
      <c r="C211">
        <v>41</v>
      </c>
      <c r="D211" t="s">
        <v>1327</v>
      </c>
      <c r="E211" t="s">
        <v>249</v>
      </c>
      <c r="F211" t="s">
        <v>249</v>
      </c>
      <c r="G211" s="1">
        <v>43887</v>
      </c>
      <c r="H211">
        <v>957</v>
      </c>
      <c r="I211" t="s">
        <v>21</v>
      </c>
      <c r="K211" t="s">
        <v>10</v>
      </c>
      <c r="L211" t="s">
        <v>10</v>
      </c>
    </row>
    <row r="212" spans="1:12">
      <c r="A212" s="2" t="s">
        <v>1326</v>
      </c>
      <c r="B212" t="s">
        <v>20</v>
      </c>
      <c r="C212">
        <v>41</v>
      </c>
      <c r="D212" t="s">
        <v>1327</v>
      </c>
      <c r="E212" t="s">
        <v>250</v>
      </c>
      <c r="F212" t="s">
        <v>250</v>
      </c>
      <c r="G212" s="1">
        <v>43888</v>
      </c>
      <c r="H212">
        <v>958</v>
      </c>
      <c r="I212" t="s">
        <v>21</v>
      </c>
      <c r="K212" t="s">
        <v>10</v>
      </c>
      <c r="L212" t="s">
        <v>10</v>
      </c>
    </row>
    <row r="213" spans="1:12">
      <c r="A213" s="2" t="s">
        <v>1326</v>
      </c>
      <c r="B213" t="s">
        <v>20</v>
      </c>
      <c r="C213">
        <v>41</v>
      </c>
      <c r="D213" t="s">
        <v>1327</v>
      </c>
      <c r="E213" t="s">
        <v>251</v>
      </c>
      <c r="F213" t="s">
        <v>251</v>
      </c>
      <c r="G213" s="1">
        <v>43889</v>
      </c>
      <c r="H213">
        <v>957</v>
      </c>
      <c r="I213" t="s">
        <v>21</v>
      </c>
      <c r="K213" t="s">
        <v>10</v>
      </c>
      <c r="L213" t="s">
        <v>10</v>
      </c>
    </row>
    <row r="214" spans="1:12">
      <c r="A214" s="2" t="s">
        <v>1326</v>
      </c>
      <c r="B214" t="s">
        <v>20</v>
      </c>
      <c r="C214">
        <v>41</v>
      </c>
      <c r="D214" t="s">
        <v>1327</v>
      </c>
      <c r="E214" t="s">
        <v>252</v>
      </c>
      <c r="F214" t="s">
        <v>252</v>
      </c>
      <c r="G214" s="1">
        <v>43890</v>
      </c>
      <c r="H214">
        <v>957</v>
      </c>
      <c r="I214" t="s">
        <v>21</v>
      </c>
      <c r="K214" t="s">
        <v>10</v>
      </c>
      <c r="L214" t="s">
        <v>10</v>
      </c>
    </row>
    <row r="215" spans="1:12">
      <c r="A215" s="2" t="s">
        <v>1326</v>
      </c>
      <c r="B215" t="s">
        <v>20</v>
      </c>
      <c r="C215">
        <v>41</v>
      </c>
      <c r="D215" t="s">
        <v>1327</v>
      </c>
      <c r="E215" t="s">
        <v>253</v>
      </c>
      <c r="F215" t="s">
        <v>253</v>
      </c>
      <c r="G215" s="1">
        <v>43891</v>
      </c>
      <c r="H215">
        <v>953</v>
      </c>
      <c r="I215" t="s">
        <v>21</v>
      </c>
      <c r="K215" t="s">
        <v>10</v>
      </c>
      <c r="L215" t="s">
        <v>10</v>
      </c>
    </row>
    <row r="216" spans="1:12">
      <c r="A216" s="2" t="s">
        <v>1326</v>
      </c>
      <c r="B216" t="s">
        <v>20</v>
      </c>
      <c r="C216">
        <v>41</v>
      </c>
      <c r="D216" t="s">
        <v>1327</v>
      </c>
      <c r="E216" t="s">
        <v>254</v>
      </c>
      <c r="F216" t="s">
        <v>254</v>
      </c>
      <c r="G216" s="1">
        <v>43892</v>
      </c>
      <c r="H216">
        <v>955</v>
      </c>
      <c r="I216" t="s">
        <v>21</v>
      </c>
      <c r="K216" t="s">
        <v>10</v>
      </c>
      <c r="L216" t="s">
        <v>10</v>
      </c>
    </row>
    <row r="217" spans="1:12">
      <c r="A217" s="2" t="s">
        <v>1326</v>
      </c>
      <c r="B217" t="s">
        <v>20</v>
      </c>
      <c r="C217">
        <v>41</v>
      </c>
      <c r="D217" t="s">
        <v>1327</v>
      </c>
      <c r="E217" t="s">
        <v>255</v>
      </c>
      <c r="F217" t="s">
        <v>255</v>
      </c>
      <c r="G217" s="1">
        <v>43893</v>
      </c>
      <c r="H217">
        <v>955</v>
      </c>
      <c r="I217" t="s">
        <v>21</v>
      </c>
      <c r="K217" t="s">
        <v>10</v>
      </c>
      <c r="L217" t="s">
        <v>10</v>
      </c>
    </row>
    <row r="218" spans="1:12">
      <c r="A218" s="2" t="s">
        <v>1326</v>
      </c>
      <c r="B218" t="s">
        <v>20</v>
      </c>
      <c r="C218">
        <v>41</v>
      </c>
      <c r="D218" t="s">
        <v>1327</v>
      </c>
      <c r="E218" t="s">
        <v>256</v>
      </c>
      <c r="F218" t="s">
        <v>256</v>
      </c>
      <c r="G218" s="1">
        <v>43894</v>
      </c>
      <c r="H218">
        <v>958</v>
      </c>
      <c r="I218" t="s">
        <v>21</v>
      </c>
      <c r="K218" t="s">
        <v>10</v>
      </c>
      <c r="L218" t="s">
        <v>10</v>
      </c>
    </row>
    <row r="219" spans="1:12">
      <c r="A219" s="2" t="s">
        <v>1326</v>
      </c>
      <c r="B219" t="s">
        <v>20</v>
      </c>
      <c r="C219">
        <v>41</v>
      </c>
      <c r="D219" t="s">
        <v>1327</v>
      </c>
      <c r="E219" t="s">
        <v>257</v>
      </c>
      <c r="F219" t="s">
        <v>257</v>
      </c>
      <c r="G219" s="1">
        <v>43895</v>
      </c>
      <c r="H219">
        <v>959</v>
      </c>
      <c r="I219" t="s">
        <v>21</v>
      </c>
      <c r="K219" t="s">
        <v>10</v>
      </c>
      <c r="L219" t="s">
        <v>10</v>
      </c>
    </row>
    <row r="220" spans="1:12">
      <c r="A220" s="2" t="s">
        <v>1326</v>
      </c>
      <c r="B220" t="s">
        <v>20</v>
      </c>
      <c r="C220">
        <v>41</v>
      </c>
      <c r="D220" t="s">
        <v>1327</v>
      </c>
      <c r="E220" t="s">
        <v>258</v>
      </c>
      <c r="F220" t="s">
        <v>258</v>
      </c>
      <c r="G220" s="1">
        <v>43896</v>
      </c>
      <c r="H220">
        <v>961</v>
      </c>
      <c r="I220" t="s">
        <v>21</v>
      </c>
      <c r="K220" t="s">
        <v>10</v>
      </c>
      <c r="L220" t="s">
        <v>10</v>
      </c>
    </row>
    <row r="221" spans="1:12">
      <c r="A221" s="2" t="s">
        <v>1326</v>
      </c>
      <c r="B221" t="s">
        <v>20</v>
      </c>
      <c r="C221">
        <v>41</v>
      </c>
      <c r="D221" t="s">
        <v>1327</v>
      </c>
      <c r="E221" t="s">
        <v>259</v>
      </c>
      <c r="F221" t="s">
        <v>259</v>
      </c>
      <c r="G221" s="1">
        <v>43897</v>
      </c>
      <c r="H221">
        <v>958</v>
      </c>
      <c r="I221" t="s">
        <v>21</v>
      </c>
      <c r="K221" t="s">
        <v>10</v>
      </c>
      <c r="L221" t="s">
        <v>10</v>
      </c>
    </row>
    <row r="222" spans="1:12">
      <c r="A222" s="2" t="s">
        <v>1326</v>
      </c>
      <c r="B222" t="s">
        <v>20</v>
      </c>
      <c r="C222">
        <v>41</v>
      </c>
      <c r="D222" t="s">
        <v>1327</v>
      </c>
      <c r="E222" t="s">
        <v>260</v>
      </c>
      <c r="F222" t="s">
        <v>260</v>
      </c>
      <c r="G222" s="1">
        <v>43898</v>
      </c>
      <c r="H222">
        <v>958</v>
      </c>
      <c r="I222" t="s">
        <v>21</v>
      </c>
      <c r="K222" t="s">
        <v>10</v>
      </c>
      <c r="L222" t="s">
        <v>10</v>
      </c>
    </row>
    <row r="223" spans="1:12">
      <c r="A223" s="2" t="s">
        <v>1326</v>
      </c>
      <c r="B223" t="s">
        <v>20</v>
      </c>
      <c r="C223">
        <v>41</v>
      </c>
      <c r="D223" t="s">
        <v>1327</v>
      </c>
      <c r="E223" t="s">
        <v>261</v>
      </c>
      <c r="F223" t="s">
        <v>261</v>
      </c>
      <c r="G223" s="1">
        <v>43899</v>
      </c>
      <c r="H223">
        <v>968</v>
      </c>
      <c r="I223" t="s">
        <v>21</v>
      </c>
      <c r="K223" t="s">
        <v>10</v>
      </c>
      <c r="L223" t="s">
        <v>10</v>
      </c>
    </row>
    <row r="224" spans="1:12">
      <c r="A224" s="2" t="s">
        <v>1326</v>
      </c>
      <c r="B224" t="s">
        <v>20</v>
      </c>
      <c r="C224">
        <v>41</v>
      </c>
      <c r="D224" t="s">
        <v>1327</v>
      </c>
      <c r="E224" t="s">
        <v>262</v>
      </c>
      <c r="F224" t="s">
        <v>262</v>
      </c>
      <c r="G224" s="1">
        <v>43900</v>
      </c>
      <c r="H224">
        <v>973</v>
      </c>
      <c r="I224" t="s">
        <v>21</v>
      </c>
      <c r="K224" t="s">
        <v>10</v>
      </c>
      <c r="L224" t="s">
        <v>10</v>
      </c>
    </row>
    <row r="225" spans="1:12">
      <c r="A225" s="2" t="s">
        <v>1326</v>
      </c>
      <c r="B225" t="s">
        <v>20</v>
      </c>
      <c r="C225">
        <v>41</v>
      </c>
      <c r="D225" t="s">
        <v>1327</v>
      </c>
      <c r="E225" t="s">
        <v>263</v>
      </c>
      <c r="F225" t="s">
        <v>263</v>
      </c>
      <c r="G225" s="1">
        <v>43901</v>
      </c>
      <c r="H225">
        <v>971</v>
      </c>
      <c r="I225" t="s">
        <v>21</v>
      </c>
      <c r="K225" t="s">
        <v>10</v>
      </c>
      <c r="L225" t="s">
        <v>10</v>
      </c>
    </row>
    <row r="226" spans="1:12">
      <c r="A226" s="2" t="s">
        <v>1326</v>
      </c>
      <c r="B226" t="s">
        <v>20</v>
      </c>
      <c r="C226">
        <v>41</v>
      </c>
      <c r="D226" t="s">
        <v>1327</v>
      </c>
      <c r="E226" t="s">
        <v>264</v>
      </c>
      <c r="F226" t="s">
        <v>264</v>
      </c>
      <c r="G226" s="1">
        <v>43902</v>
      </c>
      <c r="H226">
        <v>969</v>
      </c>
      <c r="I226" t="s">
        <v>21</v>
      </c>
      <c r="K226" t="s">
        <v>10</v>
      </c>
      <c r="L226" t="s">
        <v>10</v>
      </c>
    </row>
    <row r="227" spans="1:12">
      <c r="A227" s="2" t="s">
        <v>1326</v>
      </c>
      <c r="B227" t="s">
        <v>20</v>
      </c>
      <c r="C227">
        <v>41</v>
      </c>
      <c r="D227" t="s">
        <v>1327</v>
      </c>
      <c r="E227" t="s">
        <v>265</v>
      </c>
      <c r="F227" t="s">
        <v>265</v>
      </c>
      <c r="G227" s="1">
        <v>43903</v>
      </c>
      <c r="H227">
        <v>969</v>
      </c>
      <c r="I227" t="s">
        <v>21</v>
      </c>
      <c r="K227" t="s">
        <v>10</v>
      </c>
      <c r="L227" t="s">
        <v>10</v>
      </c>
    </row>
    <row r="228" spans="1:12">
      <c r="A228" s="2" t="s">
        <v>1326</v>
      </c>
      <c r="B228" t="s">
        <v>20</v>
      </c>
      <c r="C228">
        <v>41</v>
      </c>
      <c r="D228" t="s">
        <v>1327</v>
      </c>
      <c r="E228" t="s">
        <v>266</v>
      </c>
      <c r="F228" t="s">
        <v>266</v>
      </c>
      <c r="G228" s="1">
        <v>43904</v>
      </c>
      <c r="H228">
        <v>964</v>
      </c>
      <c r="I228" t="s">
        <v>21</v>
      </c>
      <c r="K228" t="s">
        <v>10</v>
      </c>
      <c r="L228" t="s">
        <v>10</v>
      </c>
    </row>
    <row r="229" spans="1:12">
      <c r="A229" s="2" t="s">
        <v>1326</v>
      </c>
      <c r="B229" t="s">
        <v>20</v>
      </c>
      <c r="C229">
        <v>41</v>
      </c>
      <c r="D229" t="s">
        <v>1327</v>
      </c>
      <c r="E229" t="s">
        <v>267</v>
      </c>
      <c r="F229" t="s">
        <v>267</v>
      </c>
      <c r="G229" s="1">
        <v>43905</v>
      </c>
      <c r="H229">
        <v>966</v>
      </c>
      <c r="I229" t="s">
        <v>21</v>
      </c>
      <c r="K229" t="s">
        <v>10</v>
      </c>
      <c r="L229" t="s">
        <v>10</v>
      </c>
    </row>
    <row r="230" spans="1:12">
      <c r="A230" s="2" t="s">
        <v>1326</v>
      </c>
      <c r="B230" t="s">
        <v>20</v>
      </c>
      <c r="C230">
        <v>41</v>
      </c>
      <c r="D230" t="s">
        <v>1327</v>
      </c>
      <c r="E230" t="s">
        <v>268</v>
      </c>
      <c r="F230" t="s">
        <v>268</v>
      </c>
      <c r="G230" s="1">
        <v>43906</v>
      </c>
      <c r="H230">
        <v>967</v>
      </c>
      <c r="I230" t="s">
        <v>21</v>
      </c>
      <c r="K230" t="s">
        <v>10</v>
      </c>
      <c r="L230" t="s">
        <v>10</v>
      </c>
    </row>
    <row r="231" spans="1:12">
      <c r="A231" s="2" t="s">
        <v>1326</v>
      </c>
      <c r="B231" t="s">
        <v>20</v>
      </c>
      <c r="C231">
        <v>41</v>
      </c>
      <c r="D231" t="s">
        <v>1327</v>
      </c>
      <c r="E231" t="s">
        <v>269</v>
      </c>
      <c r="F231" t="s">
        <v>269</v>
      </c>
      <c r="G231" s="1">
        <v>43907</v>
      </c>
      <c r="H231">
        <v>971</v>
      </c>
      <c r="I231" t="s">
        <v>21</v>
      </c>
      <c r="K231" t="s">
        <v>10</v>
      </c>
      <c r="L231" t="s">
        <v>10</v>
      </c>
    </row>
    <row r="232" spans="1:12">
      <c r="A232" s="2" t="s">
        <v>1326</v>
      </c>
      <c r="B232" t="s">
        <v>20</v>
      </c>
      <c r="C232">
        <v>41</v>
      </c>
      <c r="D232" t="s">
        <v>1327</v>
      </c>
      <c r="E232" t="s">
        <v>270</v>
      </c>
      <c r="F232" t="s">
        <v>270</v>
      </c>
      <c r="G232" s="1">
        <v>43908</v>
      </c>
      <c r="H232">
        <v>972</v>
      </c>
      <c r="I232" t="s">
        <v>21</v>
      </c>
      <c r="K232" t="s">
        <v>10</v>
      </c>
      <c r="L232" t="s">
        <v>10</v>
      </c>
    </row>
    <row r="233" spans="1:12">
      <c r="A233" s="2" t="s">
        <v>1326</v>
      </c>
      <c r="B233" t="s">
        <v>20</v>
      </c>
      <c r="C233">
        <v>41</v>
      </c>
      <c r="D233" t="s">
        <v>1327</v>
      </c>
      <c r="E233" t="s">
        <v>271</v>
      </c>
      <c r="F233" t="s">
        <v>271</v>
      </c>
      <c r="G233" s="1">
        <v>43909</v>
      </c>
      <c r="H233">
        <v>975</v>
      </c>
      <c r="I233" t="s">
        <v>21</v>
      </c>
      <c r="K233" t="s">
        <v>10</v>
      </c>
      <c r="L233" t="s">
        <v>10</v>
      </c>
    </row>
    <row r="234" spans="1:12">
      <c r="A234" s="2" t="s">
        <v>1326</v>
      </c>
      <c r="B234" t="s">
        <v>20</v>
      </c>
      <c r="C234">
        <v>41</v>
      </c>
      <c r="D234" t="s">
        <v>1327</v>
      </c>
      <c r="E234" t="s">
        <v>272</v>
      </c>
      <c r="F234" t="s">
        <v>272</v>
      </c>
      <c r="G234" s="1">
        <v>43910</v>
      </c>
      <c r="H234">
        <v>976</v>
      </c>
      <c r="I234" t="s">
        <v>21</v>
      </c>
      <c r="K234" t="s">
        <v>10</v>
      </c>
      <c r="L234" t="s">
        <v>10</v>
      </c>
    </row>
    <row r="235" spans="1:12">
      <c r="A235" s="2" t="s">
        <v>1326</v>
      </c>
      <c r="B235" t="s">
        <v>20</v>
      </c>
      <c r="C235">
        <v>41</v>
      </c>
      <c r="D235" t="s">
        <v>1327</v>
      </c>
      <c r="E235" t="s">
        <v>273</v>
      </c>
      <c r="F235" t="s">
        <v>273</v>
      </c>
      <c r="G235" s="1">
        <v>43911</v>
      </c>
      <c r="H235">
        <v>974</v>
      </c>
      <c r="I235" t="s">
        <v>21</v>
      </c>
      <c r="K235" t="s">
        <v>10</v>
      </c>
      <c r="L235" t="s">
        <v>10</v>
      </c>
    </row>
    <row r="236" spans="1:12">
      <c r="A236" s="2" t="s">
        <v>1326</v>
      </c>
      <c r="B236" t="s">
        <v>20</v>
      </c>
      <c r="C236">
        <v>41</v>
      </c>
      <c r="D236" t="s">
        <v>1327</v>
      </c>
      <c r="E236" t="s">
        <v>274</v>
      </c>
      <c r="F236" t="s">
        <v>274</v>
      </c>
      <c r="G236" s="1">
        <v>43912</v>
      </c>
      <c r="H236">
        <v>971</v>
      </c>
      <c r="I236" t="s">
        <v>21</v>
      </c>
      <c r="K236" t="s">
        <v>10</v>
      </c>
      <c r="L236" t="s">
        <v>10</v>
      </c>
    </row>
    <row r="237" spans="1:12">
      <c r="A237" s="2" t="s">
        <v>1326</v>
      </c>
      <c r="B237" t="s">
        <v>20</v>
      </c>
      <c r="C237">
        <v>41</v>
      </c>
      <c r="D237" t="s">
        <v>1327</v>
      </c>
      <c r="E237" t="s">
        <v>275</v>
      </c>
      <c r="F237" t="s">
        <v>275</v>
      </c>
      <c r="G237" s="1">
        <v>43913</v>
      </c>
      <c r="H237">
        <v>968</v>
      </c>
      <c r="I237" t="s">
        <v>21</v>
      </c>
      <c r="K237" t="s">
        <v>10</v>
      </c>
      <c r="L237" t="s">
        <v>10</v>
      </c>
    </row>
    <row r="238" spans="1:12">
      <c r="A238" s="2" t="s">
        <v>1326</v>
      </c>
      <c r="B238" t="s">
        <v>20</v>
      </c>
      <c r="C238">
        <v>41</v>
      </c>
      <c r="D238" t="s">
        <v>1327</v>
      </c>
      <c r="E238" t="s">
        <v>276</v>
      </c>
      <c r="F238" t="s">
        <v>276</v>
      </c>
      <c r="G238" s="1">
        <v>43914</v>
      </c>
      <c r="H238">
        <v>964</v>
      </c>
      <c r="I238" t="s">
        <v>21</v>
      </c>
      <c r="K238" t="s">
        <v>10</v>
      </c>
      <c r="L238" t="s">
        <v>10</v>
      </c>
    </row>
    <row r="239" spans="1:12">
      <c r="A239" s="2" t="s">
        <v>1326</v>
      </c>
      <c r="B239" t="s">
        <v>20</v>
      </c>
      <c r="C239">
        <v>41</v>
      </c>
      <c r="D239" t="s">
        <v>1327</v>
      </c>
      <c r="E239" t="s">
        <v>277</v>
      </c>
      <c r="F239" t="s">
        <v>277</v>
      </c>
      <c r="G239" s="1">
        <v>43915</v>
      </c>
      <c r="H239">
        <v>966</v>
      </c>
      <c r="I239" t="s">
        <v>21</v>
      </c>
      <c r="K239" t="s">
        <v>10</v>
      </c>
      <c r="L239" t="s">
        <v>10</v>
      </c>
    </row>
    <row r="240" spans="1:12">
      <c r="A240" s="2" t="s">
        <v>1326</v>
      </c>
      <c r="B240" t="s">
        <v>20</v>
      </c>
      <c r="C240">
        <v>41</v>
      </c>
      <c r="D240" t="s">
        <v>1327</v>
      </c>
      <c r="E240" t="s">
        <v>278</v>
      </c>
      <c r="F240" t="s">
        <v>278</v>
      </c>
      <c r="G240" s="1">
        <v>43916</v>
      </c>
      <c r="H240">
        <v>962</v>
      </c>
      <c r="I240" t="s">
        <v>21</v>
      </c>
      <c r="K240" t="s">
        <v>10</v>
      </c>
      <c r="L240" t="s">
        <v>10</v>
      </c>
    </row>
    <row r="241" spans="1:12">
      <c r="A241" s="2" t="s">
        <v>1326</v>
      </c>
      <c r="B241" t="s">
        <v>20</v>
      </c>
      <c r="C241">
        <v>41</v>
      </c>
      <c r="D241" t="s">
        <v>1327</v>
      </c>
      <c r="E241" t="s">
        <v>279</v>
      </c>
      <c r="F241" t="s">
        <v>279</v>
      </c>
      <c r="G241" s="1">
        <v>43917</v>
      </c>
      <c r="H241">
        <v>964</v>
      </c>
      <c r="I241" t="s">
        <v>21</v>
      </c>
      <c r="K241" t="s">
        <v>10</v>
      </c>
      <c r="L241" t="s">
        <v>10</v>
      </c>
    </row>
    <row r="242" spans="1:12">
      <c r="A242" s="2" t="s">
        <v>1326</v>
      </c>
      <c r="B242" t="s">
        <v>20</v>
      </c>
      <c r="C242">
        <v>41</v>
      </c>
      <c r="D242" t="s">
        <v>1327</v>
      </c>
      <c r="E242" t="s">
        <v>280</v>
      </c>
      <c r="F242" t="s">
        <v>280</v>
      </c>
      <c r="G242" s="1">
        <v>43918</v>
      </c>
      <c r="H242">
        <v>961</v>
      </c>
      <c r="I242" t="s">
        <v>21</v>
      </c>
      <c r="K242" t="s">
        <v>10</v>
      </c>
      <c r="L242" t="s">
        <v>10</v>
      </c>
    </row>
    <row r="243" spans="1:12">
      <c r="A243" s="2" t="s">
        <v>1326</v>
      </c>
      <c r="B243" t="s">
        <v>20</v>
      </c>
      <c r="C243">
        <v>41</v>
      </c>
      <c r="D243" t="s">
        <v>1327</v>
      </c>
      <c r="E243" t="s">
        <v>281</v>
      </c>
      <c r="F243" t="s">
        <v>281</v>
      </c>
      <c r="G243" s="1">
        <v>43919</v>
      </c>
      <c r="H243">
        <v>961</v>
      </c>
      <c r="I243" t="s">
        <v>21</v>
      </c>
      <c r="K243" t="s">
        <v>10</v>
      </c>
      <c r="L243" t="s">
        <v>10</v>
      </c>
    </row>
    <row r="244" spans="1:12">
      <c r="A244" s="2" t="s">
        <v>1326</v>
      </c>
      <c r="B244" t="s">
        <v>20</v>
      </c>
      <c r="C244">
        <v>41</v>
      </c>
      <c r="D244" t="s">
        <v>1327</v>
      </c>
      <c r="E244" t="s">
        <v>282</v>
      </c>
      <c r="F244" t="s">
        <v>282</v>
      </c>
      <c r="G244" s="1">
        <v>43920</v>
      </c>
      <c r="H244">
        <v>964</v>
      </c>
      <c r="I244" t="s">
        <v>21</v>
      </c>
      <c r="K244" t="s">
        <v>10</v>
      </c>
      <c r="L244" t="s">
        <v>10</v>
      </c>
    </row>
    <row r="245" spans="1:12">
      <c r="A245" s="2" t="s">
        <v>1326</v>
      </c>
      <c r="B245" t="s">
        <v>20</v>
      </c>
      <c r="C245">
        <v>41</v>
      </c>
      <c r="D245" t="s">
        <v>1327</v>
      </c>
      <c r="E245" t="s">
        <v>283</v>
      </c>
      <c r="F245" t="s">
        <v>283</v>
      </c>
      <c r="G245" s="1">
        <v>43921</v>
      </c>
      <c r="H245">
        <v>967</v>
      </c>
      <c r="I245" t="s">
        <v>21</v>
      </c>
      <c r="K245" t="s">
        <v>10</v>
      </c>
      <c r="L245" t="s">
        <v>10</v>
      </c>
    </row>
    <row r="246" spans="1:12">
      <c r="A246" s="2" t="s">
        <v>1326</v>
      </c>
      <c r="B246" t="s">
        <v>20</v>
      </c>
      <c r="C246">
        <v>41</v>
      </c>
      <c r="D246" t="s">
        <v>1327</v>
      </c>
      <c r="E246" t="s">
        <v>284</v>
      </c>
      <c r="F246" t="s">
        <v>284</v>
      </c>
      <c r="G246" s="1">
        <v>43922</v>
      </c>
      <c r="H246">
        <v>874</v>
      </c>
      <c r="I246" t="s">
        <v>21</v>
      </c>
      <c r="K246" t="s">
        <v>10</v>
      </c>
      <c r="L246" t="s">
        <v>10</v>
      </c>
    </row>
    <row r="247" spans="1:12">
      <c r="A247" s="2" t="s">
        <v>1326</v>
      </c>
      <c r="B247" t="s">
        <v>20</v>
      </c>
      <c r="C247">
        <v>41</v>
      </c>
      <c r="D247" t="s">
        <v>1327</v>
      </c>
      <c r="E247" t="s">
        <v>285</v>
      </c>
      <c r="F247" t="s">
        <v>285</v>
      </c>
      <c r="G247" s="1">
        <v>43923</v>
      </c>
      <c r="H247">
        <v>797</v>
      </c>
      <c r="I247" t="s">
        <v>21</v>
      </c>
      <c r="K247" t="s">
        <v>10</v>
      </c>
      <c r="L247" t="s">
        <v>10</v>
      </c>
    </row>
    <row r="248" spans="1:12">
      <c r="A248" s="2" t="s">
        <v>1326</v>
      </c>
      <c r="B248" t="s">
        <v>20</v>
      </c>
      <c r="C248">
        <v>41</v>
      </c>
      <c r="D248" t="s">
        <v>1327</v>
      </c>
      <c r="E248" t="s">
        <v>286</v>
      </c>
      <c r="F248" t="s">
        <v>286</v>
      </c>
      <c r="G248" s="1">
        <v>43924</v>
      </c>
      <c r="H248">
        <v>795</v>
      </c>
      <c r="I248" t="s">
        <v>21</v>
      </c>
      <c r="K248" t="s">
        <v>10</v>
      </c>
      <c r="L248" t="s">
        <v>10</v>
      </c>
    </row>
    <row r="249" spans="1:12">
      <c r="A249" s="2" t="s">
        <v>1326</v>
      </c>
      <c r="B249" t="s">
        <v>20</v>
      </c>
      <c r="C249">
        <v>41</v>
      </c>
      <c r="D249" t="s">
        <v>1327</v>
      </c>
      <c r="E249" t="s">
        <v>287</v>
      </c>
      <c r="F249" t="s">
        <v>287</v>
      </c>
      <c r="G249" s="1">
        <v>43925</v>
      </c>
      <c r="H249">
        <v>791</v>
      </c>
      <c r="I249" t="s">
        <v>21</v>
      </c>
      <c r="K249" t="s">
        <v>10</v>
      </c>
      <c r="L249" t="s">
        <v>10</v>
      </c>
    </row>
    <row r="250" spans="1:12">
      <c r="A250" s="2" t="s">
        <v>1326</v>
      </c>
      <c r="B250" t="s">
        <v>20</v>
      </c>
      <c r="C250">
        <v>41</v>
      </c>
      <c r="D250" t="s">
        <v>1327</v>
      </c>
      <c r="E250" t="s">
        <v>288</v>
      </c>
      <c r="F250" t="s">
        <v>288</v>
      </c>
      <c r="G250" s="1">
        <v>43926</v>
      </c>
      <c r="H250">
        <v>1335</v>
      </c>
      <c r="I250" t="s">
        <v>21</v>
      </c>
      <c r="K250" t="s">
        <v>10</v>
      </c>
      <c r="L250" t="s">
        <v>10</v>
      </c>
    </row>
    <row r="251" spans="1:12">
      <c r="A251" s="2" t="s">
        <v>1326</v>
      </c>
      <c r="B251" t="s">
        <v>20</v>
      </c>
      <c r="C251">
        <v>41</v>
      </c>
      <c r="D251" t="s">
        <v>1327</v>
      </c>
      <c r="E251" t="s">
        <v>289</v>
      </c>
      <c r="F251" t="s">
        <v>289</v>
      </c>
      <c r="G251" s="1">
        <v>43927</v>
      </c>
      <c r="H251">
        <v>2981</v>
      </c>
      <c r="I251" t="s">
        <v>21</v>
      </c>
      <c r="K251" t="s">
        <v>10</v>
      </c>
      <c r="L251" t="s">
        <v>10</v>
      </c>
    </row>
    <row r="252" spans="1:12">
      <c r="A252" s="2" t="s">
        <v>1326</v>
      </c>
      <c r="B252" t="s">
        <v>20</v>
      </c>
      <c r="C252">
        <v>41</v>
      </c>
      <c r="D252" t="s">
        <v>1327</v>
      </c>
      <c r="E252" t="s">
        <v>290</v>
      </c>
      <c r="F252" t="s">
        <v>290</v>
      </c>
      <c r="G252" s="1">
        <v>43928</v>
      </c>
      <c r="H252">
        <v>1345</v>
      </c>
      <c r="I252" t="s">
        <v>21</v>
      </c>
      <c r="K252" t="s">
        <v>10</v>
      </c>
      <c r="L252" t="s">
        <v>10</v>
      </c>
    </row>
    <row r="253" spans="1:12">
      <c r="A253" s="2" t="s">
        <v>1326</v>
      </c>
      <c r="B253" t="s">
        <v>20</v>
      </c>
      <c r="C253">
        <v>41</v>
      </c>
      <c r="D253" t="s">
        <v>1327</v>
      </c>
      <c r="E253" t="s">
        <v>291</v>
      </c>
      <c r="F253" t="s">
        <v>291</v>
      </c>
      <c r="G253" s="1">
        <v>43929</v>
      </c>
      <c r="H253">
        <v>1019</v>
      </c>
      <c r="I253" t="s">
        <v>21</v>
      </c>
      <c r="K253" t="s">
        <v>10</v>
      </c>
      <c r="L253" t="s">
        <v>10</v>
      </c>
    </row>
    <row r="254" spans="1:12">
      <c r="A254" s="2" t="s">
        <v>1326</v>
      </c>
      <c r="B254" t="s">
        <v>20</v>
      </c>
      <c r="C254">
        <v>41</v>
      </c>
      <c r="D254" t="s">
        <v>1327</v>
      </c>
      <c r="E254" t="s">
        <v>292</v>
      </c>
      <c r="F254" t="s">
        <v>292</v>
      </c>
      <c r="G254" s="1">
        <v>43930</v>
      </c>
      <c r="H254">
        <v>1005</v>
      </c>
      <c r="I254" t="s">
        <v>21</v>
      </c>
      <c r="K254" t="s">
        <v>10</v>
      </c>
      <c r="L254" t="s">
        <v>10</v>
      </c>
    </row>
    <row r="255" spans="1:12">
      <c r="A255" s="2" t="s">
        <v>1326</v>
      </c>
      <c r="B255" t="s">
        <v>20</v>
      </c>
      <c r="C255">
        <v>41</v>
      </c>
      <c r="D255" t="s">
        <v>1327</v>
      </c>
      <c r="E255" t="s">
        <v>293</v>
      </c>
      <c r="F255" t="s">
        <v>293</v>
      </c>
      <c r="G255" s="1">
        <v>43931</v>
      </c>
      <c r="H255">
        <v>1004</v>
      </c>
      <c r="I255" t="s">
        <v>21</v>
      </c>
      <c r="K255" t="s">
        <v>10</v>
      </c>
      <c r="L255" t="s">
        <v>10</v>
      </c>
    </row>
    <row r="256" spans="1:12">
      <c r="A256" s="2" t="s">
        <v>1326</v>
      </c>
      <c r="B256" t="s">
        <v>20</v>
      </c>
      <c r="C256">
        <v>41</v>
      </c>
      <c r="D256" t="s">
        <v>1327</v>
      </c>
      <c r="E256" t="s">
        <v>294</v>
      </c>
      <c r="F256" t="s">
        <v>294</v>
      </c>
      <c r="G256" s="1">
        <v>43932</v>
      </c>
      <c r="H256">
        <v>1005</v>
      </c>
      <c r="I256" t="s">
        <v>21</v>
      </c>
      <c r="K256" t="s">
        <v>10</v>
      </c>
      <c r="L256" t="s">
        <v>10</v>
      </c>
    </row>
    <row r="257" spans="1:12">
      <c r="A257" s="2" t="s">
        <v>1326</v>
      </c>
      <c r="B257" t="s">
        <v>20</v>
      </c>
      <c r="C257">
        <v>41</v>
      </c>
      <c r="D257" t="s">
        <v>1327</v>
      </c>
      <c r="E257" t="s">
        <v>295</v>
      </c>
      <c r="F257" t="s">
        <v>295</v>
      </c>
      <c r="G257" s="1">
        <v>43933</v>
      </c>
      <c r="H257">
        <v>1005</v>
      </c>
      <c r="I257" t="s">
        <v>21</v>
      </c>
      <c r="K257" t="s">
        <v>10</v>
      </c>
      <c r="L257" t="s">
        <v>10</v>
      </c>
    </row>
    <row r="258" spans="1:12">
      <c r="A258" s="2" t="s">
        <v>1326</v>
      </c>
      <c r="B258" t="s">
        <v>20</v>
      </c>
      <c r="C258">
        <v>41</v>
      </c>
      <c r="D258" t="s">
        <v>1327</v>
      </c>
      <c r="E258" t="s">
        <v>296</v>
      </c>
      <c r="F258" t="s">
        <v>296</v>
      </c>
      <c r="G258" s="1">
        <v>43934</v>
      </c>
      <c r="H258">
        <v>1004</v>
      </c>
      <c r="I258" t="s">
        <v>21</v>
      </c>
      <c r="K258" t="s">
        <v>10</v>
      </c>
      <c r="L258" t="s">
        <v>10</v>
      </c>
    </row>
    <row r="259" spans="1:12">
      <c r="A259" s="2" t="s">
        <v>1326</v>
      </c>
      <c r="B259" t="s">
        <v>20</v>
      </c>
      <c r="C259">
        <v>41</v>
      </c>
      <c r="D259" t="s">
        <v>1327</v>
      </c>
      <c r="E259" t="s">
        <v>297</v>
      </c>
      <c r="F259" t="s">
        <v>297</v>
      </c>
      <c r="G259" s="1">
        <v>43935</v>
      </c>
      <c r="H259">
        <v>1001</v>
      </c>
      <c r="I259" t="s">
        <v>21</v>
      </c>
      <c r="K259" t="s">
        <v>10</v>
      </c>
      <c r="L259" t="s">
        <v>10</v>
      </c>
    </row>
    <row r="260" spans="1:12">
      <c r="A260" s="2" t="s">
        <v>1326</v>
      </c>
      <c r="B260" t="s">
        <v>20</v>
      </c>
      <c r="C260">
        <v>41</v>
      </c>
      <c r="D260" t="s">
        <v>1327</v>
      </c>
      <c r="E260" t="s">
        <v>298</v>
      </c>
      <c r="F260" t="s">
        <v>298</v>
      </c>
      <c r="G260" s="1">
        <v>43936</v>
      </c>
      <c r="H260">
        <v>1000</v>
      </c>
      <c r="I260" t="s">
        <v>21</v>
      </c>
      <c r="K260" t="s">
        <v>10</v>
      </c>
      <c r="L260" t="s">
        <v>10</v>
      </c>
    </row>
    <row r="261" spans="1:12">
      <c r="A261" s="2" t="s">
        <v>1326</v>
      </c>
      <c r="B261" t="s">
        <v>20</v>
      </c>
      <c r="C261">
        <v>41</v>
      </c>
      <c r="D261" t="s">
        <v>1327</v>
      </c>
      <c r="E261" t="s">
        <v>299</v>
      </c>
      <c r="F261" t="s">
        <v>299</v>
      </c>
      <c r="G261" s="1">
        <v>43937</v>
      </c>
      <c r="H261">
        <v>999</v>
      </c>
      <c r="I261" t="s">
        <v>21</v>
      </c>
      <c r="K261" t="s">
        <v>10</v>
      </c>
      <c r="L261" t="s">
        <v>10</v>
      </c>
    </row>
    <row r="262" spans="1:12">
      <c r="A262" s="2" t="s">
        <v>1326</v>
      </c>
      <c r="B262" t="s">
        <v>20</v>
      </c>
      <c r="C262">
        <v>41</v>
      </c>
      <c r="D262" t="s">
        <v>1327</v>
      </c>
      <c r="E262" t="s">
        <v>300</v>
      </c>
      <c r="F262" t="s">
        <v>300</v>
      </c>
      <c r="G262" s="1">
        <v>43938</v>
      </c>
      <c r="H262">
        <v>998</v>
      </c>
      <c r="I262" t="s">
        <v>21</v>
      </c>
      <c r="K262" t="s">
        <v>10</v>
      </c>
      <c r="L262" t="s">
        <v>10</v>
      </c>
    </row>
    <row r="263" spans="1:12">
      <c r="A263" s="2" t="s">
        <v>1326</v>
      </c>
      <c r="B263" t="s">
        <v>20</v>
      </c>
      <c r="C263">
        <v>41</v>
      </c>
      <c r="D263" t="s">
        <v>1327</v>
      </c>
      <c r="E263" t="s">
        <v>301</v>
      </c>
      <c r="F263" t="s">
        <v>301</v>
      </c>
      <c r="G263" s="1">
        <v>43939</v>
      </c>
      <c r="H263">
        <v>1000</v>
      </c>
      <c r="I263" t="s">
        <v>21</v>
      </c>
      <c r="K263" t="s">
        <v>10</v>
      </c>
      <c r="L263" t="s">
        <v>10</v>
      </c>
    </row>
    <row r="264" spans="1:12">
      <c r="A264" s="2" t="s">
        <v>1326</v>
      </c>
      <c r="B264" t="s">
        <v>20</v>
      </c>
      <c r="C264">
        <v>41</v>
      </c>
      <c r="D264" t="s">
        <v>1327</v>
      </c>
      <c r="E264" t="s">
        <v>302</v>
      </c>
      <c r="F264" t="s">
        <v>302</v>
      </c>
      <c r="G264" s="1">
        <v>43940</v>
      </c>
      <c r="H264">
        <v>1045</v>
      </c>
      <c r="I264" t="s">
        <v>21</v>
      </c>
      <c r="K264" t="s">
        <v>10</v>
      </c>
      <c r="L264" t="s">
        <v>10</v>
      </c>
    </row>
    <row r="265" spans="1:12">
      <c r="A265" s="2" t="s">
        <v>1326</v>
      </c>
      <c r="B265" t="s">
        <v>20</v>
      </c>
      <c r="C265">
        <v>41</v>
      </c>
      <c r="D265" t="s">
        <v>1327</v>
      </c>
      <c r="E265" t="s">
        <v>472</v>
      </c>
      <c r="F265" t="s">
        <v>472</v>
      </c>
      <c r="G265" s="1">
        <v>43941</v>
      </c>
      <c r="H265">
        <v>1118</v>
      </c>
      <c r="I265" t="s">
        <v>21</v>
      </c>
      <c r="K265" t="s">
        <v>10</v>
      </c>
      <c r="L265" t="s">
        <v>10</v>
      </c>
    </row>
    <row r="266" spans="1:12">
      <c r="A266" s="2" t="s">
        <v>1326</v>
      </c>
      <c r="B266" t="s">
        <v>20</v>
      </c>
      <c r="C266">
        <v>41</v>
      </c>
      <c r="D266" t="s">
        <v>1327</v>
      </c>
      <c r="E266" t="s">
        <v>303</v>
      </c>
      <c r="F266" t="s">
        <v>303</v>
      </c>
      <c r="G266" s="1">
        <v>43942</v>
      </c>
      <c r="H266">
        <v>1227</v>
      </c>
      <c r="I266" t="s">
        <v>21</v>
      </c>
      <c r="K266" t="s">
        <v>10</v>
      </c>
      <c r="L266" t="s">
        <v>10</v>
      </c>
    </row>
    <row r="267" spans="1:12">
      <c r="A267" s="2" t="s">
        <v>1326</v>
      </c>
      <c r="B267" t="s">
        <v>20</v>
      </c>
      <c r="C267">
        <v>41</v>
      </c>
      <c r="D267" t="s">
        <v>1327</v>
      </c>
      <c r="E267" t="s">
        <v>304</v>
      </c>
      <c r="F267" t="s">
        <v>304</v>
      </c>
      <c r="G267" s="1">
        <v>43943</v>
      </c>
      <c r="H267">
        <v>1313</v>
      </c>
      <c r="I267" t="s">
        <v>21</v>
      </c>
      <c r="K267" t="s">
        <v>10</v>
      </c>
      <c r="L267" t="s">
        <v>10</v>
      </c>
    </row>
    <row r="268" spans="1:12">
      <c r="A268" s="2" t="s">
        <v>1326</v>
      </c>
      <c r="B268" t="s">
        <v>20</v>
      </c>
      <c r="C268">
        <v>41</v>
      </c>
      <c r="D268" t="s">
        <v>1327</v>
      </c>
      <c r="E268" t="s">
        <v>305</v>
      </c>
      <c r="F268" t="s">
        <v>305</v>
      </c>
      <c r="G268" s="1">
        <v>43944</v>
      </c>
      <c r="H268">
        <v>1352</v>
      </c>
      <c r="I268" t="s">
        <v>21</v>
      </c>
      <c r="K268" t="s">
        <v>10</v>
      </c>
      <c r="L268" t="s">
        <v>10</v>
      </c>
    </row>
    <row r="269" spans="1:12">
      <c r="A269" s="2" t="s">
        <v>1326</v>
      </c>
      <c r="B269" t="s">
        <v>20</v>
      </c>
      <c r="C269">
        <v>41</v>
      </c>
      <c r="D269" t="s">
        <v>1327</v>
      </c>
      <c r="E269" t="s">
        <v>306</v>
      </c>
      <c r="F269" t="s">
        <v>306</v>
      </c>
      <c r="G269" s="1">
        <v>43945</v>
      </c>
      <c r="H269">
        <v>1394</v>
      </c>
      <c r="I269" t="s">
        <v>21</v>
      </c>
      <c r="K269" t="s">
        <v>10</v>
      </c>
      <c r="L269" t="s">
        <v>10</v>
      </c>
    </row>
    <row r="270" spans="1:12">
      <c r="A270" s="2" t="s">
        <v>1326</v>
      </c>
      <c r="B270" t="s">
        <v>20</v>
      </c>
      <c r="C270">
        <v>41</v>
      </c>
      <c r="D270" t="s">
        <v>1327</v>
      </c>
      <c r="E270" t="s">
        <v>473</v>
      </c>
      <c r="F270" t="s">
        <v>473</v>
      </c>
      <c r="G270" s="1">
        <v>43946</v>
      </c>
      <c r="H270">
        <v>1449</v>
      </c>
      <c r="I270" t="s">
        <v>21</v>
      </c>
      <c r="K270" t="s">
        <v>10</v>
      </c>
      <c r="L270" t="s">
        <v>10</v>
      </c>
    </row>
    <row r="271" spans="1:12">
      <c r="A271" s="2" t="s">
        <v>1326</v>
      </c>
      <c r="B271" t="s">
        <v>20</v>
      </c>
      <c r="C271">
        <v>41</v>
      </c>
      <c r="D271" t="s">
        <v>1327</v>
      </c>
      <c r="E271" t="s">
        <v>307</v>
      </c>
      <c r="F271" t="s">
        <v>307</v>
      </c>
      <c r="G271" s="1">
        <v>43947</v>
      </c>
      <c r="H271">
        <v>1516</v>
      </c>
      <c r="I271" t="s">
        <v>21</v>
      </c>
      <c r="K271" t="s">
        <v>10</v>
      </c>
      <c r="L271" t="s">
        <v>10</v>
      </c>
    </row>
    <row r="272" spans="1:12">
      <c r="A272" s="2" t="s">
        <v>1326</v>
      </c>
      <c r="B272" t="s">
        <v>20</v>
      </c>
      <c r="C272">
        <v>41</v>
      </c>
      <c r="D272" t="s">
        <v>1327</v>
      </c>
      <c r="E272" t="s">
        <v>308</v>
      </c>
      <c r="F272" t="s">
        <v>308</v>
      </c>
      <c r="G272" s="1">
        <v>43948</v>
      </c>
      <c r="H272">
        <v>1516</v>
      </c>
      <c r="I272" t="s">
        <v>21</v>
      </c>
      <c r="K272" t="s">
        <v>10</v>
      </c>
      <c r="L272" t="s">
        <v>10</v>
      </c>
    </row>
    <row r="273" spans="1:12">
      <c r="A273" s="2" t="s">
        <v>1326</v>
      </c>
      <c r="B273" t="s">
        <v>20</v>
      </c>
      <c r="C273">
        <v>41</v>
      </c>
      <c r="D273" t="s">
        <v>1327</v>
      </c>
      <c r="E273" t="s">
        <v>309</v>
      </c>
      <c r="F273" t="s">
        <v>309</v>
      </c>
      <c r="G273" s="1">
        <v>43949</v>
      </c>
      <c r="H273">
        <v>1554</v>
      </c>
      <c r="I273" t="s">
        <v>21</v>
      </c>
      <c r="K273" t="s">
        <v>10</v>
      </c>
      <c r="L273" t="s">
        <v>10</v>
      </c>
    </row>
    <row r="274" spans="1:12">
      <c r="A274" s="2" t="s">
        <v>1326</v>
      </c>
      <c r="B274" t="s">
        <v>20</v>
      </c>
      <c r="C274">
        <v>41</v>
      </c>
      <c r="D274" t="s">
        <v>1327</v>
      </c>
      <c r="E274" t="s">
        <v>310</v>
      </c>
      <c r="F274" t="s">
        <v>310</v>
      </c>
      <c r="G274" s="1">
        <v>43950</v>
      </c>
      <c r="H274">
        <v>1562</v>
      </c>
      <c r="I274" t="s">
        <v>21</v>
      </c>
      <c r="K274" t="s">
        <v>10</v>
      </c>
      <c r="L274" t="s">
        <v>10</v>
      </c>
    </row>
    <row r="275" spans="1:12">
      <c r="A275" s="2" t="s">
        <v>1326</v>
      </c>
      <c r="B275" t="s">
        <v>20</v>
      </c>
      <c r="C275">
        <v>41</v>
      </c>
      <c r="D275" t="s">
        <v>1327</v>
      </c>
      <c r="E275" t="s">
        <v>474</v>
      </c>
      <c r="F275" t="s">
        <v>474</v>
      </c>
      <c r="G275" s="1">
        <v>43951</v>
      </c>
      <c r="H275">
        <v>1706</v>
      </c>
      <c r="I275" t="s">
        <v>21</v>
      </c>
      <c r="K275" t="s">
        <v>10</v>
      </c>
      <c r="L275" t="s">
        <v>10</v>
      </c>
    </row>
    <row r="276" spans="1:12">
      <c r="A276" s="2" t="s">
        <v>1326</v>
      </c>
      <c r="B276" t="s">
        <v>20</v>
      </c>
      <c r="C276">
        <v>41</v>
      </c>
      <c r="D276" t="s">
        <v>1327</v>
      </c>
      <c r="E276" t="s">
        <v>311</v>
      </c>
      <c r="F276" t="s">
        <v>311</v>
      </c>
      <c r="G276" s="1">
        <v>43952</v>
      </c>
      <c r="H276">
        <v>1774</v>
      </c>
      <c r="I276" t="s">
        <v>21</v>
      </c>
      <c r="K276" t="s">
        <v>10</v>
      </c>
      <c r="L276" t="s">
        <v>10</v>
      </c>
    </row>
    <row r="277" spans="1:12">
      <c r="A277" s="2" t="s">
        <v>1326</v>
      </c>
      <c r="B277" t="s">
        <v>20</v>
      </c>
      <c r="C277">
        <v>41</v>
      </c>
      <c r="D277" t="s">
        <v>1327</v>
      </c>
      <c r="E277" t="s">
        <v>312</v>
      </c>
      <c r="F277" t="s">
        <v>312</v>
      </c>
      <c r="G277" s="1">
        <v>43953</v>
      </c>
      <c r="H277">
        <v>1736</v>
      </c>
      <c r="I277" t="s">
        <v>21</v>
      </c>
      <c r="K277" t="s">
        <v>10</v>
      </c>
      <c r="L277" t="s">
        <v>10</v>
      </c>
    </row>
    <row r="278" spans="1:12">
      <c r="A278" s="2" t="s">
        <v>1326</v>
      </c>
      <c r="B278" t="s">
        <v>20</v>
      </c>
      <c r="C278">
        <v>41</v>
      </c>
      <c r="D278" t="s">
        <v>1327</v>
      </c>
      <c r="E278" t="s">
        <v>313</v>
      </c>
      <c r="F278" t="s">
        <v>313</v>
      </c>
      <c r="G278" s="1">
        <v>43954</v>
      </c>
      <c r="H278">
        <v>1737</v>
      </c>
      <c r="I278" t="s">
        <v>21</v>
      </c>
      <c r="K278" t="s">
        <v>10</v>
      </c>
      <c r="L278" t="s">
        <v>10</v>
      </c>
    </row>
    <row r="279" spans="1:12">
      <c r="A279" s="2" t="s">
        <v>1326</v>
      </c>
      <c r="B279" t="s">
        <v>20</v>
      </c>
      <c r="C279">
        <v>41</v>
      </c>
      <c r="D279" t="s">
        <v>1327</v>
      </c>
      <c r="E279" t="s">
        <v>475</v>
      </c>
      <c r="F279" t="s">
        <v>475</v>
      </c>
      <c r="G279" s="1">
        <v>43955</v>
      </c>
      <c r="H279">
        <v>1748</v>
      </c>
      <c r="I279" t="s">
        <v>21</v>
      </c>
      <c r="K279" t="s">
        <v>10</v>
      </c>
      <c r="L279" t="s">
        <v>10</v>
      </c>
    </row>
    <row r="280" spans="1:12">
      <c r="A280" s="2" t="s">
        <v>1326</v>
      </c>
      <c r="B280" t="s">
        <v>20</v>
      </c>
      <c r="C280">
        <v>41</v>
      </c>
      <c r="D280" t="s">
        <v>1327</v>
      </c>
      <c r="E280" t="s">
        <v>314</v>
      </c>
      <c r="F280" t="s">
        <v>314</v>
      </c>
      <c r="G280" s="1">
        <v>43956</v>
      </c>
      <c r="H280">
        <v>1763</v>
      </c>
      <c r="I280" t="s">
        <v>21</v>
      </c>
      <c r="K280" t="s">
        <v>10</v>
      </c>
      <c r="L280" t="s">
        <v>10</v>
      </c>
    </row>
    <row r="281" spans="1:12">
      <c r="A281" s="2" t="s">
        <v>1326</v>
      </c>
      <c r="B281" t="s">
        <v>20</v>
      </c>
      <c r="C281">
        <v>41</v>
      </c>
      <c r="D281" t="s">
        <v>1327</v>
      </c>
      <c r="E281" t="s">
        <v>315</v>
      </c>
      <c r="F281" t="s">
        <v>315</v>
      </c>
      <c r="G281" s="1">
        <v>43957</v>
      </c>
      <c r="H281">
        <v>1834</v>
      </c>
      <c r="I281" t="s">
        <v>21</v>
      </c>
      <c r="K281" t="s">
        <v>10</v>
      </c>
      <c r="L281" t="s">
        <v>10</v>
      </c>
    </row>
    <row r="282" spans="1:12">
      <c r="A282" s="2" t="s">
        <v>1326</v>
      </c>
      <c r="B282" t="s">
        <v>20</v>
      </c>
      <c r="C282">
        <v>41</v>
      </c>
      <c r="D282" t="s">
        <v>1327</v>
      </c>
      <c r="E282" t="s">
        <v>316</v>
      </c>
      <c r="F282" t="s">
        <v>316</v>
      </c>
      <c r="G282" s="1">
        <v>43958</v>
      </c>
      <c r="H282">
        <v>1811</v>
      </c>
      <c r="I282" t="s">
        <v>21</v>
      </c>
      <c r="K282" t="s">
        <v>10</v>
      </c>
      <c r="L282" t="s">
        <v>10</v>
      </c>
    </row>
    <row r="283" spans="1:12">
      <c r="A283" s="2" t="s">
        <v>1326</v>
      </c>
      <c r="B283" t="s">
        <v>20</v>
      </c>
      <c r="C283">
        <v>41</v>
      </c>
      <c r="D283" t="s">
        <v>1327</v>
      </c>
      <c r="E283" t="s">
        <v>317</v>
      </c>
      <c r="F283" t="s">
        <v>317</v>
      </c>
      <c r="G283" s="1">
        <v>43959</v>
      </c>
      <c r="H283">
        <v>1794</v>
      </c>
      <c r="I283" t="s">
        <v>21</v>
      </c>
      <c r="K283" t="s">
        <v>10</v>
      </c>
      <c r="L283" t="s">
        <v>10</v>
      </c>
    </row>
    <row r="284" spans="1:12">
      <c r="A284" s="2" t="s">
        <v>1326</v>
      </c>
      <c r="B284" t="s">
        <v>20</v>
      </c>
      <c r="C284">
        <v>41</v>
      </c>
      <c r="D284" t="s">
        <v>1327</v>
      </c>
      <c r="E284" t="s">
        <v>318</v>
      </c>
      <c r="F284" t="s">
        <v>318</v>
      </c>
      <c r="G284" s="1">
        <v>43960</v>
      </c>
      <c r="H284">
        <v>1768</v>
      </c>
      <c r="I284" t="s">
        <v>21</v>
      </c>
      <c r="K284" t="s">
        <v>10</v>
      </c>
      <c r="L284" t="s">
        <v>10</v>
      </c>
    </row>
    <row r="285" spans="1:12">
      <c r="A285" s="2" t="s">
        <v>1326</v>
      </c>
      <c r="B285" t="s">
        <v>20</v>
      </c>
      <c r="C285">
        <v>41</v>
      </c>
      <c r="D285" t="s">
        <v>1327</v>
      </c>
      <c r="E285" t="s">
        <v>319</v>
      </c>
      <c r="F285" t="s">
        <v>319</v>
      </c>
      <c r="G285" s="1">
        <v>43961</v>
      </c>
      <c r="H285">
        <v>1702</v>
      </c>
      <c r="I285" t="s">
        <v>21</v>
      </c>
      <c r="K285" t="s">
        <v>10</v>
      </c>
      <c r="L285" t="s">
        <v>10</v>
      </c>
    </row>
    <row r="286" spans="1:12">
      <c r="A286" s="2" t="s">
        <v>1326</v>
      </c>
      <c r="B286" t="s">
        <v>20</v>
      </c>
      <c r="C286">
        <v>41</v>
      </c>
      <c r="D286" t="s">
        <v>1327</v>
      </c>
      <c r="E286" t="s">
        <v>320</v>
      </c>
      <c r="F286" t="s">
        <v>320</v>
      </c>
      <c r="G286" s="1">
        <v>43962</v>
      </c>
      <c r="H286">
        <v>1616</v>
      </c>
      <c r="I286" t="s">
        <v>21</v>
      </c>
      <c r="K286" t="s">
        <v>10</v>
      </c>
      <c r="L286" t="s">
        <v>10</v>
      </c>
    </row>
    <row r="287" spans="1:12">
      <c r="A287" s="2" t="s">
        <v>1326</v>
      </c>
      <c r="B287" t="s">
        <v>20</v>
      </c>
      <c r="C287">
        <v>41</v>
      </c>
      <c r="D287" t="s">
        <v>1327</v>
      </c>
      <c r="E287" t="s">
        <v>321</v>
      </c>
      <c r="F287" t="s">
        <v>321</v>
      </c>
      <c r="G287" s="1">
        <v>43963</v>
      </c>
      <c r="H287">
        <v>1612</v>
      </c>
      <c r="I287" t="s">
        <v>21</v>
      </c>
      <c r="K287" t="s">
        <v>10</v>
      </c>
      <c r="L287" t="s">
        <v>10</v>
      </c>
    </row>
    <row r="288" spans="1:12">
      <c r="A288" s="2" t="s">
        <v>1326</v>
      </c>
      <c r="B288" t="s">
        <v>20</v>
      </c>
      <c r="C288">
        <v>41</v>
      </c>
      <c r="D288" t="s">
        <v>1327</v>
      </c>
      <c r="E288" t="s">
        <v>322</v>
      </c>
      <c r="F288" t="s">
        <v>322</v>
      </c>
      <c r="G288" s="1">
        <v>43964</v>
      </c>
      <c r="H288">
        <f>H287+(H289-H287)/2</f>
        <v>1568.5</v>
      </c>
      <c r="I288" t="s">
        <v>1330</v>
      </c>
      <c r="K288" t="s">
        <v>10</v>
      </c>
      <c r="L288" t="s">
        <v>10</v>
      </c>
    </row>
    <row r="289" spans="1:12">
      <c r="A289" s="2" t="s">
        <v>1326</v>
      </c>
      <c r="B289" t="s">
        <v>20</v>
      </c>
      <c r="C289">
        <v>41</v>
      </c>
      <c r="D289" t="s">
        <v>1327</v>
      </c>
      <c r="E289" t="s">
        <v>323</v>
      </c>
      <c r="F289" t="s">
        <v>323</v>
      </c>
      <c r="G289" s="1">
        <v>43965</v>
      </c>
      <c r="H289">
        <v>1525</v>
      </c>
      <c r="I289" t="s">
        <v>21</v>
      </c>
      <c r="K289" t="s">
        <v>10</v>
      </c>
      <c r="L289" t="s">
        <v>10</v>
      </c>
    </row>
    <row r="290" spans="1:12">
      <c r="A290" s="2" t="s">
        <v>1326</v>
      </c>
      <c r="B290" t="s">
        <v>20</v>
      </c>
      <c r="C290">
        <v>41</v>
      </c>
      <c r="D290" t="s">
        <v>1327</v>
      </c>
      <c r="E290" t="s">
        <v>324</v>
      </c>
      <c r="F290" t="s">
        <v>324</v>
      </c>
      <c r="G290" s="1">
        <v>43966</v>
      </c>
      <c r="H290">
        <v>1392</v>
      </c>
      <c r="I290" t="s">
        <v>21</v>
      </c>
      <c r="K290" t="s">
        <v>10</v>
      </c>
      <c r="L290" t="s">
        <v>10</v>
      </c>
    </row>
    <row r="291" spans="1:12">
      <c r="A291" s="2" t="s">
        <v>1326</v>
      </c>
      <c r="B291" t="s">
        <v>20</v>
      </c>
      <c r="C291">
        <v>41</v>
      </c>
      <c r="D291" t="s">
        <v>1327</v>
      </c>
      <c r="E291" t="s">
        <v>325</v>
      </c>
      <c r="F291" t="s">
        <v>325</v>
      </c>
      <c r="G291" s="1">
        <v>43967</v>
      </c>
      <c r="H291">
        <v>1348</v>
      </c>
      <c r="I291" t="s">
        <v>21</v>
      </c>
      <c r="K291" t="s">
        <v>10</v>
      </c>
      <c r="L291" t="s">
        <v>10</v>
      </c>
    </row>
    <row r="292" spans="1:12">
      <c r="A292" s="2" t="s">
        <v>1326</v>
      </c>
      <c r="B292" t="s">
        <v>20</v>
      </c>
      <c r="C292">
        <v>41</v>
      </c>
      <c r="D292" t="s">
        <v>1327</v>
      </c>
      <c r="E292" t="s">
        <v>326</v>
      </c>
      <c r="F292" t="s">
        <v>326</v>
      </c>
      <c r="G292" s="1">
        <v>43968</v>
      </c>
      <c r="H292">
        <v>1282</v>
      </c>
      <c r="I292" t="s">
        <v>21</v>
      </c>
      <c r="K292" t="s">
        <v>10</v>
      </c>
      <c r="L292" t="s">
        <v>10</v>
      </c>
    </row>
    <row r="293" spans="1:12">
      <c r="A293" s="2" t="s">
        <v>1326</v>
      </c>
      <c r="B293" t="s">
        <v>20</v>
      </c>
      <c r="C293">
        <v>41</v>
      </c>
      <c r="D293" t="s">
        <v>1327</v>
      </c>
      <c r="E293" t="s">
        <v>327</v>
      </c>
      <c r="F293" t="s">
        <v>327</v>
      </c>
      <c r="G293" s="1">
        <v>43969</v>
      </c>
      <c r="H293">
        <v>1271</v>
      </c>
      <c r="I293" t="s">
        <v>21</v>
      </c>
      <c r="K293" t="s">
        <v>10</v>
      </c>
      <c r="L293" t="s">
        <v>10</v>
      </c>
    </row>
    <row r="294" spans="1:12">
      <c r="A294" s="2" t="s">
        <v>1326</v>
      </c>
      <c r="B294" t="s">
        <v>20</v>
      </c>
      <c r="C294">
        <v>41</v>
      </c>
      <c r="D294" t="s">
        <v>1327</v>
      </c>
      <c r="E294" t="s">
        <v>328</v>
      </c>
      <c r="F294" t="s">
        <v>328</v>
      </c>
      <c r="G294" s="1">
        <v>43970</v>
      </c>
      <c r="H294">
        <v>1296</v>
      </c>
      <c r="I294" t="s">
        <v>21</v>
      </c>
      <c r="K294" t="s">
        <v>10</v>
      </c>
      <c r="L294" t="s">
        <v>10</v>
      </c>
    </row>
    <row r="295" spans="1:12">
      <c r="A295" s="2" t="s">
        <v>1326</v>
      </c>
      <c r="B295" t="s">
        <v>20</v>
      </c>
      <c r="C295">
        <v>41</v>
      </c>
      <c r="D295" t="s">
        <v>1327</v>
      </c>
      <c r="E295" t="s">
        <v>329</v>
      </c>
      <c r="F295" t="s">
        <v>329</v>
      </c>
      <c r="G295" s="1">
        <v>43971</v>
      </c>
      <c r="H295">
        <v>1400</v>
      </c>
      <c r="I295" t="s">
        <v>21</v>
      </c>
      <c r="K295" t="s">
        <v>10</v>
      </c>
      <c r="L295" t="s">
        <v>10</v>
      </c>
    </row>
    <row r="296" spans="1:12">
      <c r="A296" s="2" t="s">
        <v>1326</v>
      </c>
      <c r="B296" t="s">
        <v>20</v>
      </c>
      <c r="C296">
        <v>41</v>
      </c>
      <c r="D296" t="s">
        <v>1327</v>
      </c>
      <c r="E296" t="s">
        <v>330</v>
      </c>
      <c r="F296" t="s">
        <v>330</v>
      </c>
      <c r="G296" s="1">
        <v>43972</v>
      </c>
      <c r="H296">
        <v>1397</v>
      </c>
      <c r="I296" t="s">
        <v>21</v>
      </c>
      <c r="K296" t="s">
        <v>10</v>
      </c>
      <c r="L296" t="s">
        <v>10</v>
      </c>
    </row>
    <row r="297" spans="1:12">
      <c r="A297" s="2" t="s">
        <v>1326</v>
      </c>
      <c r="B297" t="s">
        <v>20</v>
      </c>
      <c r="C297">
        <v>41</v>
      </c>
      <c r="D297" t="s">
        <v>1327</v>
      </c>
      <c r="E297" t="s">
        <v>331</v>
      </c>
      <c r="F297" t="s">
        <v>331</v>
      </c>
      <c r="G297" s="1">
        <v>43973</v>
      </c>
      <c r="H297">
        <v>1396</v>
      </c>
      <c r="I297" t="s">
        <v>21</v>
      </c>
      <c r="K297" t="s">
        <v>10</v>
      </c>
      <c r="L297" t="s">
        <v>10</v>
      </c>
    </row>
    <row r="298" spans="1:12">
      <c r="A298" s="2" t="s">
        <v>1326</v>
      </c>
      <c r="B298" t="s">
        <v>20</v>
      </c>
      <c r="C298">
        <v>41</v>
      </c>
      <c r="D298" t="s">
        <v>1327</v>
      </c>
      <c r="E298" t="s">
        <v>332</v>
      </c>
      <c r="F298" t="s">
        <v>332</v>
      </c>
      <c r="G298" s="1">
        <v>43974</v>
      </c>
      <c r="H298">
        <v>1393</v>
      </c>
      <c r="I298" t="s">
        <v>21</v>
      </c>
      <c r="K298" t="s">
        <v>10</v>
      </c>
      <c r="L298" t="s">
        <v>10</v>
      </c>
    </row>
    <row r="299" spans="1:12">
      <c r="A299" s="2" t="s">
        <v>1326</v>
      </c>
      <c r="B299" t="s">
        <v>20</v>
      </c>
      <c r="C299">
        <v>41</v>
      </c>
      <c r="D299" t="s">
        <v>1327</v>
      </c>
      <c r="E299" t="s">
        <v>333</v>
      </c>
      <c r="F299" t="s">
        <v>333</v>
      </c>
      <c r="G299" s="1">
        <v>43975</v>
      </c>
      <c r="H299">
        <v>1389</v>
      </c>
      <c r="I299" t="s">
        <v>21</v>
      </c>
      <c r="K299" t="s">
        <v>10</v>
      </c>
      <c r="L299" t="s">
        <v>10</v>
      </c>
    </row>
    <row r="300" spans="1:12">
      <c r="A300" s="2" t="s">
        <v>1326</v>
      </c>
      <c r="B300" t="s">
        <v>20</v>
      </c>
      <c r="C300">
        <v>41</v>
      </c>
      <c r="D300" t="s">
        <v>1327</v>
      </c>
      <c r="E300" t="s">
        <v>334</v>
      </c>
      <c r="F300" t="s">
        <v>334</v>
      </c>
      <c r="G300" s="1">
        <v>43976</v>
      </c>
      <c r="H300">
        <v>1393</v>
      </c>
      <c r="I300" t="s">
        <v>21</v>
      </c>
      <c r="K300" t="s">
        <v>10</v>
      </c>
      <c r="L300" t="s">
        <v>10</v>
      </c>
    </row>
    <row r="301" spans="1:12">
      <c r="A301" s="2" t="s">
        <v>1326</v>
      </c>
      <c r="B301" t="s">
        <v>20</v>
      </c>
      <c r="C301">
        <v>41</v>
      </c>
      <c r="D301" t="s">
        <v>1327</v>
      </c>
      <c r="E301" t="s">
        <v>335</v>
      </c>
      <c r="F301" t="s">
        <v>335</v>
      </c>
      <c r="G301" s="1">
        <v>43977</v>
      </c>
      <c r="H301">
        <v>1439</v>
      </c>
      <c r="I301" t="s">
        <v>21</v>
      </c>
      <c r="K301" t="s">
        <v>10</v>
      </c>
      <c r="L301" t="s">
        <v>10</v>
      </c>
    </row>
    <row r="302" spans="1:12">
      <c r="A302" s="2" t="s">
        <v>1326</v>
      </c>
      <c r="B302" t="s">
        <v>20</v>
      </c>
      <c r="C302">
        <v>41</v>
      </c>
      <c r="D302" t="s">
        <v>1327</v>
      </c>
      <c r="E302" t="s">
        <v>336</v>
      </c>
      <c r="F302" t="s">
        <v>336</v>
      </c>
      <c r="G302" s="1">
        <v>43978</v>
      </c>
      <c r="H302">
        <v>1490</v>
      </c>
      <c r="I302" t="s">
        <v>21</v>
      </c>
      <c r="K302" t="s">
        <v>10</v>
      </c>
      <c r="L302" t="s">
        <v>10</v>
      </c>
    </row>
    <row r="303" spans="1:12">
      <c r="A303" s="2" t="s">
        <v>1326</v>
      </c>
      <c r="B303" t="s">
        <v>20</v>
      </c>
      <c r="C303">
        <v>41</v>
      </c>
      <c r="D303" t="s">
        <v>1327</v>
      </c>
      <c r="E303" t="s">
        <v>337</v>
      </c>
      <c r="F303" t="s">
        <v>337</v>
      </c>
      <c r="G303" s="1">
        <v>43979</v>
      </c>
      <c r="H303">
        <v>1582</v>
      </c>
      <c r="I303" t="s">
        <v>21</v>
      </c>
      <c r="K303" t="s">
        <v>10</v>
      </c>
      <c r="L303" t="s">
        <v>10</v>
      </c>
    </row>
    <row r="304" spans="1:12">
      <c r="A304" s="2" t="s">
        <v>1326</v>
      </c>
      <c r="B304" t="s">
        <v>20</v>
      </c>
      <c r="C304">
        <v>41</v>
      </c>
      <c r="D304" t="s">
        <v>1327</v>
      </c>
      <c r="E304" t="s">
        <v>338</v>
      </c>
      <c r="F304" t="s">
        <v>338</v>
      </c>
      <c r="G304" s="1">
        <v>43980</v>
      </c>
      <c r="H304">
        <v>1635</v>
      </c>
      <c r="I304" t="s">
        <v>21</v>
      </c>
      <c r="K304" t="s">
        <v>10</v>
      </c>
      <c r="L304" t="s">
        <v>10</v>
      </c>
    </row>
    <row r="305" spans="1:12">
      <c r="A305" s="2" t="s">
        <v>1326</v>
      </c>
      <c r="B305" t="s">
        <v>20</v>
      </c>
      <c r="C305">
        <v>41</v>
      </c>
      <c r="D305" t="s">
        <v>1327</v>
      </c>
      <c r="E305" t="s">
        <v>339</v>
      </c>
      <c r="F305" t="s">
        <v>339</v>
      </c>
      <c r="G305" s="1">
        <v>43981</v>
      </c>
      <c r="H305">
        <v>1621</v>
      </c>
      <c r="I305" t="s">
        <v>21</v>
      </c>
      <c r="K305" t="s">
        <v>10</v>
      </c>
      <c r="L305" t="s">
        <v>10</v>
      </c>
    </row>
    <row r="306" spans="1:12">
      <c r="A306" s="2" t="s">
        <v>1326</v>
      </c>
      <c r="B306" t="s">
        <v>20</v>
      </c>
      <c r="C306">
        <v>41</v>
      </c>
      <c r="D306" t="s">
        <v>1327</v>
      </c>
      <c r="E306" t="s">
        <v>340</v>
      </c>
      <c r="F306" t="s">
        <v>340</v>
      </c>
      <c r="G306" s="1">
        <v>43982</v>
      </c>
      <c r="H306">
        <v>1607</v>
      </c>
      <c r="I306" t="s">
        <v>21</v>
      </c>
      <c r="K306" t="s">
        <v>10</v>
      </c>
      <c r="L306" t="s">
        <v>10</v>
      </c>
    </row>
    <row r="307" spans="1:12">
      <c r="A307" s="2" t="s">
        <v>1326</v>
      </c>
      <c r="B307" t="s">
        <v>20</v>
      </c>
      <c r="C307">
        <v>41</v>
      </c>
      <c r="D307" t="s">
        <v>1327</v>
      </c>
      <c r="E307" t="s">
        <v>341</v>
      </c>
      <c r="F307" t="s">
        <v>341</v>
      </c>
      <c r="G307" s="1">
        <v>43983</v>
      </c>
      <c r="H307">
        <v>1496</v>
      </c>
      <c r="I307" t="s">
        <v>21</v>
      </c>
      <c r="K307" t="s">
        <v>10</v>
      </c>
      <c r="L307" t="s">
        <v>10</v>
      </c>
    </row>
    <row r="308" spans="1:12">
      <c r="A308" s="2" t="s">
        <v>1326</v>
      </c>
      <c r="B308" t="s">
        <v>20</v>
      </c>
      <c r="C308">
        <v>41</v>
      </c>
      <c r="D308" t="s">
        <v>1327</v>
      </c>
      <c r="E308" t="s">
        <v>342</v>
      </c>
      <c r="F308" t="s">
        <v>342</v>
      </c>
      <c r="G308" s="1">
        <v>43984</v>
      </c>
      <c r="H308">
        <v>1360</v>
      </c>
      <c r="I308" t="s">
        <v>21</v>
      </c>
      <c r="K308" t="s">
        <v>10</v>
      </c>
      <c r="L308" t="s">
        <v>10</v>
      </c>
    </row>
    <row r="309" spans="1:12">
      <c r="A309" s="2" t="s">
        <v>1326</v>
      </c>
      <c r="B309" t="s">
        <v>20</v>
      </c>
      <c r="C309">
        <v>41</v>
      </c>
      <c r="D309" t="s">
        <v>1327</v>
      </c>
      <c r="E309" t="s">
        <v>343</v>
      </c>
      <c r="F309" t="s">
        <v>343</v>
      </c>
      <c r="G309" s="1">
        <v>43985</v>
      </c>
      <c r="H309">
        <v>1366</v>
      </c>
      <c r="I309" t="s">
        <v>21</v>
      </c>
      <c r="K309" t="s">
        <v>10</v>
      </c>
      <c r="L309" t="s">
        <v>10</v>
      </c>
    </row>
    <row r="310" spans="1:12">
      <c r="A310" s="2" t="s">
        <v>1326</v>
      </c>
      <c r="B310" t="s">
        <v>20</v>
      </c>
      <c r="C310">
        <v>41</v>
      </c>
      <c r="D310" t="s">
        <v>1327</v>
      </c>
      <c r="E310" t="s">
        <v>344</v>
      </c>
      <c r="F310" t="s">
        <v>344</v>
      </c>
      <c r="G310" s="1">
        <v>43986</v>
      </c>
      <c r="H310">
        <v>1375</v>
      </c>
      <c r="I310" t="s">
        <v>21</v>
      </c>
      <c r="K310" t="s">
        <v>10</v>
      </c>
      <c r="L310" t="s">
        <v>10</v>
      </c>
    </row>
    <row r="311" spans="1:12">
      <c r="A311" s="2" t="s">
        <v>1326</v>
      </c>
      <c r="B311" t="s">
        <v>20</v>
      </c>
      <c r="C311">
        <v>41</v>
      </c>
      <c r="D311" t="s">
        <v>1327</v>
      </c>
      <c r="E311" t="s">
        <v>345</v>
      </c>
      <c r="F311" t="s">
        <v>345</v>
      </c>
      <c r="G311" s="1">
        <v>43987</v>
      </c>
      <c r="H311">
        <v>1383</v>
      </c>
      <c r="I311" t="s">
        <v>21</v>
      </c>
      <c r="K311" t="s">
        <v>10</v>
      </c>
      <c r="L311" t="s">
        <v>10</v>
      </c>
    </row>
    <row r="312" spans="1:12">
      <c r="A312" s="2" t="s">
        <v>1326</v>
      </c>
      <c r="B312" t="s">
        <v>20</v>
      </c>
      <c r="C312">
        <v>41</v>
      </c>
      <c r="D312" t="s">
        <v>1327</v>
      </c>
      <c r="E312" t="s">
        <v>346</v>
      </c>
      <c r="F312" t="s">
        <v>346</v>
      </c>
      <c r="G312" s="1">
        <v>43988</v>
      </c>
      <c r="H312">
        <v>1374</v>
      </c>
      <c r="I312" t="s">
        <v>21</v>
      </c>
      <c r="K312" t="s">
        <v>10</v>
      </c>
      <c r="L312" t="s">
        <v>10</v>
      </c>
    </row>
    <row r="313" spans="1:12">
      <c r="A313" s="2" t="s">
        <v>1326</v>
      </c>
      <c r="B313" t="s">
        <v>20</v>
      </c>
      <c r="C313">
        <v>41</v>
      </c>
      <c r="D313" t="s">
        <v>1327</v>
      </c>
      <c r="E313" t="s">
        <v>347</v>
      </c>
      <c r="F313" t="s">
        <v>347</v>
      </c>
      <c r="G313" s="1">
        <v>43989</v>
      </c>
      <c r="H313">
        <v>1359</v>
      </c>
      <c r="I313" t="s">
        <v>21</v>
      </c>
      <c r="K313" t="s">
        <v>10</v>
      </c>
      <c r="L313" t="s">
        <v>10</v>
      </c>
    </row>
    <row r="314" spans="1:12">
      <c r="A314" s="2" t="s">
        <v>1326</v>
      </c>
      <c r="B314" t="s">
        <v>20</v>
      </c>
      <c r="C314">
        <v>41</v>
      </c>
      <c r="D314" t="s">
        <v>1327</v>
      </c>
      <c r="E314" t="s">
        <v>348</v>
      </c>
      <c r="F314" t="s">
        <v>348</v>
      </c>
      <c r="G314" s="1">
        <v>43990</v>
      </c>
      <c r="H314">
        <v>1361</v>
      </c>
      <c r="I314" t="s">
        <v>21</v>
      </c>
      <c r="K314" t="s">
        <v>10</v>
      </c>
      <c r="L314" t="s">
        <v>10</v>
      </c>
    </row>
    <row r="315" spans="1:12">
      <c r="A315" s="2" t="s">
        <v>1326</v>
      </c>
      <c r="B315" t="s">
        <v>20</v>
      </c>
      <c r="C315">
        <v>41</v>
      </c>
      <c r="D315" t="s">
        <v>1327</v>
      </c>
      <c r="E315" t="s">
        <v>349</v>
      </c>
      <c r="F315" t="s">
        <v>349</v>
      </c>
      <c r="G315" s="1">
        <v>43991</v>
      </c>
      <c r="H315">
        <v>1396</v>
      </c>
      <c r="I315" t="s">
        <v>21</v>
      </c>
      <c r="K315" t="s">
        <v>10</v>
      </c>
      <c r="L315" t="s">
        <v>10</v>
      </c>
    </row>
    <row r="316" spans="1:12">
      <c r="A316" s="2" t="s">
        <v>1326</v>
      </c>
      <c r="B316" t="s">
        <v>20</v>
      </c>
      <c r="C316">
        <v>41</v>
      </c>
      <c r="D316" t="s">
        <v>1327</v>
      </c>
      <c r="E316" t="s">
        <v>350</v>
      </c>
      <c r="F316" t="s">
        <v>350</v>
      </c>
      <c r="G316" s="1">
        <v>43992</v>
      </c>
      <c r="H316">
        <v>1425</v>
      </c>
      <c r="I316" t="s">
        <v>21</v>
      </c>
      <c r="K316" t="s">
        <v>10</v>
      </c>
      <c r="L316" t="s">
        <v>10</v>
      </c>
    </row>
    <row r="317" spans="1:12">
      <c r="A317" s="2" t="s">
        <v>1326</v>
      </c>
      <c r="B317" t="s">
        <v>20</v>
      </c>
      <c r="C317">
        <v>41</v>
      </c>
      <c r="D317" t="s">
        <v>1327</v>
      </c>
      <c r="E317" t="s">
        <v>351</v>
      </c>
      <c r="F317" t="s">
        <v>351</v>
      </c>
      <c r="G317" s="1">
        <v>43993</v>
      </c>
      <c r="H317">
        <v>1427</v>
      </c>
      <c r="I317" t="s">
        <v>21</v>
      </c>
      <c r="K317" t="s">
        <v>10</v>
      </c>
      <c r="L317" t="s">
        <v>10</v>
      </c>
    </row>
    <row r="318" spans="1:12">
      <c r="A318" s="2" t="s">
        <v>1326</v>
      </c>
      <c r="B318" t="s">
        <v>20</v>
      </c>
      <c r="C318">
        <v>41</v>
      </c>
      <c r="D318" t="s">
        <v>1327</v>
      </c>
      <c r="E318" t="s">
        <v>352</v>
      </c>
      <c r="F318" t="s">
        <v>352</v>
      </c>
      <c r="G318" s="1">
        <v>43994</v>
      </c>
      <c r="H318">
        <v>1440</v>
      </c>
      <c r="I318" t="s">
        <v>21</v>
      </c>
      <c r="K318" t="s">
        <v>10</v>
      </c>
      <c r="L318" t="s">
        <v>10</v>
      </c>
    </row>
    <row r="319" spans="1:12">
      <c r="A319" s="2" t="s">
        <v>1326</v>
      </c>
      <c r="B319" t="s">
        <v>20</v>
      </c>
      <c r="C319">
        <v>41</v>
      </c>
      <c r="D319" t="s">
        <v>1327</v>
      </c>
      <c r="E319" t="s">
        <v>353</v>
      </c>
      <c r="F319" t="s">
        <v>353</v>
      </c>
      <c r="G319" s="1">
        <v>43995</v>
      </c>
      <c r="H319">
        <v>1423</v>
      </c>
      <c r="I319" t="s">
        <v>21</v>
      </c>
      <c r="K319" t="s">
        <v>10</v>
      </c>
      <c r="L319" t="s">
        <v>10</v>
      </c>
    </row>
    <row r="320" spans="1:12">
      <c r="A320" s="2" t="s">
        <v>1326</v>
      </c>
      <c r="B320" t="s">
        <v>20</v>
      </c>
      <c r="C320">
        <v>41</v>
      </c>
      <c r="D320" t="s">
        <v>1327</v>
      </c>
      <c r="E320" t="s">
        <v>354</v>
      </c>
      <c r="F320" t="s">
        <v>354</v>
      </c>
      <c r="G320" s="1">
        <v>43996</v>
      </c>
      <c r="H320">
        <v>1393</v>
      </c>
      <c r="I320" t="s">
        <v>21</v>
      </c>
      <c r="K320" t="s">
        <v>10</v>
      </c>
      <c r="L320" t="s">
        <v>10</v>
      </c>
    </row>
    <row r="321" spans="1:12">
      <c r="A321" s="2" t="s">
        <v>1326</v>
      </c>
      <c r="B321" t="s">
        <v>20</v>
      </c>
      <c r="C321">
        <v>41</v>
      </c>
      <c r="D321" t="s">
        <v>1327</v>
      </c>
      <c r="E321" t="s">
        <v>355</v>
      </c>
      <c r="F321" t="s">
        <v>355</v>
      </c>
      <c r="G321" s="1">
        <v>43997</v>
      </c>
      <c r="H321">
        <v>1406</v>
      </c>
      <c r="I321" t="s">
        <v>21</v>
      </c>
      <c r="K321" t="s">
        <v>10</v>
      </c>
      <c r="L321" t="s">
        <v>10</v>
      </c>
    </row>
    <row r="322" spans="1:12">
      <c r="A322" s="2" t="s">
        <v>1326</v>
      </c>
      <c r="B322" t="s">
        <v>20</v>
      </c>
      <c r="C322">
        <v>41</v>
      </c>
      <c r="D322" t="s">
        <v>1327</v>
      </c>
      <c r="E322" t="s">
        <v>356</v>
      </c>
      <c r="F322" t="s">
        <v>356</v>
      </c>
      <c r="G322" s="1">
        <v>43998</v>
      </c>
      <c r="H322">
        <v>1408</v>
      </c>
      <c r="I322" t="s">
        <v>21</v>
      </c>
      <c r="K322" t="s">
        <v>10</v>
      </c>
      <c r="L322" t="s">
        <v>10</v>
      </c>
    </row>
    <row r="323" spans="1:12">
      <c r="A323" s="2" t="s">
        <v>1326</v>
      </c>
      <c r="B323" t="s">
        <v>20</v>
      </c>
      <c r="C323">
        <v>41</v>
      </c>
      <c r="D323" t="s">
        <v>1327</v>
      </c>
      <c r="E323" t="s">
        <v>357</v>
      </c>
      <c r="F323" t="s">
        <v>357</v>
      </c>
      <c r="G323" s="1">
        <v>43999</v>
      </c>
      <c r="H323">
        <v>1408</v>
      </c>
      <c r="I323" t="s">
        <v>21</v>
      </c>
      <c r="K323" t="s">
        <v>10</v>
      </c>
      <c r="L323" t="s">
        <v>10</v>
      </c>
    </row>
    <row r="324" spans="1:12">
      <c r="A324" s="2" t="s">
        <v>1326</v>
      </c>
      <c r="B324" t="s">
        <v>20</v>
      </c>
      <c r="C324">
        <v>41</v>
      </c>
      <c r="D324" t="s">
        <v>1327</v>
      </c>
      <c r="E324" t="s">
        <v>358</v>
      </c>
      <c r="F324" t="s">
        <v>358</v>
      </c>
      <c r="G324" s="1">
        <v>44000</v>
      </c>
      <c r="H324">
        <v>1422</v>
      </c>
      <c r="I324" t="s">
        <v>21</v>
      </c>
      <c r="K324" t="s">
        <v>10</v>
      </c>
      <c r="L324" t="s">
        <v>10</v>
      </c>
    </row>
    <row r="325" spans="1:12">
      <c r="A325" s="2" t="s">
        <v>1326</v>
      </c>
      <c r="B325" t="s">
        <v>20</v>
      </c>
      <c r="C325">
        <v>41</v>
      </c>
      <c r="D325" t="s">
        <v>1327</v>
      </c>
      <c r="E325" t="s">
        <v>359</v>
      </c>
      <c r="F325" t="s">
        <v>359</v>
      </c>
      <c r="G325" s="1">
        <v>44001</v>
      </c>
      <c r="H325">
        <v>1443</v>
      </c>
      <c r="I325" t="s">
        <v>21</v>
      </c>
      <c r="K325" t="s">
        <v>10</v>
      </c>
      <c r="L325" t="s">
        <v>10</v>
      </c>
    </row>
    <row r="326" spans="1:12">
      <c r="A326" s="2" t="s">
        <v>1326</v>
      </c>
      <c r="B326" t="s">
        <v>20</v>
      </c>
      <c r="C326">
        <v>41</v>
      </c>
      <c r="D326" t="s">
        <v>1327</v>
      </c>
      <c r="E326" t="s">
        <v>360</v>
      </c>
      <c r="F326" t="s">
        <v>360</v>
      </c>
      <c r="G326" s="1">
        <v>44002</v>
      </c>
      <c r="H326">
        <v>1470</v>
      </c>
      <c r="I326" t="s">
        <v>21</v>
      </c>
      <c r="K326" t="s">
        <v>10</v>
      </c>
      <c r="L326" t="s">
        <v>10</v>
      </c>
    </row>
    <row r="327" spans="1:12">
      <c r="A327" s="2" t="s">
        <v>1326</v>
      </c>
      <c r="B327" t="s">
        <v>20</v>
      </c>
      <c r="C327">
        <v>41</v>
      </c>
      <c r="D327" t="s">
        <v>1327</v>
      </c>
      <c r="E327" t="s">
        <v>361</v>
      </c>
      <c r="F327" t="s">
        <v>361</v>
      </c>
      <c r="G327" s="1">
        <v>44003</v>
      </c>
      <c r="H327">
        <v>1487</v>
      </c>
      <c r="I327" t="s">
        <v>21</v>
      </c>
      <c r="K327" t="s">
        <v>10</v>
      </c>
      <c r="L327" t="s">
        <v>10</v>
      </c>
    </row>
    <row r="328" spans="1:12">
      <c r="A328" s="2" t="s">
        <v>1326</v>
      </c>
      <c r="B328" t="s">
        <v>20</v>
      </c>
      <c r="C328">
        <v>41</v>
      </c>
      <c r="D328" t="s">
        <v>1327</v>
      </c>
      <c r="E328" t="s">
        <v>362</v>
      </c>
      <c r="F328" t="s">
        <v>362</v>
      </c>
      <c r="G328" s="1">
        <v>44004</v>
      </c>
      <c r="H328">
        <v>1532</v>
      </c>
      <c r="I328" t="s">
        <v>21</v>
      </c>
      <c r="K328" t="s">
        <v>10</v>
      </c>
      <c r="L328" t="s">
        <v>10</v>
      </c>
    </row>
    <row r="329" spans="1:12">
      <c r="A329" s="2" t="s">
        <v>1326</v>
      </c>
      <c r="B329" t="s">
        <v>20</v>
      </c>
      <c r="C329">
        <v>41</v>
      </c>
      <c r="D329" t="s">
        <v>1327</v>
      </c>
      <c r="E329" t="s">
        <v>363</v>
      </c>
      <c r="F329" t="s">
        <v>363</v>
      </c>
      <c r="G329" s="1">
        <v>44005</v>
      </c>
      <c r="H329">
        <v>1550</v>
      </c>
      <c r="I329" t="s">
        <v>21</v>
      </c>
      <c r="K329" t="s">
        <v>10</v>
      </c>
      <c r="L329" t="s">
        <v>10</v>
      </c>
    </row>
    <row r="330" spans="1:12">
      <c r="A330" s="2" t="s">
        <v>1326</v>
      </c>
      <c r="B330" t="s">
        <v>20</v>
      </c>
      <c r="C330">
        <v>41</v>
      </c>
      <c r="D330" t="s">
        <v>1327</v>
      </c>
      <c r="E330" t="s">
        <v>364</v>
      </c>
      <c r="F330" t="s">
        <v>364</v>
      </c>
      <c r="G330" s="1">
        <v>44006</v>
      </c>
      <c r="H330">
        <v>1547</v>
      </c>
      <c r="I330" t="s">
        <v>21</v>
      </c>
      <c r="K330" t="s">
        <v>10</v>
      </c>
      <c r="L330" t="s">
        <v>10</v>
      </c>
    </row>
    <row r="331" spans="1:12">
      <c r="A331" s="2" t="s">
        <v>1326</v>
      </c>
      <c r="B331" t="s">
        <v>20</v>
      </c>
      <c r="C331">
        <v>41</v>
      </c>
      <c r="D331" t="s">
        <v>1327</v>
      </c>
      <c r="E331" t="s">
        <v>365</v>
      </c>
      <c r="F331" t="s">
        <v>365</v>
      </c>
      <c r="G331" s="1">
        <v>44007</v>
      </c>
      <c r="H331">
        <v>1522</v>
      </c>
      <c r="I331" t="s">
        <v>21</v>
      </c>
      <c r="K331" t="s">
        <v>10</v>
      </c>
      <c r="L331" t="s">
        <v>10</v>
      </c>
    </row>
    <row r="332" spans="1:12">
      <c r="A332" s="2" t="s">
        <v>1326</v>
      </c>
      <c r="B332" t="s">
        <v>20</v>
      </c>
      <c r="C332">
        <v>41</v>
      </c>
      <c r="D332" t="s">
        <v>1327</v>
      </c>
      <c r="E332" t="s">
        <v>366</v>
      </c>
      <c r="F332" t="s">
        <v>366</v>
      </c>
      <c r="G332" s="1">
        <v>44008</v>
      </c>
      <c r="H332">
        <v>1496</v>
      </c>
      <c r="I332" t="s">
        <v>21</v>
      </c>
      <c r="K332" t="s">
        <v>10</v>
      </c>
      <c r="L332" t="s">
        <v>10</v>
      </c>
    </row>
    <row r="333" spans="1:12">
      <c r="A333" s="2" t="s">
        <v>1326</v>
      </c>
      <c r="B333" t="s">
        <v>20</v>
      </c>
      <c r="C333">
        <v>41</v>
      </c>
      <c r="D333" t="s">
        <v>1327</v>
      </c>
      <c r="E333" t="s">
        <v>367</v>
      </c>
      <c r="F333" t="s">
        <v>367</v>
      </c>
      <c r="G333" s="1">
        <v>44009</v>
      </c>
      <c r="H333">
        <v>1492</v>
      </c>
      <c r="I333" t="s">
        <v>21</v>
      </c>
      <c r="K333" t="s">
        <v>10</v>
      </c>
      <c r="L333" t="s">
        <v>10</v>
      </c>
    </row>
    <row r="334" spans="1:12">
      <c r="A334" s="2" t="s">
        <v>1326</v>
      </c>
      <c r="B334" t="s">
        <v>20</v>
      </c>
      <c r="C334">
        <v>41</v>
      </c>
      <c r="D334" t="s">
        <v>1327</v>
      </c>
      <c r="E334" t="s">
        <v>368</v>
      </c>
      <c r="F334" t="s">
        <v>368</v>
      </c>
      <c r="G334" s="1">
        <v>44010</v>
      </c>
      <c r="H334">
        <v>1479</v>
      </c>
      <c r="I334" t="s">
        <v>21</v>
      </c>
      <c r="K334" t="s">
        <v>10</v>
      </c>
      <c r="L334" t="s">
        <v>10</v>
      </c>
    </row>
    <row r="335" spans="1:12">
      <c r="A335" s="2" t="s">
        <v>1326</v>
      </c>
      <c r="B335" t="s">
        <v>20</v>
      </c>
      <c r="C335">
        <v>41</v>
      </c>
      <c r="D335" t="s">
        <v>1327</v>
      </c>
      <c r="E335" t="s">
        <v>369</v>
      </c>
      <c r="F335" t="s">
        <v>369</v>
      </c>
      <c r="G335" s="1">
        <v>44011</v>
      </c>
      <c r="H335">
        <v>1475</v>
      </c>
      <c r="I335" t="s">
        <v>21</v>
      </c>
      <c r="K335" t="s">
        <v>10</v>
      </c>
      <c r="L335" t="s">
        <v>10</v>
      </c>
    </row>
    <row r="336" spans="1:12">
      <c r="A336" s="2" t="s">
        <v>1326</v>
      </c>
      <c r="B336" t="s">
        <v>20</v>
      </c>
      <c r="C336">
        <v>41</v>
      </c>
      <c r="D336" t="s">
        <v>1327</v>
      </c>
      <c r="E336" t="s">
        <v>370</v>
      </c>
      <c r="F336" t="s">
        <v>370</v>
      </c>
      <c r="G336" s="1">
        <v>44012</v>
      </c>
      <c r="H336">
        <v>1519</v>
      </c>
      <c r="I336" t="s">
        <v>21</v>
      </c>
      <c r="K336" t="s">
        <v>10</v>
      </c>
      <c r="L336" t="s">
        <v>10</v>
      </c>
    </row>
    <row r="337" spans="1:12">
      <c r="A337" s="2" t="s">
        <v>1326</v>
      </c>
      <c r="B337" t="s">
        <v>20</v>
      </c>
      <c r="C337">
        <v>41</v>
      </c>
      <c r="D337" t="s">
        <v>1327</v>
      </c>
      <c r="E337" t="s">
        <v>371</v>
      </c>
      <c r="F337" t="s">
        <v>371</v>
      </c>
      <c r="G337" s="1">
        <v>44013</v>
      </c>
      <c r="H337">
        <v>1691</v>
      </c>
      <c r="I337" t="s">
        <v>21</v>
      </c>
      <c r="K337" t="s">
        <v>10</v>
      </c>
      <c r="L337" t="s">
        <v>10</v>
      </c>
    </row>
    <row r="338" spans="1:12">
      <c r="A338" s="2" t="s">
        <v>1326</v>
      </c>
      <c r="B338" t="s">
        <v>20</v>
      </c>
      <c r="C338">
        <v>41</v>
      </c>
      <c r="D338" t="s">
        <v>1327</v>
      </c>
      <c r="E338" t="s">
        <v>372</v>
      </c>
      <c r="F338" t="s">
        <v>372</v>
      </c>
      <c r="G338" s="1">
        <v>44014</v>
      </c>
      <c r="H338">
        <v>1755</v>
      </c>
      <c r="I338" t="s">
        <v>21</v>
      </c>
      <c r="K338" t="s">
        <v>10</v>
      </c>
      <c r="L338" t="s">
        <v>10</v>
      </c>
    </row>
    <row r="339" spans="1:12">
      <c r="A339" s="2" t="s">
        <v>1326</v>
      </c>
      <c r="B339" t="s">
        <v>20</v>
      </c>
      <c r="C339">
        <v>41</v>
      </c>
      <c r="D339" t="s">
        <v>1327</v>
      </c>
      <c r="E339" t="s">
        <v>373</v>
      </c>
      <c r="F339" t="s">
        <v>373</v>
      </c>
      <c r="G339" s="1">
        <v>44015</v>
      </c>
      <c r="H339">
        <v>1737</v>
      </c>
      <c r="I339" t="s">
        <v>21</v>
      </c>
      <c r="K339" t="s">
        <v>10</v>
      </c>
      <c r="L339" t="s">
        <v>10</v>
      </c>
    </row>
    <row r="340" spans="1:12">
      <c r="A340" s="2" t="s">
        <v>1326</v>
      </c>
      <c r="B340" t="s">
        <v>20</v>
      </c>
      <c r="C340">
        <v>41</v>
      </c>
      <c r="D340" t="s">
        <v>1327</v>
      </c>
      <c r="E340" t="s">
        <v>374</v>
      </c>
      <c r="F340" t="s">
        <v>374</v>
      </c>
      <c r="G340" s="1">
        <v>44016</v>
      </c>
      <c r="H340">
        <v>1722</v>
      </c>
      <c r="I340" t="s">
        <v>21</v>
      </c>
      <c r="K340" t="s">
        <v>10</v>
      </c>
      <c r="L340" t="s">
        <v>10</v>
      </c>
    </row>
    <row r="341" spans="1:12">
      <c r="A341" s="2" t="s">
        <v>1326</v>
      </c>
      <c r="B341" t="s">
        <v>20</v>
      </c>
      <c r="C341">
        <v>41</v>
      </c>
      <c r="D341" t="s">
        <v>1327</v>
      </c>
      <c r="E341" t="s">
        <v>375</v>
      </c>
      <c r="F341" t="s">
        <v>375</v>
      </c>
      <c r="G341" s="1">
        <v>44017</v>
      </c>
      <c r="H341">
        <v>1689</v>
      </c>
      <c r="I341" t="s">
        <v>21</v>
      </c>
      <c r="K341" t="s">
        <v>10</v>
      </c>
      <c r="L341" t="s">
        <v>10</v>
      </c>
    </row>
    <row r="342" spans="1:12">
      <c r="A342" s="2" t="s">
        <v>1326</v>
      </c>
      <c r="B342" t="s">
        <v>20</v>
      </c>
      <c r="C342">
        <v>41</v>
      </c>
      <c r="D342" t="s">
        <v>1327</v>
      </c>
      <c r="E342" t="s">
        <v>376</v>
      </c>
      <c r="F342" t="s">
        <v>376</v>
      </c>
      <c r="G342" s="1">
        <v>44018</v>
      </c>
      <c r="H342">
        <v>1651</v>
      </c>
      <c r="I342" t="s">
        <v>21</v>
      </c>
      <c r="K342" t="s">
        <v>10</v>
      </c>
      <c r="L342" t="s">
        <v>10</v>
      </c>
    </row>
    <row r="343" spans="1:12">
      <c r="A343" s="2" t="s">
        <v>1326</v>
      </c>
      <c r="B343" t="s">
        <v>20</v>
      </c>
      <c r="C343">
        <v>41</v>
      </c>
      <c r="D343" t="s">
        <v>1327</v>
      </c>
      <c r="E343" t="s">
        <v>377</v>
      </c>
      <c r="F343" t="s">
        <v>377</v>
      </c>
      <c r="G343" s="1">
        <v>44019</v>
      </c>
      <c r="H343">
        <v>1637</v>
      </c>
      <c r="I343" t="s">
        <v>21</v>
      </c>
      <c r="K343" t="s">
        <v>10</v>
      </c>
      <c r="L343" t="s">
        <v>10</v>
      </c>
    </row>
    <row r="344" spans="1:12">
      <c r="A344" s="2" t="s">
        <v>1326</v>
      </c>
      <c r="B344" t="s">
        <v>20</v>
      </c>
      <c r="C344">
        <v>41</v>
      </c>
      <c r="D344" t="s">
        <v>1327</v>
      </c>
      <c r="E344" t="s">
        <v>378</v>
      </c>
      <c r="F344" t="s">
        <v>378</v>
      </c>
      <c r="G344" s="1">
        <v>44020</v>
      </c>
      <c r="H344">
        <v>1645</v>
      </c>
      <c r="I344" t="s">
        <v>21</v>
      </c>
      <c r="K344" t="s">
        <v>10</v>
      </c>
      <c r="L344" t="s">
        <v>10</v>
      </c>
    </row>
    <row r="345" spans="1:12">
      <c r="A345" s="2" t="s">
        <v>1326</v>
      </c>
      <c r="B345" t="s">
        <v>20</v>
      </c>
      <c r="C345">
        <v>41</v>
      </c>
      <c r="D345" t="s">
        <v>1327</v>
      </c>
      <c r="E345" t="s">
        <v>379</v>
      </c>
      <c r="F345" t="s">
        <v>379</v>
      </c>
      <c r="G345" s="1">
        <v>44021</v>
      </c>
      <c r="H345">
        <v>1650</v>
      </c>
      <c r="I345" t="s">
        <v>21</v>
      </c>
      <c r="K345" t="s">
        <v>10</v>
      </c>
      <c r="L345" t="s">
        <v>10</v>
      </c>
    </row>
    <row r="346" spans="1:12">
      <c r="A346" s="2" t="s">
        <v>1326</v>
      </c>
      <c r="B346" t="s">
        <v>20</v>
      </c>
      <c r="C346">
        <v>41</v>
      </c>
      <c r="D346" t="s">
        <v>1327</v>
      </c>
      <c r="E346" t="s">
        <v>380</v>
      </c>
      <c r="F346" t="s">
        <v>380</v>
      </c>
      <c r="G346" s="1">
        <v>44022</v>
      </c>
      <c r="H346">
        <v>1672</v>
      </c>
      <c r="I346" t="s">
        <v>21</v>
      </c>
      <c r="K346" t="s">
        <v>10</v>
      </c>
      <c r="L346" t="s">
        <v>10</v>
      </c>
    </row>
    <row r="347" spans="1:12">
      <c r="A347" s="2" t="s">
        <v>1326</v>
      </c>
      <c r="B347" t="s">
        <v>20</v>
      </c>
      <c r="C347">
        <v>41</v>
      </c>
      <c r="D347" t="s">
        <v>1327</v>
      </c>
      <c r="E347" t="s">
        <v>381</v>
      </c>
      <c r="F347" t="s">
        <v>381</v>
      </c>
      <c r="G347" s="1">
        <v>44023</v>
      </c>
      <c r="H347">
        <v>1675</v>
      </c>
      <c r="I347" t="s">
        <v>21</v>
      </c>
      <c r="K347" t="s">
        <v>10</v>
      </c>
      <c r="L347" t="s">
        <v>10</v>
      </c>
    </row>
    <row r="348" spans="1:12">
      <c r="A348" s="2" t="s">
        <v>1326</v>
      </c>
      <c r="B348" t="s">
        <v>20</v>
      </c>
      <c r="C348">
        <v>41</v>
      </c>
      <c r="D348" t="s">
        <v>1327</v>
      </c>
      <c r="E348" t="s">
        <v>382</v>
      </c>
      <c r="F348" t="s">
        <v>382</v>
      </c>
      <c r="G348" s="1">
        <v>44024</v>
      </c>
      <c r="H348">
        <v>1665</v>
      </c>
      <c r="I348" t="s">
        <v>21</v>
      </c>
      <c r="K348" t="s">
        <v>10</v>
      </c>
      <c r="L348" t="s">
        <v>10</v>
      </c>
    </row>
    <row r="349" spans="1:12">
      <c r="A349" s="2" t="s">
        <v>1326</v>
      </c>
      <c r="B349" t="s">
        <v>20</v>
      </c>
      <c r="C349">
        <v>41</v>
      </c>
      <c r="D349" t="s">
        <v>1327</v>
      </c>
      <c r="E349" t="s">
        <v>383</v>
      </c>
      <c r="F349" t="s">
        <v>383</v>
      </c>
      <c r="G349" s="1">
        <v>44025</v>
      </c>
      <c r="H349">
        <v>1669</v>
      </c>
      <c r="I349" t="s">
        <v>21</v>
      </c>
      <c r="K349" t="s">
        <v>10</v>
      </c>
      <c r="L349" t="s">
        <v>10</v>
      </c>
    </row>
    <row r="350" spans="1:12">
      <c r="A350" s="2" t="s">
        <v>1326</v>
      </c>
      <c r="B350" t="s">
        <v>20</v>
      </c>
      <c r="C350">
        <v>41</v>
      </c>
      <c r="D350" t="s">
        <v>1327</v>
      </c>
      <c r="E350" t="s">
        <v>384</v>
      </c>
      <c r="F350" t="s">
        <v>384</v>
      </c>
      <c r="G350" s="1">
        <v>44026</v>
      </c>
      <c r="H350">
        <v>1708</v>
      </c>
      <c r="I350" t="s">
        <v>21</v>
      </c>
      <c r="K350" t="s">
        <v>10</v>
      </c>
      <c r="L350" t="s">
        <v>10</v>
      </c>
    </row>
    <row r="351" spans="1:12">
      <c r="A351" s="2" t="s">
        <v>1326</v>
      </c>
      <c r="B351" t="s">
        <v>20</v>
      </c>
      <c r="C351">
        <v>41</v>
      </c>
      <c r="D351" t="s">
        <v>1327</v>
      </c>
      <c r="E351" t="s">
        <v>385</v>
      </c>
      <c r="F351" t="s">
        <v>385</v>
      </c>
      <c r="G351" s="1">
        <v>44027</v>
      </c>
      <c r="H351">
        <v>1715</v>
      </c>
      <c r="I351" t="s">
        <v>21</v>
      </c>
      <c r="K351" t="s">
        <v>10</v>
      </c>
      <c r="L351" t="s">
        <v>10</v>
      </c>
    </row>
    <row r="352" spans="1:12">
      <c r="A352" s="2" t="s">
        <v>1326</v>
      </c>
      <c r="B352" t="s">
        <v>20</v>
      </c>
      <c r="C352">
        <v>41</v>
      </c>
      <c r="D352" t="s">
        <v>1327</v>
      </c>
      <c r="E352" t="s">
        <v>386</v>
      </c>
      <c r="F352" t="s">
        <v>386</v>
      </c>
      <c r="G352" s="1">
        <v>44028</v>
      </c>
      <c r="H352">
        <v>1749</v>
      </c>
      <c r="I352" t="s">
        <v>21</v>
      </c>
      <c r="K352" t="s">
        <v>10</v>
      </c>
      <c r="L352" t="s">
        <v>10</v>
      </c>
    </row>
    <row r="353" spans="1:12">
      <c r="A353" s="2" t="s">
        <v>1326</v>
      </c>
      <c r="B353" t="s">
        <v>20</v>
      </c>
      <c r="C353">
        <v>41</v>
      </c>
      <c r="D353" t="s">
        <v>1327</v>
      </c>
      <c r="E353" t="s">
        <v>387</v>
      </c>
      <c r="F353" t="s">
        <v>387</v>
      </c>
      <c r="G353" s="1">
        <v>44029</v>
      </c>
      <c r="H353">
        <v>1767</v>
      </c>
      <c r="I353" t="s">
        <v>21</v>
      </c>
      <c r="K353" t="s">
        <v>10</v>
      </c>
      <c r="L353" t="s">
        <v>10</v>
      </c>
    </row>
    <row r="354" spans="1:12">
      <c r="A354" s="2" t="s">
        <v>1326</v>
      </c>
      <c r="B354" t="s">
        <v>20</v>
      </c>
      <c r="C354">
        <v>41</v>
      </c>
      <c r="D354" t="s">
        <v>1327</v>
      </c>
      <c r="E354" t="s">
        <v>388</v>
      </c>
      <c r="F354" t="s">
        <v>388</v>
      </c>
      <c r="G354" s="1">
        <v>44030</v>
      </c>
      <c r="H354">
        <v>1737</v>
      </c>
      <c r="I354" t="s">
        <v>21</v>
      </c>
      <c r="K354" t="s">
        <v>10</v>
      </c>
      <c r="L354" t="s">
        <v>10</v>
      </c>
    </row>
    <row r="355" spans="1:12">
      <c r="A355" s="2" t="s">
        <v>1326</v>
      </c>
      <c r="B355" t="s">
        <v>20</v>
      </c>
      <c r="C355">
        <v>41</v>
      </c>
      <c r="D355" t="s">
        <v>1327</v>
      </c>
      <c r="E355" t="s">
        <v>389</v>
      </c>
      <c r="F355" t="s">
        <v>389</v>
      </c>
      <c r="G355" s="1">
        <v>44031</v>
      </c>
      <c r="H355">
        <v>1737</v>
      </c>
      <c r="I355" t="s">
        <v>21</v>
      </c>
      <c r="K355" t="s">
        <v>10</v>
      </c>
      <c r="L355" t="s">
        <v>10</v>
      </c>
    </row>
    <row r="356" spans="1:12">
      <c r="A356" s="2" t="s">
        <v>1326</v>
      </c>
      <c r="B356" t="s">
        <v>20</v>
      </c>
      <c r="C356">
        <v>41</v>
      </c>
      <c r="D356" t="s">
        <v>1327</v>
      </c>
      <c r="E356" t="s">
        <v>390</v>
      </c>
      <c r="F356" t="s">
        <v>390</v>
      </c>
      <c r="G356" s="1">
        <v>44032</v>
      </c>
      <c r="H356">
        <v>1740</v>
      </c>
      <c r="I356" t="s">
        <v>21</v>
      </c>
      <c r="K356" t="s">
        <v>10</v>
      </c>
      <c r="L356" t="s">
        <v>10</v>
      </c>
    </row>
    <row r="357" spans="1:12">
      <c r="A357" s="2" t="s">
        <v>1326</v>
      </c>
      <c r="B357" t="s">
        <v>20</v>
      </c>
      <c r="C357">
        <v>41</v>
      </c>
      <c r="D357" t="s">
        <v>1327</v>
      </c>
      <c r="E357" t="s">
        <v>391</v>
      </c>
      <c r="F357" t="s">
        <v>391</v>
      </c>
      <c r="G357" s="1">
        <v>44033</v>
      </c>
      <c r="H357">
        <v>1779</v>
      </c>
      <c r="I357" t="s">
        <v>21</v>
      </c>
      <c r="K357" t="s">
        <v>10</v>
      </c>
      <c r="L357" t="s">
        <v>10</v>
      </c>
    </row>
    <row r="358" spans="1:12">
      <c r="A358" s="2" t="s">
        <v>1326</v>
      </c>
      <c r="B358" t="s">
        <v>20</v>
      </c>
      <c r="C358">
        <v>41</v>
      </c>
      <c r="D358" t="s">
        <v>1327</v>
      </c>
      <c r="E358" t="s">
        <v>392</v>
      </c>
      <c r="F358" t="s">
        <v>392</v>
      </c>
      <c r="G358" s="1">
        <v>44034</v>
      </c>
      <c r="H358">
        <v>1809</v>
      </c>
      <c r="I358" t="s">
        <v>21</v>
      </c>
      <c r="K358" t="s">
        <v>10</v>
      </c>
      <c r="L358" t="s">
        <v>10</v>
      </c>
    </row>
    <row r="359" spans="1:12">
      <c r="A359" s="2" t="s">
        <v>1326</v>
      </c>
      <c r="B359" t="s">
        <v>20</v>
      </c>
      <c r="C359">
        <v>41</v>
      </c>
      <c r="D359" t="s">
        <v>1327</v>
      </c>
      <c r="E359" t="s">
        <v>393</v>
      </c>
      <c r="F359" t="s">
        <v>393</v>
      </c>
      <c r="G359" s="1">
        <v>44035</v>
      </c>
      <c r="H359">
        <v>1813</v>
      </c>
      <c r="I359" t="s">
        <v>21</v>
      </c>
      <c r="K359" t="s">
        <v>10</v>
      </c>
      <c r="L359" t="s">
        <v>10</v>
      </c>
    </row>
    <row r="360" spans="1:12">
      <c r="A360" s="2" t="s">
        <v>1326</v>
      </c>
      <c r="B360" t="s">
        <v>20</v>
      </c>
      <c r="C360">
        <v>41</v>
      </c>
      <c r="D360" t="s">
        <v>1327</v>
      </c>
      <c r="E360" t="s">
        <v>394</v>
      </c>
      <c r="F360" t="s">
        <v>394</v>
      </c>
      <c r="G360" s="1">
        <v>44036</v>
      </c>
      <c r="H360">
        <v>1845</v>
      </c>
      <c r="I360" t="s">
        <v>21</v>
      </c>
      <c r="K360" t="s">
        <v>10</v>
      </c>
      <c r="L360" t="s">
        <v>10</v>
      </c>
    </row>
    <row r="361" spans="1:12">
      <c r="A361" s="2" t="s">
        <v>1326</v>
      </c>
      <c r="B361" t="s">
        <v>20</v>
      </c>
      <c r="C361">
        <v>41</v>
      </c>
      <c r="D361" t="s">
        <v>1327</v>
      </c>
      <c r="E361" t="s">
        <v>395</v>
      </c>
      <c r="F361" t="s">
        <v>395</v>
      </c>
      <c r="G361" s="1">
        <v>44037</v>
      </c>
      <c r="H361">
        <v>1828</v>
      </c>
      <c r="I361" t="s">
        <v>21</v>
      </c>
      <c r="K361" t="s">
        <v>10</v>
      </c>
      <c r="L361" t="s">
        <v>10</v>
      </c>
    </row>
    <row r="362" spans="1:12">
      <c r="A362" s="2" t="s">
        <v>1326</v>
      </c>
      <c r="B362" t="s">
        <v>20</v>
      </c>
      <c r="C362">
        <v>41</v>
      </c>
      <c r="D362" t="s">
        <v>1327</v>
      </c>
      <c r="E362" t="s">
        <v>396</v>
      </c>
      <c r="F362" t="s">
        <v>396</v>
      </c>
      <c r="G362" s="1">
        <v>44038</v>
      </c>
      <c r="H362">
        <v>1807</v>
      </c>
      <c r="I362" t="s">
        <v>21</v>
      </c>
      <c r="K362" t="s">
        <v>10</v>
      </c>
      <c r="L362" t="s">
        <v>10</v>
      </c>
    </row>
    <row r="363" spans="1:12">
      <c r="A363" s="2" t="s">
        <v>1326</v>
      </c>
      <c r="B363" t="s">
        <v>20</v>
      </c>
      <c r="C363">
        <v>41</v>
      </c>
      <c r="D363" t="s">
        <v>1327</v>
      </c>
      <c r="E363" t="s">
        <v>397</v>
      </c>
      <c r="F363" t="s">
        <v>397</v>
      </c>
      <c r="G363" s="1">
        <v>44039</v>
      </c>
      <c r="H363">
        <v>1806</v>
      </c>
      <c r="I363" t="s">
        <v>21</v>
      </c>
      <c r="K363" t="s">
        <v>10</v>
      </c>
      <c r="L363" t="s">
        <v>10</v>
      </c>
    </row>
    <row r="364" spans="1:12">
      <c r="A364" s="2" t="s">
        <v>1326</v>
      </c>
      <c r="B364" t="s">
        <v>20</v>
      </c>
      <c r="C364">
        <v>41</v>
      </c>
      <c r="D364" t="s">
        <v>1327</v>
      </c>
      <c r="E364" t="s">
        <v>398</v>
      </c>
      <c r="F364" t="s">
        <v>398</v>
      </c>
      <c r="G364" s="1">
        <v>44040</v>
      </c>
      <c r="H364">
        <v>1782</v>
      </c>
      <c r="I364" t="s">
        <v>21</v>
      </c>
      <c r="K364" t="s">
        <v>10</v>
      </c>
      <c r="L364" t="s">
        <v>10</v>
      </c>
    </row>
    <row r="365" spans="1:12">
      <c r="A365" s="2" t="s">
        <v>1326</v>
      </c>
      <c r="B365" t="s">
        <v>20</v>
      </c>
      <c r="C365">
        <v>41</v>
      </c>
      <c r="D365" t="s">
        <v>1327</v>
      </c>
      <c r="E365" t="s">
        <v>399</v>
      </c>
      <c r="F365" t="s">
        <v>399</v>
      </c>
      <c r="G365" s="1">
        <v>44041</v>
      </c>
      <c r="H365">
        <v>1780</v>
      </c>
      <c r="I365" t="s">
        <v>21</v>
      </c>
      <c r="K365" t="s">
        <v>10</v>
      </c>
      <c r="L365" t="s">
        <v>10</v>
      </c>
    </row>
    <row r="366" spans="1:12">
      <c r="A366" s="2" t="s">
        <v>1326</v>
      </c>
      <c r="B366" t="s">
        <v>20</v>
      </c>
      <c r="C366">
        <v>41</v>
      </c>
      <c r="D366" t="s">
        <v>1327</v>
      </c>
      <c r="E366" t="s">
        <v>400</v>
      </c>
      <c r="F366" t="s">
        <v>400</v>
      </c>
      <c r="G366" s="1">
        <v>44042</v>
      </c>
      <c r="H366">
        <v>1787</v>
      </c>
      <c r="I366" t="s">
        <v>21</v>
      </c>
      <c r="K366" t="s">
        <v>10</v>
      </c>
      <c r="L366" t="s">
        <v>10</v>
      </c>
    </row>
    <row r="367" spans="1:12">
      <c r="A367" s="2" t="s">
        <v>1326</v>
      </c>
      <c r="B367" t="s">
        <v>20</v>
      </c>
      <c r="C367">
        <v>41</v>
      </c>
      <c r="D367" t="s">
        <v>1327</v>
      </c>
      <c r="E367" t="s">
        <v>401</v>
      </c>
      <c r="F367" t="s">
        <v>401</v>
      </c>
      <c r="G367" s="1">
        <v>44043</v>
      </c>
      <c r="H367">
        <v>1791</v>
      </c>
      <c r="I367" t="s">
        <v>21</v>
      </c>
      <c r="K367" t="s">
        <v>10</v>
      </c>
      <c r="L367" t="s">
        <v>10</v>
      </c>
    </row>
    <row r="368" spans="1:12">
      <c r="A368" s="2" t="s">
        <v>1326</v>
      </c>
      <c r="B368" t="s">
        <v>20</v>
      </c>
      <c r="C368">
        <v>41</v>
      </c>
      <c r="D368" t="s">
        <v>1327</v>
      </c>
      <c r="E368" t="s">
        <v>402</v>
      </c>
      <c r="F368" t="s">
        <v>402</v>
      </c>
      <c r="G368" s="1">
        <v>44044</v>
      </c>
      <c r="H368">
        <v>1791</v>
      </c>
      <c r="I368" t="s">
        <v>21</v>
      </c>
      <c r="K368" t="s">
        <v>10</v>
      </c>
      <c r="L368" t="s">
        <v>10</v>
      </c>
    </row>
    <row r="369" spans="1:12">
      <c r="A369" s="2" t="s">
        <v>1326</v>
      </c>
      <c r="B369" t="s">
        <v>20</v>
      </c>
      <c r="C369">
        <v>41</v>
      </c>
      <c r="D369" t="s">
        <v>1327</v>
      </c>
      <c r="E369" t="s">
        <v>403</v>
      </c>
      <c r="F369" t="s">
        <v>403</v>
      </c>
      <c r="G369" s="1">
        <v>44045</v>
      </c>
      <c r="H369">
        <v>1771</v>
      </c>
      <c r="I369" t="s">
        <v>21</v>
      </c>
      <c r="K369" t="s">
        <v>10</v>
      </c>
      <c r="L369" t="s">
        <v>10</v>
      </c>
    </row>
    <row r="370" spans="1:12">
      <c r="A370" s="2" t="s">
        <v>1326</v>
      </c>
      <c r="B370" t="s">
        <v>20</v>
      </c>
      <c r="C370">
        <v>41</v>
      </c>
      <c r="D370" t="s">
        <v>1327</v>
      </c>
      <c r="E370" t="s">
        <v>404</v>
      </c>
      <c r="F370" t="s">
        <v>404</v>
      </c>
      <c r="G370" s="1">
        <v>44046</v>
      </c>
      <c r="H370">
        <v>1751</v>
      </c>
      <c r="I370" t="s">
        <v>21</v>
      </c>
      <c r="K370" t="s">
        <v>10</v>
      </c>
      <c r="L370" t="s">
        <v>10</v>
      </c>
    </row>
    <row r="371" spans="1:12">
      <c r="A371" s="2" t="s">
        <v>1326</v>
      </c>
      <c r="B371" t="s">
        <v>20</v>
      </c>
      <c r="C371">
        <v>41</v>
      </c>
      <c r="D371" t="s">
        <v>1327</v>
      </c>
      <c r="E371" t="s">
        <v>405</v>
      </c>
      <c r="F371" t="s">
        <v>405</v>
      </c>
      <c r="G371" s="1">
        <v>44047</v>
      </c>
      <c r="H371">
        <v>1718</v>
      </c>
      <c r="I371" t="s">
        <v>21</v>
      </c>
      <c r="K371" t="s">
        <v>10</v>
      </c>
      <c r="L371" t="s">
        <v>10</v>
      </c>
    </row>
    <row r="372" spans="1:12">
      <c r="A372" s="2" t="s">
        <v>1326</v>
      </c>
      <c r="B372" t="s">
        <v>20</v>
      </c>
      <c r="C372">
        <v>41</v>
      </c>
      <c r="D372" t="s">
        <v>1327</v>
      </c>
      <c r="E372" t="s">
        <v>406</v>
      </c>
      <c r="F372" t="s">
        <v>406</v>
      </c>
      <c r="G372" s="1">
        <v>44048</v>
      </c>
      <c r="H372">
        <v>1690</v>
      </c>
      <c r="I372" t="s">
        <v>21</v>
      </c>
      <c r="K372" t="s">
        <v>10</v>
      </c>
      <c r="L372" t="s">
        <v>10</v>
      </c>
    </row>
    <row r="373" spans="1:12">
      <c r="A373" s="2" t="s">
        <v>1326</v>
      </c>
      <c r="B373" t="s">
        <v>20</v>
      </c>
      <c r="C373">
        <v>41</v>
      </c>
      <c r="D373" t="s">
        <v>1327</v>
      </c>
      <c r="E373" t="s">
        <v>407</v>
      </c>
      <c r="F373" t="s">
        <v>407</v>
      </c>
      <c r="G373" s="1">
        <v>44049</v>
      </c>
      <c r="H373">
        <v>1657</v>
      </c>
      <c r="I373" t="s">
        <v>21</v>
      </c>
      <c r="K373" t="s">
        <v>10</v>
      </c>
      <c r="L373" t="s">
        <v>10</v>
      </c>
    </row>
    <row r="374" spans="1:12">
      <c r="A374" s="2" t="s">
        <v>1326</v>
      </c>
      <c r="B374" t="s">
        <v>20</v>
      </c>
      <c r="C374">
        <v>41</v>
      </c>
      <c r="D374" t="s">
        <v>1327</v>
      </c>
      <c r="E374" t="s">
        <v>408</v>
      </c>
      <c r="F374" t="s">
        <v>408</v>
      </c>
      <c r="G374" s="1">
        <v>44050</v>
      </c>
      <c r="H374">
        <v>1632</v>
      </c>
      <c r="I374" t="s">
        <v>21</v>
      </c>
      <c r="K374" t="s">
        <v>10</v>
      </c>
      <c r="L374" t="s">
        <v>10</v>
      </c>
    </row>
    <row r="375" spans="1:12">
      <c r="A375" s="2" t="s">
        <v>1326</v>
      </c>
      <c r="B375" t="s">
        <v>20</v>
      </c>
      <c r="C375">
        <v>41</v>
      </c>
      <c r="D375" t="s">
        <v>1327</v>
      </c>
      <c r="E375" t="s">
        <v>409</v>
      </c>
      <c r="F375" t="s">
        <v>409</v>
      </c>
      <c r="G375" s="1">
        <v>44051</v>
      </c>
      <c r="H375">
        <v>1626</v>
      </c>
      <c r="I375" t="s">
        <v>21</v>
      </c>
      <c r="K375" t="s">
        <v>10</v>
      </c>
      <c r="L375" t="s">
        <v>10</v>
      </c>
    </row>
    <row r="376" spans="1:12">
      <c r="A376" s="2" t="s">
        <v>1326</v>
      </c>
      <c r="B376" t="s">
        <v>20</v>
      </c>
      <c r="C376">
        <v>41</v>
      </c>
      <c r="D376" t="s">
        <v>1327</v>
      </c>
      <c r="E376" t="s">
        <v>410</v>
      </c>
      <c r="F376" t="s">
        <v>410</v>
      </c>
      <c r="G376" s="1">
        <v>44052</v>
      </c>
      <c r="H376">
        <v>1634</v>
      </c>
      <c r="I376" t="s">
        <v>21</v>
      </c>
      <c r="K376" t="s">
        <v>10</v>
      </c>
      <c r="L376" t="s">
        <v>10</v>
      </c>
    </row>
    <row r="377" spans="1:12">
      <c r="A377" s="2" t="s">
        <v>1326</v>
      </c>
      <c r="B377" t="s">
        <v>20</v>
      </c>
      <c r="C377">
        <v>41</v>
      </c>
      <c r="D377" t="s">
        <v>1327</v>
      </c>
      <c r="E377" t="s">
        <v>411</v>
      </c>
      <c r="F377" t="s">
        <v>411</v>
      </c>
      <c r="G377" s="1">
        <v>44053</v>
      </c>
      <c r="H377">
        <v>1643</v>
      </c>
      <c r="I377" t="s">
        <v>21</v>
      </c>
      <c r="K377" t="s">
        <v>10</v>
      </c>
      <c r="L377" t="s">
        <v>10</v>
      </c>
    </row>
    <row r="378" spans="1:12">
      <c r="A378" s="2" t="s">
        <v>1326</v>
      </c>
      <c r="B378" t="s">
        <v>20</v>
      </c>
      <c r="C378">
        <v>41</v>
      </c>
      <c r="D378" t="s">
        <v>1327</v>
      </c>
      <c r="E378" t="s">
        <v>412</v>
      </c>
      <c r="F378" t="s">
        <v>412</v>
      </c>
      <c r="G378" s="1">
        <v>44054</v>
      </c>
      <c r="H378">
        <v>1627</v>
      </c>
      <c r="I378" t="s">
        <v>21</v>
      </c>
      <c r="K378" t="s">
        <v>10</v>
      </c>
      <c r="L378" t="s">
        <v>10</v>
      </c>
    </row>
    <row r="379" spans="1:12">
      <c r="A379" s="2" t="s">
        <v>1326</v>
      </c>
      <c r="B379" t="s">
        <v>20</v>
      </c>
      <c r="C379">
        <v>41</v>
      </c>
      <c r="D379" t="s">
        <v>1327</v>
      </c>
      <c r="E379" t="s">
        <v>413</v>
      </c>
      <c r="F379" t="s">
        <v>413</v>
      </c>
      <c r="G379" s="1">
        <v>44055</v>
      </c>
      <c r="H379">
        <v>1587</v>
      </c>
      <c r="I379" t="s">
        <v>21</v>
      </c>
      <c r="K379" t="s">
        <v>10</v>
      </c>
      <c r="L379" t="s">
        <v>10</v>
      </c>
    </row>
    <row r="380" spans="1:12">
      <c r="A380" s="2" t="s">
        <v>1326</v>
      </c>
      <c r="B380" t="s">
        <v>20</v>
      </c>
      <c r="C380">
        <v>41</v>
      </c>
      <c r="D380" t="s">
        <v>1327</v>
      </c>
      <c r="E380" t="s">
        <v>414</v>
      </c>
      <c r="F380" t="s">
        <v>414</v>
      </c>
      <c r="G380" s="1">
        <v>44056</v>
      </c>
      <c r="H380">
        <v>1568</v>
      </c>
      <c r="I380" t="s">
        <v>21</v>
      </c>
      <c r="K380" t="s">
        <v>10</v>
      </c>
      <c r="L380" t="s">
        <v>10</v>
      </c>
    </row>
    <row r="381" spans="1:12">
      <c r="A381" s="2" t="s">
        <v>1326</v>
      </c>
      <c r="B381" t="s">
        <v>20</v>
      </c>
      <c r="C381">
        <v>41</v>
      </c>
      <c r="D381" t="s">
        <v>1327</v>
      </c>
      <c r="E381" t="s">
        <v>415</v>
      </c>
      <c r="F381" t="s">
        <v>415</v>
      </c>
      <c r="G381" s="1">
        <v>44057</v>
      </c>
      <c r="H381">
        <v>1580</v>
      </c>
      <c r="I381" t="s">
        <v>21</v>
      </c>
      <c r="K381" t="s">
        <v>10</v>
      </c>
      <c r="L381" t="s">
        <v>10</v>
      </c>
    </row>
    <row r="382" spans="1:12">
      <c r="A382" s="2" t="s">
        <v>1326</v>
      </c>
      <c r="B382" t="s">
        <v>20</v>
      </c>
      <c r="C382">
        <v>41</v>
      </c>
      <c r="D382" t="s">
        <v>1327</v>
      </c>
      <c r="E382" t="s">
        <v>416</v>
      </c>
      <c r="F382" t="s">
        <v>416</v>
      </c>
      <c r="G382" s="1">
        <v>44058</v>
      </c>
      <c r="H382">
        <v>1586</v>
      </c>
      <c r="I382" t="s">
        <v>21</v>
      </c>
      <c r="K382" t="s">
        <v>10</v>
      </c>
      <c r="L382" t="s">
        <v>10</v>
      </c>
    </row>
    <row r="383" spans="1:12">
      <c r="A383" s="2" t="s">
        <v>1326</v>
      </c>
      <c r="B383" t="s">
        <v>20</v>
      </c>
      <c r="C383">
        <v>41</v>
      </c>
      <c r="D383" t="s">
        <v>1327</v>
      </c>
      <c r="E383" t="s">
        <v>417</v>
      </c>
      <c r="F383" t="s">
        <v>417</v>
      </c>
      <c r="G383" s="1">
        <v>44059</v>
      </c>
      <c r="H383">
        <v>1578</v>
      </c>
      <c r="I383" t="s">
        <v>21</v>
      </c>
      <c r="K383" t="s">
        <v>10</v>
      </c>
      <c r="L383" t="s">
        <v>10</v>
      </c>
    </row>
    <row r="384" spans="1:12">
      <c r="A384" s="2" t="s">
        <v>1326</v>
      </c>
      <c r="B384" t="s">
        <v>20</v>
      </c>
      <c r="C384">
        <v>41</v>
      </c>
      <c r="D384" t="s">
        <v>1327</v>
      </c>
      <c r="E384" t="s">
        <v>418</v>
      </c>
      <c r="F384" t="s">
        <v>418</v>
      </c>
      <c r="G384" s="1">
        <v>44060</v>
      </c>
      <c r="H384">
        <v>1584</v>
      </c>
      <c r="I384" t="s">
        <v>21</v>
      </c>
      <c r="K384" t="s">
        <v>10</v>
      </c>
      <c r="L384" t="s">
        <v>10</v>
      </c>
    </row>
    <row r="385" spans="1:12">
      <c r="A385" s="2" t="s">
        <v>1326</v>
      </c>
      <c r="B385" t="s">
        <v>20</v>
      </c>
      <c r="C385">
        <v>41</v>
      </c>
      <c r="D385" t="s">
        <v>1327</v>
      </c>
      <c r="E385" t="s">
        <v>419</v>
      </c>
      <c r="F385" t="s">
        <v>419</v>
      </c>
      <c r="G385" s="1">
        <v>44061</v>
      </c>
      <c r="H385">
        <v>2233</v>
      </c>
      <c r="I385" t="s">
        <v>21</v>
      </c>
      <c r="K385" t="s">
        <v>10</v>
      </c>
      <c r="L385" t="s">
        <v>10</v>
      </c>
    </row>
    <row r="386" spans="1:12">
      <c r="A386" s="2" t="s">
        <v>1326</v>
      </c>
      <c r="B386" t="s">
        <v>20</v>
      </c>
      <c r="C386">
        <v>41</v>
      </c>
      <c r="D386" t="s">
        <v>1327</v>
      </c>
      <c r="E386" t="s">
        <v>420</v>
      </c>
      <c r="F386" t="s">
        <v>420</v>
      </c>
      <c r="G386" s="1">
        <v>44062</v>
      </c>
      <c r="H386">
        <v>2597</v>
      </c>
      <c r="I386" t="s">
        <v>21</v>
      </c>
      <c r="K386" t="s">
        <v>10</v>
      </c>
      <c r="L386" t="s">
        <v>10</v>
      </c>
    </row>
    <row r="387" spans="1:12">
      <c r="A387" s="2" t="s">
        <v>1326</v>
      </c>
      <c r="B387" t="s">
        <v>20</v>
      </c>
      <c r="C387">
        <v>41</v>
      </c>
      <c r="D387" t="s">
        <v>1327</v>
      </c>
      <c r="E387" t="s">
        <v>421</v>
      </c>
      <c r="F387" t="s">
        <v>421</v>
      </c>
      <c r="G387" s="1">
        <v>44063</v>
      </c>
      <c r="H387">
        <v>2592</v>
      </c>
      <c r="I387" t="s">
        <v>21</v>
      </c>
      <c r="K387" t="s">
        <v>10</v>
      </c>
      <c r="L387" t="s">
        <v>10</v>
      </c>
    </row>
    <row r="388" spans="1:12">
      <c r="A388" s="2" t="s">
        <v>1326</v>
      </c>
      <c r="B388" t="s">
        <v>20</v>
      </c>
      <c r="C388">
        <v>41</v>
      </c>
      <c r="D388" t="s">
        <v>1327</v>
      </c>
      <c r="E388" t="s">
        <v>422</v>
      </c>
      <c r="F388" t="s">
        <v>422</v>
      </c>
      <c r="G388" s="1">
        <v>44064</v>
      </c>
      <c r="H388">
        <v>2599</v>
      </c>
      <c r="I388" t="s">
        <v>21</v>
      </c>
      <c r="K388" t="s">
        <v>10</v>
      </c>
      <c r="L388" t="s">
        <v>10</v>
      </c>
    </row>
    <row r="389" spans="1:12">
      <c r="A389" s="2" t="s">
        <v>1326</v>
      </c>
      <c r="B389" t="s">
        <v>20</v>
      </c>
      <c r="C389">
        <v>41</v>
      </c>
      <c r="D389" t="s">
        <v>1327</v>
      </c>
      <c r="E389" t="s">
        <v>423</v>
      </c>
      <c r="F389" t="s">
        <v>423</v>
      </c>
      <c r="G389" s="1">
        <v>44065</v>
      </c>
      <c r="H389">
        <v>2491</v>
      </c>
      <c r="I389" t="s">
        <v>21</v>
      </c>
      <c r="K389" t="s">
        <v>10</v>
      </c>
      <c r="L389" t="s">
        <v>10</v>
      </c>
    </row>
    <row r="390" spans="1:12">
      <c r="A390" s="2" t="s">
        <v>1326</v>
      </c>
      <c r="B390" t="s">
        <v>20</v>
      </c>
      <c r="C390">
        <v>41</v>
      </c>
      <c r="D390" t="s">
        <v>1327</v>
      </c>
      <c r="E390" t="s">
        <v>424</v>
      </c>
      <c r="F390" t="s">
        <v>424</v>
      </c>
      <c r="G390" s="1">
        <v>44066</v>
      </c>
      <c r="H390">
        <v>2314</v>
      </c>
      <c r="I390" t="s">
        <v>21</v>
      </c>
      <c r="K390" t="s">
        <v>10</v>
      </c>
      <c r="L390" t="s">
        <v>10</v>
      </c>
    </row>
    <row r="391" spans="1:12">
      <c r="A391" s="2" t="s">
        <v>1326</v>
      </c>
      <c r="B391" t="s">
        <v>20</v>
      </c>
      <c r="C391">
        <v>41</v>
      </c>
      <c r="D391" t="s">
        <v>1327</v>
      </c>
      <c r="E391" t="s">
        <v>425</v>
      </c>
      <c r="F391" t="s">
        <v>425</v>
      </c>
      <c r="G391" s="1">
        <v>44067</v>
      </c>
      <c r="H391">
        <v>2113</v>
      </c>
      <c r="I391" t="s">
        <v>21</v>
      </c>
      <c r="K391" t="s">
        <v>10</v>
      </c>
      <c r="L391" t="s">
        <v>10</v>
      </c>
    </row>
    <row r="392" spans="1:12">
      <c r="A392" s="2" t="s">
        <v>1326</v>
      </c>
      <c r="B392" t="s">
        <v>20</v>
      </c>
      <c r="C392">
        <v>41</v>
      </c>
      <c r="D392" t="s">
        <v>1327</v>
      </c>
      <c r="E392" t="s">
        <v>426</v>
      </c>
      <c r="F392" t="s">
        <v>426</v>
      </c>
      <c r="G392" s="1">
        <v>44068</v>
      </c>
      <c r="H392">
        <v>1914</v>
      </c>
      <c r="I392" t="s">
        <v>21</v>
      </c>
      <c r="K392" t="s">
        <v>10</v>
      </c>
      <c r="L392" t="s">
        <v>10</v>
      </c>
    </row>
    <row r="393" spans="1:12">
      <c r="A393" s="2" t="s">
        <v>1326</v>
      </c>
      <c r="B393" t="s">
        <v>20</v>
      </c>
      <c r="C393">
        <v>41</v>
      </c>
      <c r="D393" t="s">
        <v>1327</v>
      </c>
      <c r="E393" t="s">
        <v>427</v>
      </c>
      <c r="F393" t="s">
        <v>427</v>
      </c>
      <c r="G393" s="1">
        <v>44069</v>
      </c>
      <c r="H393">
        <v>1726</v>
      </c>
      <c r="I393" t="s">
        <v>21</v>
      </c>
      <c r="K393" t="s">
        <v>10</v>
      </c>
      <c r="L393" t="s">
        <v>10</v>
      </c>
    </row>
    <row r="394" spans="1:12">
      <c r="A394" s="2" t="s">
        <v>1326</v>
      </c>
      <c r="B394" t="s">
        <v>20</v>
      </c>
      <c r="C394">
        <v>41</v>
      </c>
      <c r="D394" t="s">
        <v>1327</v>
      </c>
      <c r="E394" t="s">
        <v>428</v>
      </c>
      <c r="F394" t="s">
        <v>428</v>
      </c>
      <c r="G394" s="1">
        <v>44070</v>
      </c>
      <c r="H394">
        <v>1537</v>
      </c>
      <c r="I394" t="s">
        <v>21</v>
      </c>
      <c r="K394" t="s">
        <v>10</v>
      </c>
      <c r="L394" t="s">
        <v>10</v>
      </c>
    </row>
    <row r="395" spans="1:12">
      <c r="A395" s="2" t="s">
        <v>1326</v>
      </c>
      <c r="B395" t="s">
        <v>20</v>
      </c>
      <c r="C395">
        <v>41</v>
      </c>
      <c r="D395" t="s">
        <v>1327</v>
      </c>
      <c r="E395" t="s">
        <v>429</v>
      </c>
      <c r="F395" t="s">
        <v>429</v>
      </c>
      <c r="G395" s="1">
        <v>44071</v>
      </c>
      <c r="H395">
        <v>1363</v>
      </c>
      <c r="I395" t="s">
        <v>21</v>
      </c>
      <c r="K395" t="s">
        <v>10</v>
      </c>
      <c r="L395" t="s">
        <v>10</v>
      </c>
    </row>
    <row r="396" spans="1:12">
      <c r="A396" s="2" t="s">
        <v>1326</v>
      </c>
      <c r="B396" t="s">
        <v>20</v>
      </c>
      <c r="C396">
        <v>41</v>
      </c>
      <c r="D396" t="s">
        <v>1327</v>
      </c>
      <c r="E396" t="s">
        <v>430</v>
      </c>
      <c r="F396" t="s">
        <v>430</v>
      </c>
      <c r="G396" s="1">
        <v>44072</v>
      </c>
      <c r="H396">
        <v>1223</v>
      </c>
      <c r="I396" t="s">
        <v>21</v>
      </c>
      <c r="K396" t="s">
        <v>10</v>
      </c>
      <c r="L396" t="s">
        <v>10</v>
      </c>
    </row>
    <row r="397" spans="1:12">
      <c r="A397" s="2" t="s">
        <v>1326</v>
      </c>
      <c r="B397" t="s">
        <v>20</v>
      </c>
      <c r="C397">
        <v>41</v>
      </c>
      <c r="D397" t="s">
        <v>1327</v>
      </c>
      <c r="E397" t="s">
        <v>431</v>
      </c>
      <c r="F397" t="s">
        <v>431</v>
      </c>
      <c r="G397" s="1">
        <v>44073</v>
      </c>
      <c r="H397">
        <v>1091</v>
      </c>
      <c r="I397" t="s">
        <v>21</v>
      </c>
      <c r="K397" t="s">
        <v>10</v>
      </c>
      <c r="L397" t="s">
        <v>10</v>
      </c>
    </row>
    <row r="398" spans="1:12">
      <c r="A398" s="2" t="s">
        <v>1326</v>
      </c>
      <c r="B398" t="s">
        <v>20</v>
      </c>
      <c r="C398">
        <v>41</v>
      </c>
      <c r="D398" t="s">
        <v>1327</v>
      </c>
      <c r="E398" t="s">
        <v>432</v>
      </c>
      <c r="F398" t="s">
        <v>432</v>
      </c>
      <c r="G398" s="1">
        <v>44074</v>
      </c>
      <c r="H398">
        <v>903</v>
      </c>
      <c r="I398" t="s">
        <v>21</v>
      </c>
      <c r="K398" t="s">
        <v>10</v>
      </c>
      <c r="L398" t="s">
        <v>10</v>
      </c>
    </row>
    <row r="399" spans="1:12">
      <c r="A399" s="2" t="s">
        <v>1326</v>
      </c>
      <c r="B399" t="s">
        <v>20</v>
      </c>
      <c r="C399">
        <v>41</v>
      </c>
      <c r="D399" t="s">
        <v>1327</v>
      </c>
      <c r="E399" t="s">
        <v>433</v>
      </c>
      <c r="F399" t="s">
        <v>433</v>
      </c>
      <c r="G399" s="1">
        <v>44075</v>
      </c>
      <c r="H399">
        <v>780</v>
      </c>
      <c r="I399" t="s">
        <v>21</v>
      </c>
      <c r="K399" t="s">
        <v>10</v>
      </c>
      <c r="L399" t="s">
        <v>10</v>
      </c>
    </row>
    <row r="400" spans="1:12">
      <c r="A400" s="2" t="s">
        <v>1326</v>
      </c>
      <c r="B400" t="s">
        <v>20</v>
      </c>
      <c r="C400">
        <v>41</v>
      </c>
      <c r="D400" t="s">
        <v>1327</v>
      </c>
      <c r="E400" t="s">
        <v>434</v>
      </c>
      <c r="F400" t="s">
        <v>434</v>
      </c>
      <c r="G400" s="1">
        <v>44076</v>
      </c>
      <c r="H400">
        <v>760</v>
      </c>
      <c r="I400" t="s">
        <v>21</v>
      </c>
      <c r="K400" t="s">
        <v>10</v>
      </c>
      <c r="L400" t="s">
        <v>10</v>
      </c>
    </row>
    <row r="401" spans="1:12">
      <c r="A401" s="2" t="s">
        <v>1326</v>
      </c>
      <c r="B401" t="s">
        <v>20</v>
      </c>
      <c r="C401">
        <v>41</v>
      </c>
      <c r="D401" t="s">
        <v>1327</v>
      </c>
      <c r="E401" t="s">
        <v>1298</v>
      </c>
      <c r="F401" t="s">
        <v>1298</v>
      </c>
      <c r="G401" s="1">
        <v>44077</v>
      </c>
      <c r="H401">
        <v>756</v>
      </c>
      <c r="I401" t="s">
        <v>21</v>
      </c>
      <c r="K401" t="s">
        <v>10</v>
      </c>
      <c r="L401" t="s">
        <v>10</v>
      </c>
    </row>
    <row r="402" spans="1:12">
      <c r="A402" s="2" t="s">
        <v>1326</v>
      </c>
      <c r="B402" t="s">
        <v>20</v>
      </c>
      <c r="C402">
        <v>41</v>
      </c>
      <c r="D402" t="s">
        <v>1327</v>
      </c>
      <c r="E402" t="s">
        <v>1299</v>
      </c>
      <c r="F402" t="s">
        <v>1299</v>
      </c>
      <c r="G402" s="1">
        <v>44078</v>
      </c>
      <c r="H402">
        <v>757</v>
      </c>
      <c r="I402" t="s">
        <v>21</v>
      </c>
      <c r="K402" t="s">
        <v>10</v>
      </c>
      <c r="L402" t="s">
        <v>10</v>
      </c>
    </row>
    <row r="403" spans="1:12">
      <c r="A403" s="2" t="s">
        <v>1326</v>
      </c>
      <c r="B403" t="s">
        <v>20</v>
      </c>
      <c r="C403">
        <v>41</v>
      </c>
      <c r="D403" t="s">
        <v>1327</v>
      </c>
      <c r="E403" t="s">
        <v>1300</v>
      </c>
      <c r="F403" t="s">
        <v>1300</v>
      </c>
      <c r="G403" s="1">
        <v>44079</v>
      </c>
      <c r="H403">
        <v>751</v>
      </c>
      <c r="I403" t="s">
        <v>21</v>
      </c>
      <c r="K403" t="s">
        <v>10</v>
      </c>
      <c r="L403" t="s">
        <v>10</v>
      </c>
    </row>
    <row r="404" spans="1:12">
      <c r="A404" s="2" t="s">
        <v>1326</v>
      </c>
      <c r="B404" t="s">
        <v>20</v>
      </c>
      <c r="C404">
        <v>41</v>
      </c>
      <c r="D404" t="s">
        <v>1327</v>
      </c>
      <c r="E404" t="s">
        <v>1301</v>
      </c>
      <c r="F404" t="s">
        <v>1301</v>
      </c>
      <c r="G404" s="1">
        <v>44080</v>
      </c>
      <c r="H404">
        <v>746</v>
      </c>
      <c r="I404" t="s">
        <v>21</v>
      </c>
      <c r="K404" t="s">
        <v>10</v>
      </c>
      <c r="L404" t="s">
        <v>10</v>
      </c>
    </row>
    <row r="405" spans="1:12">
      <c r="A405" s="2" t="s">
        <v>1326</v>
      </c>
      <c r="B405" t="s">
        <v>20</v>
      </c>
      <c r="C405">
        <v>41</v>
      </c>
      <c r="D405" t="s">
        <v>1327</v>
      </c>
      <c r="E405" t="s">
        <v>1302</v>
      </c>
      <c r="F405" t="s">
        <v>1302</v>
      </c>
      <c r="G405" s="1">
        <v>44081</v>
      </c>
      <c r="H405">
        <v>751</v>
      </c>
      <c r="I405" t="s">
        <v>21</v>
      </c>
      <c r="K405" t="s">
        <v>10</v>
      </c>
      <c r="L405" t="s">
        <v>10</v>
      </c>
    </row>
    <row r="406" spans="1:12">
      <c r="A406" s="2" t="s">
        <v>1326</v>
      </c>
      <c r="B406" t="s">
        <v>20</v>
      </c>
      <c r="C406">
        <v>41</v>
      </c>
      <c r="D406" t="s">
        <v>1327</v>
      </c>
      <c r="E406" t="s">
        <v>1303</v>
      </c>
      <c r="F406" t="s">
        <v>1303</v>
      </c>
      <c r="G406" s="1">
        <v>44082</v>
      </c>
      <c r="H406">
        <v>753</v>
      </c>
      <c r="I406" t="s">
        <v>21</v>
      </c>
      <c r="K406" t="s">
        <v>10</v>
      </c>
      <c r="L406" t="s">
        <v>10</v>
      </c>
    </row>
    <row r="407" spans="1:12">
      <c r="A407" s="2" t="s">
        <v>1326</v>
      </c>
      <c r="B407" t="s">
        <v>20</v>
      </c>
      <c r="C407">
        <v>41</v>
      </c>
      <c r="D407" t="s">
        <v>1327</v>
      </c>
      <c r="E407" t="s">
        <v>1304</v>
      </c>
      <c r="F407" t="s">
        <v>1304</v>
      </c>
      <c r="G407" s="1">
        <v>44083</v>
      </c>
      <c r="H407">
        <v>754</v>
      </c>
      <c r="I407" t="s">
        <v>21</v>
      </c>
      <c r="K407" t="s">
        <v>10</v>
      </c>
      <c r="L407" t="s">
        <v>10</v>
      </c>
    </row>
    <row r="408" spans="1:12">
      <c r="A408" s="2" t="s">
        <v>1326</v>
      </c>
      <c r="B408" t="s">
        <v>20</v>
      </c>
      <c r="C408">
        <v>41</v>
      </c>
      <c r="D408" t="s">
        <v>1327</v>
      </c>
      <c r="E408" t="s">
        <v>1305</v>
      </c>
      <c r="F408" t="s">
        <v>1305</v>
      </c>
      <c r="G408" s="1">
        <v>44084</v>
      </c>
      <c r="H408">
        <v>754</v>
      </c>
      <c r="I408" t="s">
        <v>21</v>
      </c>
      <c r="K408" t="s">
        <v>10</v>
      </c>
      <c r="L408" t="s">
        <v>10</v>
      </c>
    </row>
    <row r="409" spans="1:12">
      <c r="A409" s="2" t="s">
        <v>1326</v>
      </c>
      <c r="B409" t="s">
        <v>20</v>
      </c>
      <c r="C409">
        <v>41</v>
      </c>
      <c r="D409" t="s">
        <v>1327</v>
      </c>
      <c r="E409" t="s">
        <v>1306</v>
      </c>
      <c r="F409" t="s">
        <v>1306</v>
      </c>
      <c r="G409" s="1">
        <v>44085</v>
      </c>
      <c r="H409">
        <v>752</v>
      </c>
      <c r="I409" t="s">
        <v>21</v>
      </c>
      <c r="K409" t="s">
        <v>10</v>
      </c>
      <c r="L409" t="s">
        <v>10</v>
      </c>
    </row>
    <row r="410" spans="1:12">
      <c r="A410" s="2" t="s">
        <v>1326</v>
      </c>
      <c r="B410" t="s">
        <v>20</v>
      </c>
      <c r="C410">
        <v>41</v>
      </c>
      <c r="D410" t="s">
        <v>1327</v>
      </c>
      <c r="E410" t="s">
        <v>1307</v>
      </c>
      <c r="F410" t="s">
        <v>1307</v>
      </c>
      <c r="G410" s="1">
        <v>44086</v>
      </c>
      <c r="H410">
        <v>752</v>
      </c>
      <c r="I410" t="s">
        <v>21</v>
      </c>
      <c r="K410" t="s">
        <v>10</v>
      </c>
      <c r="L410" t="s">
        <v>10</v>
      </c>
    </row>
    <row r="411" spans="1:12">
      <c r="A411" s="2" t="s">
        <v>1326</v>
      </c>
      <c r="B411" t="s">
        <v>20</v>
      </c>
      <c r="C411">
        <v>41</v>
      </c>
      <c r="D411" t="s">
        <v>1327</v>
      </c>
      <c r="E411" t="s">
        <v>1308</v>
      </c>
      <c r="F411" t="s">
        <v>1308</v>
      </c>
      <c r="G411" s="1">
        <v>44087</v>
      </c>
      <c r="H411">
        <v>753</v>
      </c>
      <c r="I411" t="s">
        <v>21</v>
      </c>
      <c r="K411" t="s">
        <v>10</v>
      </c>
      <c r="L411" t="s">
        <v>10</v>
      </c>
    </row>
    <row r="412" spans="1:12">
      <c r="A412" s="2" t="s">
        <v>1326</v>
      </c>
      <c r="B412" t="s">
        <v>20</v>
      </c>
      <c r="C412">
        <v>41</v>
      </c>
      <c r="D412" t="s">
        <v>1327</v>
      </c>
      <c r="E412" t="s">
        <v>1309</v>
      </c>
      <c r="F412" t="s">
        <v>1309</v>
      </c>
      <c r="G412" s="1">
        <v>44088</v>
      </c>
      <c r="H412">
        <v>754</v>
      </c>
      <c r="I412" t="s">
        <v>21</v>
      </c>
      <c r="K412" t="s">
        <v>10</v>
      </c>
      <c r="L412" t="s">
        <v>10</v>
      </c>
    </row>
    <row r="413" spans="1:12">
      <c r="A413" s="2" t="s">
        <v>1326</v>
      </c>
      <c r="B413" t="s">
        <v>20</v>
      </c>
      <c r="C413">
        <v>41</v>
      </c>
      <c r="D413" t="s">
        <v>1327</v>
      </c>
      <c r="E413" t="s">
        <v>1310</v>
      </c>
      <c r="F413" t="s">
        <v>1310</v>
      </c>
      <c r="G413" s="1">
        <v>44089</v>
      </c>
      <c r="H413">
        <v>759</v>
      </c>
      <c r="I413" t="s">
        <v>21</v>
      </c>
      <c r="K413" t="s">
        <v>10</v>
      </c>
      <c r="L413" t="s">
        <v>10</v>
      </c>
    </row>
    <row r="414" spans="1:12">
      <c r="A414" s="2" t="s">
        <v>1326</v>
      </c>
      <c r="B414" t="s">
        <v>20</v>
      </c>
      <c r="C414">
        <v>41</v>
      </c>
      <c r="D414" t="s">
        <v>1327</v>
      </c>
      <c r="E414" t="s">
        <v>1311</v>
      </c>
      <c r="F414" t="s">
        <v>1311</v>
      </c>
      <c r="G414" s="1">
        <v>44090</v>
      </c>
      <c r="H414">
        <v>759</v>
      </c>
      <c r="I414" t="s">
        <v>21</v>
      </c>
      <c r="K414" t="s">
        <v>10</v>
      </c>
      <c r="L414" t="s">
        <v>10</v>
      </c>
    </row>
    <row r="415" spans="1:12">
      <c r="A415" s="2" t="s">
        <v>1326</v>
      </c>
      <c r="B415" t="s">
        <v>20</v>
      </c>
      <c r="C415">
        <v>41</v>
      </c>
      <c r="D415" t="s">
        <v>1327</v>
      </c>
      <c r="E415" t="s">
        <v>1312</v>
      </c>
      <c r="F415" t="s">
        <v>1312</v>
      </c>
      <c r="G415" s="1">
        <v>44091</v>
      </c>
      <c r="H415">
        <v>764</v>
      </c>
      <c r="I415" t="s">
        <v>21</v>
      </c>
      <c r="K415" t="s">
        <v>10</v>
      </c>
      <c r="L415" t="s">
        <v>10</v>
      </c>
    </row>
    <row r="416" spans="1:12">
      <c r="A416" s="2" t="s">
        <v>1326</v>
      </c>
      <c r="B416" t="s">
        <v>20</v>
      </c>
      <c r="C416">
        <v>41</v>
      </c>
      <c r="D416" t="s">
        <v>1327</v>
      </c>
      <c r="E416" t="s">
        <v>1313</v>
      </c>
      <c r="F416" t="s">
        <v>1313</v>
      </c>
      <c r="G416" s="1">
        <v>44092</v>
      </c>
      <c r="H416">
        <v>773</v>
      </c>
      <c r="I416" t="s">
        <v>21</v>
      </c>
      <c r="K416" t="s">
        <v>10</v>
      </c>
      <c r="L416" t="s">
        <v>10</v>
      </c>
    </row>
    <row r="417" spans="1:12">
      <c r="A417" s="2" t="s">
        <v>1326</v>
      </c>
      <c r="B417" t="s">
        <v>20</v>
      </c>
      <c r="C417">
        <v>41</v>
      </c>
      <c r="D417" t="s">
        <v>1327</v>
      </c>
      <c r="E417" t="s">
        <v>1314</v>
      </c>
      <c r="F417" t="s">
        <v>1314</v>
      </c>
      <c r="G417" s="1">
        <v>44093</v>
      </c>
      <c r="H417">
        <v>763</v>
      </c>
      <c r="I417" t="s">
        <v>21</v>
      </c>
      <c r="K417" t="s">
        <v>10</v>
      </c>
      <c r="L417" t="s">
        <v>10</v>
      </c>
    </row>
    <row r="418" spans="1:12">
      <c r="A418" s="2" t="s">
        <v>1326</v>
      </c>
      <c r="B418" t="s">
        <v>20</v>
      </c>
      <c r="C418">
        <v>41</v>
      </c>
      <c r="D418" t="s">
        <v>1327</v>
      </c>
      <c r="E418" t="s">
        <v>1315</v>
      </c>
      <c r="F418" t="s">
        <v>1315</v>
      </c>
      <c r="G418" s="1">
        <v>44094</v>
      </c>
      <c r="H418">
        <v>740</v>
      </c>
      <c r="I418" t="s">
        <v>21</v>
      </c>
      <c r="K418" t="s">
        <v>10</v>
      </c>
      <c r="L418" t="s">
        <v>10</v>
      </c>
    </row>
    <row r="419" spans="1:12">
      <c r="A419" s="2" t="s">
        <v>1326</v>
      </c>
      <c r="B419" t="s">
        <v>20</v>
      </c>
      <c r="C419">
        <v>41</v>
      </c>
      <c r="D419" t="s">
        <v>1327</v>
      </c>
      <c r="E419" t="s">
        <v>1316</v>
      </c>
      <c r="F419" t="s">
        <v>1316</v>
      </c>
      <c r="G419" s="1">
        <v>44095</v>
      </c>
      <c r="H419">
        <v>753</v>
      </c>
      <c r="I419" t="s">
        <v>21</v>
      </c>
      <c r="K419" t="s">
        <v>10</v>
      </c>
      <c r="L419" t="s">
        <v>10</v>
      </c>
    </row>
    <row r="420" spans="1:12">
      <c r="A420" s="2" t="s">
        <v>1326</v>
      </c>
      <c r="B420" t="s">
        <v>20</v>
      </c>
      <c r="C420">
        <v>41</v>
      </c>
      <c r="D420" t="s">
        <v>1327</v>
      </c>
      <c r="E420" t="s">
        <v>1317</v>
      </c>
      <c r="F420" t="s">
        <v>1317</v>
      </c>
      <c r="G420" s="1">
        <v>44096</v>
      </c>
      <c r="H420">
        <v>782</v>
      </c>
      <c r="I420" t="s">
        <v>21</v>
      </c>
      <c r="K420" t="s">
        <v>10</v>
      </c>
      <c r="L420" t="s">
        <v>10</v>
      </c>
    </row>
    <row r="421" spans="1:12">
      <c r="A421" s="2" t="s">
        <v>1326</v>
      </c>
      <c r="B421" t="s">
        <v>20</v>
      </c>
      <c r="C421">
        <v>41</v>
      </c>
      <c r="D421" t="s">
        <v>1327</v>
      </c>
      <c r="E421" t="s">
        <v>1318</v>
      </c>
      <c r="F421" t="s">
        <v>1318</v>
      </c>
      <c r="G421" s="1">
        <v>44097</v>
      </c>
      <c r="H421">
        <v>764</v>
      </c>
      <c r="I421" t="s">
        <v>21</v>
      </c>
      <c r="K421" t="s">
        <v>10</v>
      </c>
      <c r="L421" t="s">
        <v>10</v>
      </c>
    </row>
    <row r="422" spans="1:12">
      <c r="A422" s="2" t="s">
        <v>1326</v>
      </c>
      <c r="B422" t="s">
        <v>20</v>
      </c>
      <c r="C422">
        <v>41</v>
      </c>
      <c r="D422" t="s">
        <v>1327</v>
      </c>
      <c r="E422" t="s">
        <v>1319</v>
      </c>
      <c r="F422" t="s">
        <v>1319</v>
      </c>
      <c r="G422" s="1">
        <v>44098</v>
      </c>
      <c r="H422">
        <v>762</v>
      </c>
      <c r="I422" t="s">
        <v>21</v>
      </c>
      <c r="K422" t="s">
        <v>10</v>
      </c>
      <c r="L422" t="s">
        <v>10</v>
      </c>
    </row>
    <row r="423" spans="1:12">
      <c r="A423" s="2" t="s">
        <v>1326</v>
      </c>
      <c r="B423" t="s">
        <v>20</v>
      </c>
      <c r="C423">
        <v>41</v>
      </c>
      <c r="D423" t="s">
        <v>1327</v>
      </c>
      <c r="E423" t="s">
        <v>1320</v>
      </c>
      <c r="F423" t="s">
        <v>1320</v>
      </c>
      <c r="G423" s="1">
        <v>44099</v>
      </c>
      <c r="H423">
        <v>762</v>
      </c>
      <c r="I423" t="s">
        <v>21</v>
      </c>
      <c r="K423" t="s">
        <v>10</v>
      </c>
      <c r="L423" t="s">
        <v>10</v>
      </c>
    </row>
    <row r="424" spans="1:12">
      <c r="A424" s="2" t="s">
        <v>1326</v>
      </c>
      <c r="B424" t="s">
        <v>20</v>
      </c>
      <c r="C424">
        <v>41</v>
      </c>
      <c r="D424" t="s">
        <v>1327</v>
      </c>
      <c r="E424" t="s">
        <v>1321</v>
      </c>
      <c r="F424" t="s">
        <v>1321</v>
      </c>
      <c r="G424" s="1">
        <v>44100</v>
      </c>
      <c r="H424">
        <v>762</v>
      </c>
      <c r="I424" t="s">
        <v>21</v>
      </c>
      <c r="K424" t="s">
        <v>10</v>
      </c>
      <c r="L424" t="s">
        <v>10</v>
      </c>
    </row>
    <row r="425" spans="1:12">
      <c r="A425" s="2" t="s">
        <v>1326</v>
      </c>
      <c r="B425" t="s">
        <v>20</v>
      </c>
      <c r="C425">
        <v>41</v>
      </c>
      <c r="D425" t="s">
        <v>1327</v>
      </c>
      <c r="E425" t="s">
        <v>1322</v>
      </c>
      <c r="F425" t="s">
        <v>1322</v>
      </c>
      <c r="G425" s="1">
        <v>44101</v>
      </c>
      <c r="H425">
        <v>779</v>
      </c>
      <c r="I425" t="s">
        <v>21</v>
      </c>
      <c r="K425" t="s">
        <v>10</v>
      </c>
      <c r="L425" t="s">
        <v>10</v>
      </c>
    </row>
    <row r="426" spans="1:12">
      <c r="A426" s="2" t="s">
        <v>1326</v>
      </c>
      <c r="B426" t="s">
        <v>20</v>
      </c>
      <c r="C426">
        <v>41</v>
      </c>
      <c r="D426" t="s">
        <v>1327</v>
      </c>
      <c r="E426" t="s">
        <v>1323</v>
      </c>
      <c r="F426" t="s">
        <v>1323</v>
      </c>
      <c r="G426" s="1">
        <v>44102</v>
      </c>
      <c r="H426">
        <v>797</v>
      </c>
      <c r="I426" t="s">
        <v>21</v>
      </c>
      <c r="K426" t="s">
        <v>10</v>
      </c>
      <c r="L426" t="s">
        <v>10</v>
      </c>
    </row>
    <row r="427" spans="1:12">
      <c r="A427" s="2" t="s">
        <v>1326</v>
      </c>
      <c r="B427" t="s">
        <v>20</v>
      </c>
      <c r="C427">
        <v>41</v>
      </c>
      <c r="D427" t="s">
        <v>1327</v>
      </c>
      <c r="E427" t="s">
        <v>1324</v>
      </c>
      <c r="F427" t="s">
        <v>1324</v>
      </c>
      <c r="G427" s="1">
        <v>44103</v>
      </c>
      <c r="H427">
        <v>859</v>
      </c>
      <c r="I427" t="s">
        <v>21</v>
      </c>
      <c r="K427" t="s">
        <v>10</v>
      </c>
      <c r="L427" t="s">
        <v>10</v>
      </c>
    </row>
    <row r="428" spans="1:12">
      <c r="A428" s="2" t="s">
        <v>1326</v>
      </c>
      <c r="B428" t="s">
        <v>20</v>
      </c>
      <c r="C428">
        <v>41</v>
      </c>
      <c r="D428" t="s">
        <v>1327</v>
      </c>
      <c r="E428" t="s">
        <v>1325</v>
      </c>
      <c r="F428" t="s">
        <v>1325</v>
      </c>
      <c r="G428" s="1">
        <v>44104</v>
      </c>
      <c r="H428">
        <v>876</v>
      </c>
      <c r="I428" t="s">
        <v>21</v>
      </c>
      <c r="K428" t="s">
        <v>10</v>
      </c>
      <c r="L428" t="s">
        <v>10</v>
      </c>
    </row>
  </sheetData>
  <autoFilter ref="A1:L398" xr:uid="{7376ADC1-3553-4DC5-9C7C-1582CC95EC7D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428"/>
  <sheetViews>
    <sheetView workbookViewId="0">
      <selection activeCell="I4" sqref="I4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428" si="12">IF(G387&lt;0,1,0)</f>
        <v>0</v>
      </c>
      <c r="I387">
        <f t="shared" ref="I387:I397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>ABS(G398)</f>
        <v>3198</v>
      </c>
      <c r="J398" t="s">
        <v>10</v>
      </c>
    </row>
    <row r="399" spans="1:10">
      <c r="A399" s="2" t="s">
        <v>1216</v>
      </c>
      <c r="B399" t="s">
        <v>20</v>
      </c>
      <c r="C399">
        <v>76</v>
      </c>
      <c r="D399" t="s">
        <v>4</v>
      </c>
      <c r="E399" t="s">
        <v>433</v>
      </c>
      <c r="F399" t="s">
        <v>433</v>
      </c>
      <c r="G399">
        <v>2302</v>
      </c>
      <c r="H399">
        <f t="shared" si="12"/>
        <v>0</v>
      </c>
      <c r="I399">
        <f t="shared" ref="I399:I428" si="14">ABS(G399)</f>
        <v>2302</v>
      </c>
      <c r="J399" t="s">
        <v>10</v>
      </c>
    </row>
    <row r="400" spans="1:10">
      <c r="A400" s="2" t="s">
        <v>1216</v>
      </c>
      <c r="B400" t="s">
        <v>20</v>
      </c>
      <c r="C400">
        <v>76</v>
      </c>
      <c r="D400" t="s">
        <v>4</v>
      </c>
      <c r="E400" t="s">
        <v>434</v>
      </c>
      <c r="F400" t="s">
        <v>434</v>
      </c>
      <c r="G400">
        <v>3495</v>
      </c>
      <c r="H400">
        <f t="shared" si="12"/>
        <v>0</v>
      </c>
      <c r="I400">
        <f t="shared" si="14"/>
        <v>3495</v>
      </c>
      <c r="J400" t="s">
        <v>10</v>
      </c>
    </row>
    <row r="401" spans="1:10">
      <c r="A401" s="2" t="s">
        <v>1216</v>
      </c>
      <c r="B401" t="s">
        <v>20</v>
      </c>
      <c r="C401">
        <v>76</v>
      </c>
      <c r="D401" t="s">
        <v>4</v>
      </c>
      <c r="E401" t="s">
        <v>1298</v>
      </c>
      <c r="F401" t="s">
        <v>1298</v>
      </c>
      <c r="G401">
        <v>3020</v>
      </c>
      <c r="H401">
        <f t="shared" si="12"/>
        <v>0</v>
      </c>
      <c r="I401">
        <f t="shared" si="14"/>
        <v>3020</v>
      </c>
      <c r="J401" t="s">
        <v>10</v>
      </c>
    </row>
    <row r="402" spans="1:10">
      <c r="A402" s="2" t="s">
        <v>1216</v>
      </c>
      <c r="B402" t="s">
        <v>20</v>
      </c>
      <c r="C402">
        <v>76</v>
      </c>
      <c r="D402" t="s">
        <v>4</v>
      </c>
      <c r="E402" t="s">
        <v>1299</v>
      </c>
      <c r="F402" t="s">
        <v>1299</v>
      </c>
      <c r="G402">
        <v>3307</v>
      </c>
      <c r="H402">
        <f t="shared" si="12"/>
        <v>0</v>
      </c>
      <c r="I402">
        <f t="shared" si="14"/>
        <v>3307</v>
      </c>
      <c r="J402" t="s">
        <v>10</v>
      </c>
    </row>
    <row r="403" spans="1:10">
      <c r="A403" s="2" t="s">
        <v>1216</v>
      </c>
      <c r="B403" t="s">
        <v>20</v>
      </c>
      <c r="C403">
        <v>76</v>
      </c>
      <c r="D403" t="s">
        <v>4</v>
      </c>
      <c r="E403" t="s">
        <v>1300</v>
      </c>
      <c r="F403" t="s">
        <v>1300</v>
      </c>
      <c r="G403">
        <v>2185</v>
      </c>
      <c r="H403">
        <f t="shared" si="12"/>
        <v>0</v>
      </c>
      <c r="I403">
        <f t="shared" si="14"/>
        <v>2185</v>
      </c>
      <c r="J403" t="s">
        <v>10</v>
      </c>
    </row>
    <row r="404" spans="1:10">
      <c r="A404" s="2" t="s">
        <v>1216</v>
      </c>
      <c r="B404" t="s">
        <v>20</v>
      </c>
      <c r="C404">
        <v>76</v>
      </c>
      <c r="D404" t="s">
        <v>4</v>
      </c>
      <c r="E404" t="s">
        <v>1301</v>
      </c>
      <c r="F404" t="s">
        <v>1301</v>
      </c>
      <c r="G404">
        <v>2646</v>
      </c>
      <c r="H404">
        <f t="shared" si="12"/>
        <v>0</v>
      </c>
      <c r="I404">
        <f t="shared" si="14"/>
        <v>2646</v>
      </c>
      <c r="J404" t="s">
        <v>10</v>
      </c>
    </row>
    <row r="405" spans="1:10">
      <c r="A405" s="2" t="s">
        <v>1216</v>
      </c>
      <c r="B405" t="s">
        <v>20</v>
      </c>
      <c r="C405">
        <v>76</v>
      </c>
      <c r="D405" t="s">
        <v>4</v>
      </c>
      <c r="E405" t="s">
        <v>1302</v>
      </c>
      <c r="F405" t="s">
        <v>1302</v>
      </c>
      <c r="G405">
        <v>2995</v>
      </c>
      <c r="H405">
        <f t="shared" si="12"/>
        <v>0</v>
      </c>
      <c r="I405">
        <f t="shared" si="14"/>
        <v>2995</v>
      </c>
      <c r="J405" t="s">
        <v>10</v>
      </c>
    </row>
    <row r="406" spans="1:10">
      <c r="A406" s="2" t="s">
        <v>1216</v>
      </c>
      <c r="B406" t="s">
        <v>20</v>
      </c>
      <c r="C406">
        <v>76</v>
      </c>
      <c r="D406" t="s">
        <v>4</v>
      </c>
      <c r="E406" t="s">
        <v>1303</v>
      </c>
      <c r="F406" t="s">
        <v>1303</v>
      </c>
      <c r="G406">
        <v>2074</v>
      </c>
      <c r="H406">
        <f t="shared" si="12"/>
        <v>0</v>
      </c>
      <c r="I406">
        <f t="shared" si="14"/>
        <v>2074</v>
      </c>
      <c r="J406" t="s">
        <v>10</v>
      </c>
    </row>
    <row r="407" spans="1:10">
      <c r="A407" s="2" t="s">
        <v>1216</v>
      </c>
      <c r="B407" t="s">
        <v>20</v>
      </c>
      <c r="C407">
        <v>76</v>
      </c>
      <c r="D407" t="s">
        <v>4</v>
      </c>
      <c r="E407" t="s">
        <v>1304</v>
      </c>
      <c r="F407" t="s">
        <v>1304</v>
      </c>
      <c r="G407">
        <v>4350</v>
      </c>
      <c r="H407">
        <f t="shared" si="12"/>
        <v>0</v>
      </c>
      <c r="I407">
        <f t="shared" si="14"/>
        <v>4350</v>
      </c>
      <c r="J407" t="s">
        <v>10</v>
      </c>
    </row>
    <row r="408" spans="1:10">
      <c r="A408" s="2" t="s">
        <v>1216</v>
      </c>
      <c r="B408" t="s">
        <v>20</v>
      </c>
      <c r="C408">
        <v>76</v>
      </c>
      <c r="D408" t="s">
        <v>4</v>
      </c>
      <c r="E408" t="s">
        <v>1305</v>
      </c>
      <c r="F408" t="s">
        <v>1305</v>
      </c>
      <c r="G408">
        <v>2366</v>
      </c>
      <c r="H408">
        <f t="shared" si="12"/>
        <v>0</v>
      </c>
      <c r="I408">
        <f t="shared" si="14"/>
        <v>2366</v>
      </c>
      <c r="J408" t="s">
        <v>10</v>
      </c>
    </row>
    <row r="409" spans="1:10">
      <c r="A409" s="2" t="s">
        <v>1216</v>
      </c>
      <c r="B409" t="s">
        <v>20</v>
      </c>
      <c r="C409">
        <v>76</v>
      </c>
      <c r="D409" t="s">
        <v>4</v>
      </c>
      <c r="E409" t="s">
        <v>1306</v>
      </c>
      <c r="F409" t="s">
        <v>1306</v>
      </c>
      <c r="G409">
        <v>2178</v>
      </c>
      <c r="H409">
        <f t="shared" si="12"/>
        <v>0</v>
      </c>
      <c r="I409">
        <f t="shared" si="14"/>
        <v>2178</v>
      </c>
      <c r="J409" t="s">
        <v>10</v>
      </c>
    </row>
    <row r="410" spans="1:10">
      <c r="A410" s="2" t="s">
        <v>1216</v>
      </c>
      <c r="B410" t="s">
        <v>20</v>
      </c>
      <c r="C410">
        <v>76</v>
      </c>
      <c r="D410" t="s">
        <v>4</v>
      </c>
      <c r="E410" t="s">
        <v>1307</v>
      </c>
      <c r="F410" t="s">
        <v>1307</v>
      </c>
      <c r="G410">
        <v>2251</v>
      </c>
      <c r="H410">
        <f t="shared" si="12"/>
        <v>0</v>
      </c>
      <c r="I410">
        <f t="shared" si="14"/>
        <v>2251</v>
      </c>
      <c r="J410" t="s">
        <v>10</v>
      </c>
    </row>
    <row r="411" spans="1:10">
      <c r="A411" s="2" t="s">
        <v>1216</v>
      </c>
      <c r="B411" t="s">
        <v>20</v>
      </c>
      <c r="C411">
        <v>76</v>
      </c>
      <c r="D411" t="s">
        <v>4</v>
      </c>
      <c r="E411" t="s">
        <v>1308</v>
      </c>
      <c r="F411" t="s">
        <v>1308</v>
      </c>
      <c r="G411">
        <v>2693</v>
      </c>
      <c r="H411">
        <f t="shared" si="12"/>
        <v>0</v>
      </c>
      <c r="I411">
        <f t="shared" si="14"/>
        <v>2693</v>
      </c>
      <c r="J411" t="s">
        <v>10</v>
      </c>
    </row>
    <row r="412" spans="1:10">
      <c r="A412" s="2" t="s">
        <v>1216</v>
      </c>
      <c r="B412" t="s">
        <v>20</v>
      </c>
      <c r="C412">
        <v>76</v>
      </c>
      <c r="D412" t="s">
        <v>4</v>
      </c>
      <c r="E412" t="s">
        <v>1309</v>
      </c>
      <c r="F412" t="s">
        <v>1309</v>
      </c>
      <c r="G412">
        <v>2423</v>
      </c>
      <c r="H412">
        <f t="shared" si="12"/>
        <v>0</v>
      </c>
      <c r="I412">
        <f t="shared" si="14"/>
        <v>2423</v>
      </c>
      <c r="J412" t="s">
        <v>10</v>
      </c>
    </row>
    <row r="413" spans="1:10">
      <c r="A413" s="2" t="s">
        <v>1216</v>
      </c>
      <c r="B413" t="s">
        <v>20</v>
      </c>
      <c r="C413">
        <v>76</v>
      </c>
      <c r="D413" t="s">
        <v>4</v>
      </c>
      <c r="E413" t="s">
        <v>1310</v>
      </c>
      <c r="F413" t="s">
        <v>1310</v>
      </c>
      <c r="G413">
        <v>2333</v>
      </c>
      <c r="H413">
        <f t="shared" si="12"/>
        <v>0</v>
      </c>
      <c r="I413">
        <f t="shared" si="14"/>
        <v>2333</v>
      </c>
      <c r="J413" t="s">
        <v>10</v>
      </c>
    </row>
    <row r="414" spans="1:10">
      <c r="A414" s="2" t="s">
        <v>1216</v>
      </c>
      <c r="B414" t="s">
        <v>20</v>
      </c>
      <c r="C414">
        <v>76</v>
      </c>
      <c r="D414" t="s">
        <v>4</v>
      </c>
      <c r="E414" t="s">
        <v>1311</v>
      </c>
      <c r="F414" t="s">
        <v>1311</v>
      </c>
      <c r="G414">
        <v>2852</v>
      </c>
      <c r="H414">
        <f t="shared" si="12"/>
        <v>0</v>
      </c>
      <c r="I414">
        <f t="shared" si="14"/>
        <v>2852</v>
      </c>
      <c r="J414" t="s">
        <v>10</v>
      </c>
    </row>
    <row r="415" spans="1:10">
      <c r="A415" s="2" t="s">
        <v>1216</v>
      </c>
      <c r="B415" t="s">
        <v>20</v>
      </c>
      <c r="C415">
        <v>76</v>
      </c>
      <c r="D415" t="s">
        <v>4</v>
      </c>
      <c r="E415" t="s">
        <v>1312</v>
      </c>
      <c r="F415" t="s">
        <v>1312</v>
      </c>
      <c r="G415">
        <v>2962</v>
      </c>
      <c r="H415">
        <f t="shared" si="12"/>
        <v>0</v>
      </c>
      <c r="I415">
        <f t="shared" si="14"/>
        <v>2962</v>
      </c>
      <c r="J415" t="s">
        <v>10</v>
      </c>
    </row>
    <row r="416" spans="1:10">
      <c r="A416" s="2" t="s">
        <v>1216</v>
      </c>
      <c r="B416" t="s">
        <v>20</v>
      </c>
      <c r="C416">
        <v>76</v>
      </c>
      <c r="D416" t="s">
        <v>4</v>
      </c>
      <c r="E416" t="s">
        <v>1313</v>
      </c>
      <c r="F416" t="s">
        <v>1313</v>
      </c>
      <c r="G416">
        <v>3063</v>
      </c>
      <c r="H416">
        <f t="shared" si="12"/>
        <v>0</v>
      </c>
      <c r="I416">
        <f t="shared" si="14"/>
        <v>3063</v>
      </c>
      <c r="J416" t="s">
        <v>10</v>
      </c>
    </row>
    <row r="417" spans="1:10">
      <c r="A417" s="2" t="s">
        <v>1216</v>
      </c>
      <c r="B417" t="s">
        <v>20</v>
      </c>
      <c r="C417">
        <v>76</v>
      </c>
      <c r="D417" t="s">
        <v>4</v>
      </c>
      <c r="E417" t="s">
        <v>1314</v>
      </c>
      <c r="F417" t="s">
        <v>1314</v>
      </c>
      <c r="G417">
        <v>2840</v>
      </c>
      <c r="H417">
        <f t="shared" si="12"/>
        <v>0</v>
      </c>
      <c r="I417">
        <f t="shared" si="14"/>
        <v>2840</v>
      </c>
      <c r="J417" t="s">
        <v>10</v>
      </c>
    </row>
    <row r="418" spans="1:10">
      <c r="A418" s="2" t="s">
        <v>1216</v>
      </c>
      <c r="B418" t="s">
        <v>20</v>
      </c>
      <c r="C418">
        <v>76</v>
      </c>
      <c r="D418" t="s">
        <v>4</v>
      </c>
      <c r="E418" t="s">
        <v>1315</v>
      </c>
      <c r="F418" t="s">
        <v>1315</v>
      </c>
      <c r="G418">
        <v>2023</v>
      </c>
      <c r="H418">
        <f t="shared" si="12"/>
        <v>0</v>
      </c>
      <c r="I418">
        <f t="shared" si="14"/>
        <v>2023</v>
      </c>
      <c r="J418" t="s">
        <v>10</v>
      </c>
    </row>
    <row r="419" spans="1:10">
      <c r="A419" s="2" t="s">
        <v>1216</v>
      </c>
      <c r="B419" t="s">
        <v>20</v>
      </c>
      <c r="C419">
        <v>76</v>
      </c>
      <c r="D419" t="s">
        <v>4</v>
      </c>
      <c r="E419" t="s">
        <v>1316</v>
      </c>
      <c r="F419" t="s">
        <v>1316</v>
      </c>
      <c r="G419">
        <v>3007</v>
      </c>
      <c r="H419">
        <f t="shared" si="12"/>
        <v>0</v>
      </c>
      <c r="I419">
        <f t="shared" si="14"/>
        <v>3007</v>
      </c>
      <c r="J419" t="s">
        <v>10</v>
      </c>
    </row>
    <row r="420" spans="1:10">
      <c r="A420" s="2" t="s">
        <v>1216</v>
      </c>
      <c r="B420" t="s">
        <v>20</v>
      </c>
      <c r="C420">
        <v>76</v>
      </c>
      <c r="D420" t="s">
        <v>4</v>
      </c>
      <c r="E420" t="s">
        <v>1317</v>
      </c>
      <c r="F420" t="s">
        <v>1317</v>
      </c>
      <c r="G420">
        <v>2973</v>
      </c>
      <c r="H420">
        <f t="shared" si="12"/>
        <v>0</v>
      </c>
      <c r="I420">
        <f t="shared" si="14"/>
        <v>2973</v>
      </c>
      <c r="J420" t="s">
        <v>10</v>
      </c>
    </row>
    <row r="421" spans="1:10">
      <c r="A421" s="2" t="s">
        <v>1216</v>
      </c>
      <c r="B421" t="s">
        <v>20</v>
      </c>
      <c r="C421">
        <v>76</v>
      </c>
      <c r="D421" t="s">
        <v>4</v>
      </c>
      <c r="E421" t="s">
        <v>1318</v>
      </c>
      <c r="F421" t="s">
        <v>1318</v>
      </c>
      <c r="G421">
        <v>3083</v>
      </c>
      <c r="H421">
        <f t="shared" si="12"/>
        <v>0</v>
      </c>
      <c r="I421">
        <f t="shared" si="14"/>
        <v>3083</v>
      </c>
      <c r="J421" t="s">
        <v>10</v>
      </c>
    </row>
    <row r="422" spans="1:10">
      <c r="A422" s="2" t="s">
        <v>1216</v>
      </c>
      <c r="B422" t="s">
        <v>20</v>
      </c>
      <c r="C422">
        <v>76</v>
      </c>
      <c r="D422" t="s">
        <v>4</v>
      </c>
      <c r="E422" t="s">
        <v>1319</v>
      </c>
      <c r="F422" t="s">
        <v>1319</v>
      </c>
      <c r="G422">
        <v>2685</v>
      </c>
      <c r="H422">
        <f t="shared" si="12"/>
        <v>0</v>
      </c>
      <c r="I422">
        <f t="shared" si="14"/>
        <v>2685</v>
      </c>
      <c r="J422" t="s">
        <v>10</v>
      </c>
    </row>
    <row r="423" spans="1:10">
      <c r="A423" s="2" t="s">
        <v>1216</v>
      </c>
      <c r="B423" t="s">
        <v>20</v>
      </c>
      <c r="C423">
        <v>76</v>
      </c>
      <c r="D423" t="s">
        <v>4</v>
      </c>
      <c r="E423" t="s">
        <v>1320</v>
      </c>
      <c r="F423" t="s">
        <v>1320</v>
      </c>
      <c r="G423">
        <v>2934</v>
      </c>
      <c r="H423">
        <f t="shared" si="12"/>
        <v>0</v>
      </c>
      <c r="I423">
        <f t="shared" si="14"/>
        <v>2934</v>
      </c>
      <c r="J423" t="s">
        <v>10</v>
      </c>
    </row>
    <row r="424" spans="1:10">
      <c r="A424" s="2" t="s">
        <v>1216</v>
      </c>
      <c r="B424" t="s">
        <v>20</v>
      </c>
      <c r="C424">
        <v>76</v>
      </c>
      <c r="D424" t="s">
        <v>4</v>
      </c>
      <c r="E424" t="s">
        <v>1321</v>
      </c>
      <c r="F424" t="s">
        <v>1321</v>
      </c>
      <c r="G424">
        <v>2314</v>
      </c>
      <c r="H424">
        <f t="shared" si="12"/>
        <v>0</v>
      </c>
      <c r="I424">
        <f t="shared" si="14"/>
        <v>2314</v>
      </c>
      <c r="J424" t="s">
        <v>10</v>
      </c>
    </row>
    <row r="425" spans="1:10">
      <c r="A425" s="2" t="s">
        <v>1216</v>
      </c>
      <c r="B425" t="s">
        <v>20</v>
      </c>
      <c r="C425">
        <v>76</v>
      </c>
      <c r="D425" t="s">
        <v>4</v>
      </c>
      <c r="E425" t="s">
        <v>1322</v>
      </c>
      <c r="F425" t="s">
        <v>1322</v>
      </c>
      <c r="G425">
        <v>2239</v>
      </c>
      <c r="H425">
        <f t="shared" si="12"/>
        <v>0</v>
      </c>
      <c r="I425">
        <f t="shared" si="14"/>
        <v>2239</v>
      </c>
      <c r="J425" t="s">
        <v>10</v>
      </c>
    </row>
    <row r="426" spans="1:10">
      <c r="A426" s="2" t="s">
        <v>1216</v>
      </c>
      <c r="B426" t="s">
        <v>20</v>
      </c>
      <c r="C426">
        <v>76</v>
      </c>
      <c r="D426" t="s">
        <v>4</v>
      </c>
      <c r="E426" t="s">
        <v>1323</v>
      </c>
      <c r="F426" t="s">
        <v>1323</v>
      </c>
      <c r="G426">
        <v>2836</v>
      </c>
      <c r="H426">
        <f t="shared" si="12"/>
        <v>0</v>
      </c>
      <c r="I426">
        <f t="shared" si="14"/>
        <v>2836</v>
      </c>
      <c r="J426" t="s">
        <v>10</v>
      </c>
    </row>
    <row r="427" spans="1:10">
      <c r="A427" s="2" t="s">
        <v>1216</v>
      </c>
      <c r="B427" t="s">
        <v>20</v>
      </c>
      <c r="C427">
        <v>76</v>
      </c>
      <c r="D427" t="s">
        <v>4</v>
      </c>
      <c r="E427" t="s">
        <v>1324</v>
      </c>
      <c r="F427" t="s">
        <v>1324</v>
      </c>
      <c r="G427">
        <v>2182</v>
      </c>
      <c r="H427">
        <f t="shared" si="12"/>
        <v>0</v>
      </c>
      <c r="I427">
        <f t="shared" si="14"/>
        <v>2182</v>
      </c>
      <c r="J427" t="s">
        <v>10</v>
      </c>
    </row>
    <row r="428" spans="1:10">
      <c r="A428" s="2" t="s">
        <v>1216</v>
      </c>
      <c r="B428" t="s">
        <v>20</v>
      </c>
      <c r="C428">
        <v>76</v>
      </c>
      <c r="D428" t="s">
        <v>4</v>
      </c>
      <c r="E428" t="s">
        <v>1325</v>
      </c>
      <c r="F428" t="s">
        <v>1325</v>
      </c>
      <c r="G428">
        <v>2317</v>
      </c>
      <c r="H428">
        <f t="shared" si="12"/>
        <v>0</v>
      </c>
      <c r="I428">
        <f t="shared" si="14"/>
        <v>2317</v>
      </c>
      <c r="J42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topLeftCell="A362" workbookViewId="0">
      <selection activeCell="E2" sqref="E2:E399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D2" sqref="D2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993-56A5-437C-9ABC-003971DD3A9B}">
  <sheetPr>
    <tabColor theme="5" tint="0.79998168889431442"/>
  </sheetPr>
  <dimension ref="A1:I1015"/>
  <sheetViews>
    <sheetView workbookViewId="0">
      <selection activeCell="K36" sqref="K36"/>
    </sheetView>
  </sheetViews>
  <sheetFormatPr defaultRowHeight="12.75"/>
  <cols>
    <col min="1" max="1" width="10" style="13" bestFit="1" customWidth="1"/>
    <col min="2" max="2" width="10.5703125" style="13" bestFit="1" customWidth="1"/>
    <col min="3" max="3" width="10.5703125" style="13" customWidth="1"/>
    <col min="4" max="5" width="12" style="13" bestFit="1" customWidth="1"/>
    <col min="6" max="6" width="9.140625" style="13"/>
    <col min="7" max="7" width="23.7109375" style="13" bestFit="1" customWidth="1"/>
    <col min="8" max="16384" width="9.140625" style="13"/>
  </cols>
  <sheetData>
    <row r="1" spans="1:9" ht="15">
      <c r="A1" s="17" t="s">
        <v>445</v>
      </c>
      <c r="B1" s="17" t="s">
        <v>446</v>
      </c>
      <c r="C1" s="17"/>
      <c r="D1" s="17" t="s">
        <v>8</v>
      </c>
      <c r="F1" t="s">
        <v>441</v>
      </c>
      <c r="G1" t="s">
        <v>442</v>
      </c>
      <c r="H1" t="s">
        <v>443</v>
      </c>
      <c r="I1" t="s">
        <v>444</v>
      </c>
    </row>
    <row r="2" spans="1:9" ht="15">
      <c r="A2" s="17" t="s">
        <v>447</v>
      </c>
      <c r="B2" s="17" t="s">
        <v>446</v>
      </c>
      <c r="C2" s="17"/>
      <c r="D2" s="17" t="s">
        <v>1223</v>
      </c>
      <c r="F2">
        <v>1</v>
      </c>
      <c r="G2" s="13">
        <f>AVERAGEIFS($D$8:$D$1015, $C$8:$C$1015, $F2)</f>
        <v>1.4539285742101216</v>
      </c>
      <c r="H2">
        <v>31</v>
      </c>
      <c r="I2" s="13">
        <f>G2/H2</f>
        <v>4.6900921748713596E-2</v>
      </c>
    </row>
    <row r="3" spans="1:9" ht="15">
      <c r="A3" s="17" t="s">
        <v>449</v>
      </c>
      <c r="B3" s="17" t="s">
        <v>446</v>
      </c>
      <c r="C3" s="17"/>
      <c r="D3" s="17" t="s">
        <v>439</v>
      </c>
      <c r="F3">
        <v>2</v>
      </c>
      <c r="G3" s="13">
        <f t="shared" ref="G3:G13" si="0">AVERAGEIFS($D$8:$D$1015, $C$8:$C$1015, $F3)</f>
        <v>1.8722619102114724</v>
      </c>
      <c r="H3">
        <v>28</v>
      </c>
      <c r="I3" s="13">
        <f t="shared" ref="I3:I13" si="1">G3/H3</f>
        <v>6.6866496793266866E-2</v>
      </c>
    </row>
    <row r="4" spans="1:9" ht="15">
      <c r="A4" s="17" t="s">
        <v>451</v>
      </c>
      <c r="B4" s="17" t="s">
        <v>446</v>
      </c>
      <c r="C4" s="17"/>
      <c r="D4" s="17" t="s">
        <v>446</v>
      </c>
      <c r="F4">
        <v>3</v>
      </c>
      <c r="G4" s="13">
        <f t="shared" si="0"/>
        <v>2.9928571581840515</v>
      </c>
      <c r="H4">
        <v>31</v>
      </c>
      <c r="I4" s="13">
        <f t="shared" si="1"/>
        <v>9.6543779296259721E-2</v>
      </c>
    </row>
    <row r="5" spans="1:9" ht="15">
      <c r="A5" s="17" t="s">
        <v>452</v>
      </c>
      <c r="B5" s="17" t="s">
        <v>446</v>
      </c>
      <c r="C5" s="17"/>
      <c r="D5" s="17" t="s">
        <v>453</v>
      </c>
      <c r="F5">
        <v>4</v>
      </c>
      <c r="G5" s="13">
        <f t="shared" si="0"/>
        <v>4.73095238776434</v>
      </c>
      <c r="H5">
        <v>30</v>
      </c>
      <c r="I5" s="13">
        <f t="shared" si="1"/>
        <v>0.15769841292547801</v>
      </c>
    </row>
    <row r="6" spans="1:9" ht="15">
      <c r="A6" s="17" t="s">
        <v>454</v>
      </c>
      <c r="B6" s="17" t="s">
        <v>446</v>
      </c>
      <c r="C6" s="17"/>
      <c r="D6" s="17" t="s">
        <v>440</v>
      </c>
      <c r="F6">
        <v>5</v>
      </c>
      <c r="G6" s="13">
        <f t="shared" si="0"/>
        <v>6.9927381220318026</v>
      </c>
      <c r="H6">
        <v>31</v>
      </c>
      <c r="I6" s="13">
        <f t="shared" si="1"/>
        <v>0.22557219748489685</v>
      </c>
    </row>
    <row r="7" spans="1:9" ht="15">
      <c r="A7" s="17" t="s">
        <v>455</v>
      </c>
      <c r="B7" s="17" t="s">
        <v>446</v>
      </c>
      <c r="C7" s="17" t="s">
        <v>1224</v>
      </c>
      <c r="D7" s="17" t="s">
        <v>2</v>
      </c>
      <c r="F7">
        <v>6</v>
      </c>
      <c r="G7" s="13">
        <f t="shared" si="0"/>
        <v>8.7320238295055574</v>
      </c>
      <c r="H7">
        <v>30</v>
      </c>
      <c r="I7" s="13">
        <f t="shared" si="1"/>
        <v>0.2910674609835186</v>
      </c>
    </row>
    <row r="8" spans="1:9" ht="15">
      <c r="A8" s="16">
        <v>1</v>
      </c>
      <c r="B8" s="15">
        <v>7610</v>
      </c>
      <c r="C8" s="18">
        <f>MONTH(B8)</f>
        <v>10</v>
      </c>
      <c r="D8" s="14">
        <v>0</v>
      </c>
      <c r="F8">
        <v>7</v>
      </c>
      <c r="G8" s="13">
        <f t="shared" si="0"/>
        <v>11.109285717918759</v>
      </c>
      <c r="H8">
        <v>31</v>
      </c>
      <c r="I8" s="13">
        <f t="shared" si="1"/>
        <v>0.35836405541673416</v>
      </c>
    </row>
    <row r="9" spans="1:9" ht="15">
      <c r="A9" s="16">
        <v>2</v>
      </c>
      <c r="B9" s="15">
        <v>7640</v>
      </c>
      <c r="C9" s="18">
        <f t="shared" ref="C9:C72" si="2">MONTH(B9)</f>
        <v>11</v>
      </c>
      <c r="D9" s="14">
        <v>0</v>
      </c>
      <c r="F9">
        <v>8</v>
      </c>
      <c r="G9" s="13">
        <f t="shared" si="0"/>
        <v>9.9469047160375688</v>
      </c>
      <c r="H9">
        <v>31</v>
      </c>
      <c r="I9" s="13">
        <f t="shared" si="1"/>
        <v>0.32086789406572802</v>
      </c>
    </row>
    <row r="10" spans="1:9" ht="15">
      <c r="A10" s="16">
        <v>3</v>
      </c>
      <c r="B10" s="15">
        <v>7671</v>
      </c>
      <c r="C10" s="18">
        <f t="shared" si="2"/>
        <v>12</v>
      </c>
      <c r="D10" s="14">
        <v>0</v>
      </c>
      <c r="F10">
        <v>9</v>
      </c>
      <c r="G10" s="13">
        <f t="shared" si="0"/>
        <v>7.4519047453289939</v>
      </c>
      <c r="H10">
        <v>30</v>
      </c>
      <c r="I10" s="13">
        <f t="shared" si="1"/>
        <v>0.24839682484429979</v>
      </c>
    </row>
    <row r="11" spans="1:9" ht="15">
      <c r="A11" s="16">
        <v>4</v>
      </c>
      <c r="B11" s="15">
        <v>7702</v>
      </c>
      <c r="C11" s="18">
        <f t="shared" si="2"/>
        <v>1</v>
      </c>
      <c r="D11" s="14">
        <v>0</v>
      </c>
      <c r="F11">
        <v>10</v>
      </c>
      <c r="G11" s="13">
        <f t="shared" si="0"/>
        <v>4.5970238191740851</v>
      </c>
      <c r="H11">
        <v>31</v>
      </c>
      <c r="I11" s="13">
        <f t="shared" si="1"/>
        <v>0.14829109094109952</v>
      </c>
    </row>
    <row r="12" spans="1:9" ht="15">
      <c r="A12" s="16">
        <v>5</v>
      </c>
      <c r="B12" s="15">
        <v>7730</v>
      </c>
      <c r="C12" s="18">
        <f t="shared" si="2"/>
        <v>2</v>
      </c>
      <c r="D12" s="14">
        <v>0</v>
      </c>
      <c r="F12">
        <v>11</v>
      </c>
      <c r="G12" s="13">
        <f t="shared" si="0"/>
        <v>2.1915476265407743</v>
      </c>
      <c r="H12">
        <v>30</v>
      </c>
      <c r="I12" s="13">
        <f t="shared" si="1"/>
        <v>7.305158755135914E-2</v>
      </c>
    </row>
    <row r="13" spans="1:9" ht="15">
      <c r="A13" s="16">
        <v>6</v>
      </c>
      <c r="B13" s="15">
        <v>7761</v>
      </c>
      <c r="C13" s="18">
        <f t="shared" si="2"/>
        <v>3</v>
      </c>
      <c r="D13" s="14">
        <v>0</v>
      </c>
      <c r="F13">
        <v>12</v>
      </c>
      <c r="G13" s="13">
        <f t="shared" si="0"/>
        <v>1.5319047626994906</v>
      </c>
      <c r="H13">
        <v>31</v>
      </c>
      <c r="I13" s="13">
        <f t="shared" si="1"/>
        <v>4.9416282667725506E-2</v>
      </c>
    </row>
    <row r="14" spans="1:9">
      <c r="A14" s="16">
        <v>7</v>
      </c>
      <c r="B14" s="15">
        <v>7791</v>
      </c>
      <c r="C14" s="18">
        <f t="shared" si="2"/>
        <v>4</v>
      </c>
      <c r="D14" s="14">
        <v>0</v>
      </c>
    </row>
    <row r="15" spans="1:9">
      <c r="A15" s="16">
        <v>8</v>
      </c>
      <c r="B15" s="15">
        <v>7822</v>
      </c>
      <c r="C15" s="18">
        <f t="shared" si="2"/>
        <v>5</v>
      </c>
      <c r="D15" s="14">
        <v>0</v>
      </c>
    </row>
    <row r="16" spans="1:9">
      <c r="A16" s="16">
        <v>9</v>
      </c>
      <c r="B16" s="15">
        <v>7852</v>
      </c>
      <c r="C16" s="18">
        <f t="shared" si="2"/>
        <v>6</v>
      </c>
      <c r="D16" s="14">
        <v>0</v>
      </c>
    </row>
    <row r="17" spans="1:4">
      <c r="A17" s="16">
        <v>10</v>
      </c>
      <c r="B17" s="15">
        <v>7883</v>
      </c>
      <c r="C17" s="18">
        <f t="shared" si="2"/>
        <v>7</v>
      </c>
      <c r="D17" s="14">
        <v>0</v>
      </c>
    </row>
    <row r="18" spans="1:4">
      <c r="A18" s="16">
        <v>11</v>
      </c>
      <c r="B18" s="15">
        <v>7914</v>
      </c>
      <c r="C18" s="18">
        <f t="shared" si="2"/>
        <v>8</v>
      </c>
      <c r="D18" s="14">
        <v>0</v>
      </c>
    </row>
    <row r="19" spans="1:4">
      <c r="A19" s="16">
        <v>12</v>
      </c>
      <c r="B19" s="15">
        <v>7944</v>
      </c>
      <c r="C19" s="18">
        <f t="shared" si="2"/>
        <v>9</v>
      </c>
      <c r="D19" s="14">
        <v>0</v>
      </c>
    </row>
    <row r="20" spans="1:4">
      <c r="A20" s="16">
        <v>13</v>
      </c>
      <c r="B20" s="15">
        <v>7975</v>
      </c>
      <c r="C20" s="18">
        <f t="shared" si="2"/>
        <v>10</v>
      </c>
      <c r="D20" s="14">
        <v>5.3000001907348633</v>
      </c>
    </row>
    <row r="21" spans="1:4">
      <c r="A21" s="16">
        <v>14</v>
      </c>
      <c r="B21" s="15">
        <v>8005</v>
      </c>
      <c r="C21" s="18">
        <f t="shared" si="2"/>
        <v>11</v>
      </c>
      <c r="D21" s="14">
        <v>2.1400001049041748</v>
      </c>
    </row>
    <row r="22" spans="1:4">
      <c r="A22" s="16">
        <v>15</v>
      </c>
      <c r="B22" s="15">
        <v>8036</v>
      </c>
      <c r="C22" s="18">
        <f t="shared" si="2"/>
        <v>12</v>
      </c>
      <c r="D22" s="14">
        <v>1.6499999761581421</v>
      </c>
    </row>
    <row r="23" spans="1:4">
      <c r="A23" s="16">
        <v>16</v>
      </c>
      <c r="B23" s="15">
        <v>8067</v>
      </c>
      <c r="C23" s="18">
        <f t="shared" si="2"/>
        <v>1</v>
      </c>
      <c r="D23" s="14">
        <v>1.3700000047683716</v>
      </c>
    </row>
    <row r="24" spans="1:4">
      <c r="A24" s="16">
        <v>17</v>
      </c>
      <c r="B24" s="15">
        <v>8095</v>
      </c>
      <c r="C24" s="18">
        <f t="shared" si="2"/>
        <v>2</v>
      </c>
      <c r="D24" s="14">
        <v>1.4700000286102295</v>
      </c>
    </row>
    <row r="25" spans="1:4">
      <c r="A25" s="16">
        <v>18</v>
      </c>
      <c r="B25" s="15">
        <v>8126</v>
      </c>
      <c r="C25" s="18">
        <f t="shared" si="2"/>
        <v>3</v>
      </c>
      <c r="D25" s="14">
        <v>2.6700000762939453</v>
      </c>
    </row>
    <row r="26" spans="1:4">
      <c r="A26" s="16">
        <v>19</v>
      </c>
      <c r="B26" s="15">
        <v>8156</v>
      </c>
      <c r="C26" s="18">
        <f t="shared" si="2"/>
        <v>4</v>
      </c>
      <c r="D26" s="14">
        <v>4.2100000381469727</v>
      </c>
    </row>
    <row r="27" spans="1:4">
      <c r="A27" s="16">
        <v>20</v>
      </c>
      <c r="B27" s="15">
        <v>8187</v>
      </c>
      <c r="C27" s="18">
        <f t="shared" si="2"/>
        <v>5</v>
      </c>
      <c r="D27" s="14">
        <v>7.5300002098083496</v>
      </c>
    </row>
    <row r="28" spans="1:4">
      <c r="A28" s="16">
        <v>21</v>
      </c>
      <c r="B28" s="15">
        <v>8217</v>
      </c>
      <c r="C28" s="18">
        <f t="shared" si="2"/>
        <v>6</v>
      </c>
      <c r="D28" s="14">
        <v>9.2299995422363281</v>
      </c>
    </row>
    <row r="29" spans="1:4">
      <c r="A29" s="16">
        <v>22</v>
      </c>
      <c r="B29" s="15">
        <v>8248</v>
      </c>
      <c r="C29" s="18">
        <f t="shared" si="2"/>
        <v>7</v>
      </c>
      <c r="D29" s="14">
        <v>11.880000114440918</v>
      </c>
    </row>
    <row r="30" spans="1:4">
      <c r="A30" s="16">
        <v>23</v>
      </c>
      <c r="B30" s="15">
        <v>8279</v>
      </c>
      <c r="C30" s="18">
        <f t="shared" si="2"/>
        <v>8</v>
      </c>
      <c r="D30" s="14">
        <v>10.399999618530273</v>
      </c>
    </row>
    <row r="31" spans="1:4">
      <c r="A31" s="16">
        <v>24</v>
      </c>
      <c r="B31" s="15">
        <v>8309</v>
      </c>
      <c r="C31" s="18">
        <f t="shared" si="2"/>
        <v>9</v>
      </c>
      <c r="D31" s="14">
        <v>8.6099996566772461</v>
      </c>
    </row>
    <row r="32" spans="1:4">
      <c r="A32" s="16">
        <v>25</v>
      </c>
      <c r="B32" s="15">
        <v>8340</v>
      </c>
      <c r="C32" s="18">
        <f t="shared" si="2"/>
        <v>10</v>
      </c>
      <c r="D32" s="14">
        <v>4.179999828338623</v>
      </c>
    </row>
    <row r="33" spans="1:4">
      <c r="A33" s="16">
        <v>26</v>
      </c>
      <c r="B33" s="15">
        <v>8370</v>
      </c>
      <c r="C33" s="18">
        <f t="shared" si="2"/>
        <v>11</v>
      </c>
      <c r="D33" s="14">
        <v>1.6599999666213989</v>
      </c>
    </row>
    <row r="34" spans="1:4">
      <c r="A34" s="16">
        <v>27</v>
      </c>
      <c r="B34" s="15">
        <v>8401</v>
      </c>
      <c r="C34" s="18">
        <f t="shared" si="2"/>
        <v>12</v>
      </c>
      <c r="D34" s="14">
        <v>1.6499999761581421</v>
      </c>
    </row>
    <row r="35" spans="1:4">
      <c r="A35" s="16">
        <v>28</v>
      </c>
      <c r="B35" s="15">
        <v>8432</v>
      </c>
      <c r="C35" s="18">
        <f t="shared" si="2"/>
        <v>1</v>
      </c>
      <c r="D35" s="14">
        <v>1.4500000476837158</v>
      </c>
    </row>
    <row r="36" spans="1:4">
      <c r="A36" s="16">
        <v>29</v>
      </c>
      <c r="B36" s="15">
        <v>8460</v>
      </c>
      <c r="C36" s="18">
        <f t="shared" si="2"/>
        <v>2</v>
      </c>
      <c r="D36" s="14">
        <v>1.8300000429153442</v>
      </c>
    </row>
    <row r="37" spans="1:4">
      <c r="A37" s="16">
        <v>30</v>
      </c>
      <c r="B37" s="15">
        <v>8491</v>
      </c>
      <c r="C37" s="18">
        <f t="shared" si="2"/>
        <v>3</v>
      </c>
      <c r="D37" s="14">
        <v>3.3499999046325684</v>
      </c>
    </row>
    <row r="38" spans="1:4">
      <c r="A38" s="16">
        <v>31</v>
      </c>
      <c r="B38" s="15">
        <v>8521</v>
      </c>
      <c r="C38" s="18">
        <f t="shared" si="2"/>
        <v>4</v>
      </c>
      <c r="D38" s="14">
        <v>4.4600000381469727</v>
      </c>
    </row>
    <row r="39" spans="1:4">
      <c r="A39" s="16">
        <v>32</v>
      </c>
      <c r="B39" s="15">
        <v>8552</v>
      </c>
      <c r="C39" s="18">
        <f t="shared" si="2"/>
        <v>5</v>
      </c>
      <c r="D39" s="14">
        <v>7</v>
      </c>
    </row>
    <row r="40" spans="1:4">
      <c r="A40" s="16">
        <v>33</v>
      </c>
      <c r="B40" s="15">
        <v>8582</v>
      </c>
      <c r="C40" s="18">
        <f t="shared" si="2"/>
        <v>6</v>
      </c>
      <c r="D40" s="14">
        <v>8.0100002288818359</v>
      </c>
    </row>
    <row r="41" spans="1:4">
      <c r="A41" s="16">
        <v>34</v>
      </c>
      <c r="B41" s="15">
        <v>8613</v>
      </c>
      <c r="C41" s="18">
        <f t="shared" si="2"/>
        <v>7</v>
      </c>
      <c r="D41" s="14">
        <v>11.369999885559082</v>
      </c>
    </row>
    <row r="42" spans="1:4">
      <c r="A42" s="16">
        <v>35</v>
      </c>
      <c r="B42" s="15">
        <v>8644</v>
      </c>
      <c r="C42" s="18">
        <f t="shared" si="2"/>
        <v>8</v>
      </c>
      <c r="D42" s="14">
        <v>10.229999542236328</v>
      </c>
    </row>
    <row r="43" spans="1:4">
      <c r="A43" s="16">
        <v>36</v>
      </c>
      <c r="B43" s="15">
        <v>8674</v>
      </c>
      <c r="C43" s="18">
        <f t="shared" si="2"/>
        <v>9</v>
      </c>
      <c r="D43" s="14">
        <v>7.8299999237060547</v>
      </c>
    </row>
    <row r="44" spans="1:4">
      <c r="A44" s="16">
        <v>37</v>
      </c>
      <c r="B44" s="15">
        <v>8705</v>
      </c>
      <c r="C44" s="18">
        <f t="shared" si="2"/>
        <v>10</v>
      </c>
      <c r="D44" s="14">
        <v>3.940000057220459</v>
      </c>
    </row>
    <row r="45" spans="1:4">
      <c r="A45" s="16">
        <v>38</v>
      </c>
      <c r="B45" s="15">
        <v>8735</v>
      </c>
      <c r="C45" s="18">
        <f t="shared" si="2"/>
        <v>11</v>
      </c>
      <c r="D45" s="14">
        <v>2.7200000286102295</v>
      </c>
    </row>
    <row r="46" spans="1:4">
      <c r="A46" s="16">
        <v>39</v>
      </c>
      <c r="B46" s="15">
        <v>8766</v>
      </c>
      <c r="C46" s="18">
        <f t="shared" si="2"/>
        <v>12</v>
      </c>
      <c r="D46" s="14">
        <v>1.4600000381469727</v>
      </c>
    </row>
    <row r="47" spans="1:4">
      <c r="A47" s="16">
        <v>40</v>
      </c>
      <c r="B47" s="15">
        <v>8797</v>
      </c>
      <c r="C47" s="18">
        <f t="shared" si="2"/>
        <v>1</v>
      </c>
      <c r="D47" s="14">
        <v>1.4299999475479126</v>
      </c>
    </row>
    <row r="48" spans="1:4">
      <c r="A48" s="16">
        <v>41</v>
      </c>
      <c r="B48" s="15">
        <v>8826</v>
      </c>
      <c r="C48" s="18">
        <f t="shared" si="2"/>
        <v>2</v>
      </c>
      <c r="D48" s="14">
        <v>2.2899999618530273</v>
      </c>
    </row>
    <row r="49" spans="1:4">
      <c r="A49" s="16">
        <v>42</v>
      </c>
      <c r="B49" s="15">
        <v>8857</v>
      </c>
      <c r="C49" s="18">
        <f t="shared" si="2"/>
        <v>3</v>
      </c>
      <c r="D49" s="14">
        <v>2.7200000286102295</v>
      </c>
    </row>
    <row r="50" spans="1:4">
      <c r="A50" s="16">
        <v>43</v>
      </c>
      <c r="B50" s="15">
        <v>8887</v>
      </c>
      <c r="C50" s="18">
        <f t="shared" si="2"/>
        <v>4</v>
      </c>
      <c r="D50" s="14">
        <v>5.0199999809265137</v>
      </c>
    </row>
    <row r="51" spans="1:4">
      <c r="A51" s="16">
        <v>44</v>
      </c>
      <c r="B51" s="15">
        <v>8918</v>
      </c>
      <c r="C51" s="18">
        <f t="shared" si="2"/>
        <v>5</v>
      </c>
      <c r="D51" s="14">
        <v>7.6500000953674316</v>
      </c>
    </row>
    <row r="52" spans="1:4">
      <c r="A52" s="16">
        <v>45</v>
      </c>
      <c r="B52" s="15">
        <v>8948</v>
      </c>
      <c r="C52" s="18">
        <f t="shared" si="2"/>
        <v>6</v>
      </c>
      <c r="D52" s="14">
        <v>8.9499998092651367</v>
      </c>
    </row>
    <row r="53" spans="1:4">
      <c r="A53" s="16">
        <v>46</v>
      </c>
      <c r="B53" s="15">
        <v>8979</v>
      </c>
      <c r="C53" s="18">
        <f t="shared" si="2"/>
        <v>7</v>
      </c>
      <c r="D53" s="14">
        <v>11.100000381469727</v>
      </c>
    </row>
    <row r="54" spans="1:4">
      <c r="A54" s="16">
        <v>47</v>
      </c>
      <c r="B54" s="15">
        <v>9010</v>
      </c>
      <c r="C54" s="18">
        <f t="shared" si="2"/>
        <v>8</v>
      </c>
      <c r="D54" s="14">
        <v>9.869999885559082</v>
      </c>
    </row>
    <row r="55" spans="1:4">
      <c r="A55" s="16">
        <v>48</v>
      </c>
      <c r="B55" s="15">
        <v>9040</v>
      </c>
      <c r="C55" s="18">
        <f t="shared" si="2"/>
        <v>9</v>
      </c>
      <c r="D55" s="14">
        <v>7.429999828338623</v>
      </c>
    </row>
    <row r="56" spans="1:4">
      <c r="A56" s="16">
        <v>49</v>
      </c>
      <c r="B56" s="15">
        <v>9071</v>
      </c>
      <c r="C56" s="18">
        <f t="shared" si="2"/>
        <v>10</v>
      </c>
      <c r="D56" s="14">
        <v>3.2799999713897705</v>
      </c>
    </row>
    <row r="57" spans="1:4">
      <c r="A57" s="16">
        <v>50</v>
      </c>
      <c r="B57" s="15">
        <v>9101</v>
      </c>
      <c r="C57" s="18">
        <f t="shared" si="2"/>
        <v>11</v>
      </c>
      <c r="D57" s="14">
        <v>1.7000000476837158</v>
      </c>
    </row>
    <row r="58" spans="1:4">
      <c r="A58" s="16">
        <v>51</v>
      </c>
      <c r="B58" s="15">
        <v>9132</v>
      </c>
      <c r="C58" s="18">
        <f t="shared" si="2"/>
        <v>12</v>
      </c>
      <c r="D58" s="14">
        <v>1.2799999713897705</v>
      </c>
    </row>
    <row r="59" spans="1:4">
      <c r="A59" s="16">
        <v>52</v>
      </c>
      <c r="B59" s="15">
        <v>9163</v>
      </c>
      <c r="C59" s="18">
        <f t="shared" si="2"/>
        <v>1</v>
      </c>
      <c r="D59" s="14">
        <v>1.5199999809265137</v>
      </c>
    </row>
    <row r="60" spans="1:4">
      <c r="A60" s="16">
        <v>53</v>
      </c>
      <c r="B60" s="15">
        <v>9191</v>
      </c>
      <c r="C60" s="18">
        <f t="shared" si="2"/>
        <v>2</v>
      </c>
      <c r="D60" s="14">
        <v>2.059999942779541</v>
      </c>
    </row>
    <row r="61" spans="1:4">
      <c r="A61" s="16">
        <v>54</v>
      </c>
      <c r="B61" s="15">
        <v>9222</v>
      </c>
      <c r="C61" s="18">
        <f t="shared" si="2"/>
        <v>3</v>
      </c>
      <c r="D61" s="14">
        <v>3.119999885559082</v>
      </c>
    </row>
    <row r="62" spans="1:4">
      <c r="A62" s="16">
        <v>55</v>
      </c>
      <c r="B62" s="15">
        <v>9252</v>
      </c>
      <c r="C62" s="18">
        <f t="shared" si="2"/>
        <v>4</v>
      </c>
      <c r="D62" s="14">
        <v>4.630000114440918</v>
      </c>
    </row>
    <row r="63" spans="1:4">
      <c r="A63" s="16">
        <v>56</v>
      </c>
      <c r="B63" s="15">
        <v>9283</v>
      </c>
      <c r="C63" s="18">
        <f t="shared" si="2"/>
        <v>5</v>
      </c>
      <c r="D63" s="14">
        <v>6.6399998664855957</v>
      </c>
    </row>
    <row r="64" spans="1:4">
      <c r="A64" s="16">
        <v>57</v>
      </c>
      <c r="B64" s="15">
        <v>9313</v>
      </c>
      <c r="C64" s="18">
        <f t="shared" si="2"/>
        <v>6</v>
      </c>
      <c r="D64" s="14">
        <v>9.0799999237060547</v>
      </c>
    </row>
    <row r="65" spans="1:4">
      <c r="A65" s="16">
        <v>58</v>
      </c>
      <c r="B65" s="15">
        <v>9344</v>
      </c>
      <c r="C65" s="18">
        <f t="shared" si="2"/>
        <v>7</v>
      </c>
      <c r="D65" s="14">
        <v>11.890000343322754</v>
      </c>
    </row>
    <row r="66" spans="1:4">
      <c r="A66" s="16">
        <v>59</v>
      </c>
      <c r="B66" s="15">
        <v>9375</v>
      </c>
      <c r="C66" s="18">
        <f t="shared" si="2"/>
        <v>8</v>
      </c>
      <c r="D66" s="14">
        <v>10.029999732971191</v>
      </c>
    </row>
    <row r="67" spans="1:4">
      <c r="A67" s="16">
        <v>60</v>
      </c>
      <c r="B67" s="15">
        <v>9405</v>
      </c>
      <c r="C67" s="18">
        <f t="shared" si="2"/>
        <v>9</v>
      </c>
      <c r="D67" s="14">
        <v>6.380000114440918</v>
      </c>
    </row>
    <row r="68" spans="1:4">
      <c r="A68" s="16">
        <v>61</v>
      </c>
      <c r="B68" s="15">
        <v>9436</v>
      </c>
      <c r="C68" s="18">
        <f t="shared" si="2"/>
        <v>10</v>
      </c>
      <c r="D68" s="14">
        <v>3.7899999618530273</v>
      </c>
    </row>
    <row r="69" spans="1:4">
      <c r="A69" s="16">
        <v>62</v>
      </c>
      <c r="B69" s="15">
        <v>9466</v>
      </c>
      <c r="C69" s="18">
        <f t="shared" si="2"/>
        <v>11</v>
      </c>
      <c r="D69" s="14">
        <v>1.9800000190734863</v>
      </c>
    </row>
    <row r="70" spans="1:4">
      <c r="A70" s="16">
        <v>63</v>
      </c>
      <c r="B70" s="15">
        <v>9497</v>
      </c>
      <c r="C70" s="18">
        <f t="shared" si="2"/>
        <v>12</v>
      </c>
      <c r="D70" s="14">
        <v>1.5099999904632568</v>
      </c>
    </row>
    <row r="71" spans="1:4">
      <c r="A71" s="16">
        <v>64</v>
      </c>
      <c r="B71" s="15">
        <v>9528</v>
      </c>
      <c r="C71" s="18">
        <f t="shared" si="2"/>
        <v>1</v>
      </c>
      <c r="D71" s="14">
        <v>1.4199999570846558</v>
      </c>
    </row>
    <row r="72" spans="1:4">
      <c r="A72" s="16">
        <v>65</v>
      </c>
      <c r="B72" s="15">
        <v>9556</v>
      </c>
      <c r="C72" s="18">
        <f t="shared" si="2"/>
        <v>2</v>
      </c>
      <c r="D72" s="14">
        <v>2.0899999141693115</v>
      </c>
    </row>
    <row r="73" spans="1:4">
      <c r="A73" s="16">
        <v>66</v>
      </c>
      <c r="B73" s="15">
        <v>9587</v>
      </c>
      <c r="C73" s="18">
        <f t="shared" ref="C73:C136" si="3">MONTH(B73)</f>
        <v>3</v>
      </c>
      <c r="D73" s="14">
        <v>3.9900000095367432</v>
      </c>
    </row>
    <row r="74" spans="1:4">
      <c r="A74" s="16">
        <v>67</v>
      </c>
      <c r="B74" s="15">
        <v>9617</v>
      </c>
      <c r="C74" s="18">
        <f t="shared" si="3"/>
        <v>4</v>
      </c>
      <c r="D74" s="14">
        <v>5.75</v>
      </c>
    </row>
    <row r="75" spans="1:4">
      <c r="A75" s="16">
        <v>68</v>
      </c>
      <c r="B75" s="15">
        <v>9648</v>
      </c>
      <c r="C75" s="18">
        <f t="shared" si="3"/>
        <v>5</v>
      </c>
      <c r="D75" s="14">
        <v>7.179999828338623</v>
      </c>
    </row>
    <row r="76" spans="1:4">
      <c r="A76" s="16">
        <v>69</v>
      </c>
      <c r="B76" s="15">
        <v>9678</v>
      </c>
      <c r="C76" s="18">
        <f t="shared" si="3"/>
        <v>6</v>
      </c>
      <c r="D76" s="14">
        <v>9.5799999237060547</v>
      </c>
    </row>
    <row r="77" spans="1:4">
      <c r="A77" s="16">
        <v>70</v>
      </c>
      <c r="B77" s="15">
        <v>9709</v>
      </c>
      <c r="C77" s="18">
        <f t="shared" si="3"/>
        <v>7</v>
      </c>
      <c r="D77" s="14">
        <v>11.619999885559082</v>
      </c>
    </row>
    <row r="78" spans="1:4">
      <c r="A78" s="16">
        <v>71</v>
      </c>
      <c r="B78" s="15">
        <v>9740</v>
      </c>
      <c r="C78" s="18">
        <f t="shared" si="3"/>
        <v>8</v>
      </c>
      <c r="D78" s="14">
        <v>9.8299999237060547</v>
      </c>
    </row>
    <row r="79" spans="1:4">
      <c r="A79" s="16">
        <v>72</v>
      </c>
      <c r="B79" s="15">
        <v>9770</v>
      </c>
      <c r="C79" s="18">
        <f t="shared" si="3"/>
        <v>9</v>
      </c>
      <c r="D79" s="14">
        <v>6.4899997711181641</v>
      </c>
    </row>
    <row r="80" spans="1:4">
      <c r="A80" s="16">
        <v>73</v>
      </c>
      <c r="B80" s="15">
        <v>9801</v>
      </c>
      <c r="C80" s="18">
        <f t="shared" si="3"/>
        <v>10</v>
      </c>
      <c r="D80" s="14">
        <v>4.820000171661377</v>
      </c>
    </row>
    <row r="81" spans="1:4">
      <c r="A81" s="16">
        <v>74</v>
      </c>
      <c r="B81" s="15">
        <v>9831</v>
      </c>
      <c r="C81" s="18">
        <f t="shared" si="3"/>
        <v>11</v>
      </c>
      <c r="D81" s="14">
        <v>2.9300000667572021</v>
      </c>
    </row>
    <row r="82" spans="1:4">
      <c r="A82" s="16">
        <v>75</v>
      </c>
      <c r="B82" s="15">
        <v>9862</v>
      </c>
      <c r="C82" s="18">
        <f t="shared" si="3"/>
        <v>12</v>
      </c>
      <c r="D82" s="14">
        <v>1.5299999713897705</v>
      </c>
    </row>
    <row r="83" spans="1:4">
      <c r="A83" s="16">
        <v>76</v>
      </c>
      <c r="B83" s="15">
        <v>9893</v>
      </c>
      <c r="C83" s="18">
        <f t="shared" si="3"/>
        <v>1</v>
      </c>
      <c r="D83" s="14">
        <v>1.5199999809265137</v>
      </c>
    </row>
    <row r="84" spans="1:4">
      <c r="A84" s="16">
        <v>77</v>
      </c>
      <c r="B84" s="15">
        <v>9921</v>
      </c>
      <c r="C84" s="18">
        <f t="shared" si="3"/>
        <v>2</v>
      </c>
      <c r="D84" s="14">
        <v>1.9800000190734863</v>
      </c>
    </row>
    <row r="85" spans="1:4">
      <c r="A85" s="16">
        <v>78</v>
      </c>
      <c r="B85" s="15">
        <v>9952</v>
      </c>
      <c r="C85" s="18">
        <f t="shared" si="3"/>
        <v>3</v>
      </c>
      <c r="D85" s="14">
        <v>2.7300000190734863</v>
      </c>
    </row>
    <row r="86" spans="1:4">
      <c r="A86" s="16">
        <v>79</v>
      </c>
      <c r="B86" s="15">
        <v>9982</v>
      </c>
      <c r="C86" s="18">
        <f t="shared" si="3"/>
        <v>4</v>
      </c>
      <c r="D86" s="14">
        <v>4.2600002288818359</v>
      </c>
    </row>
    <row r="87" spans="1:4">
      <c r="A87" s="16">
        <v>80</v>
      </c>
      <c r="B87" s="15">
        <v>10013</v>
      </c>
      <c r="C87" s="18">
        <f t="shared" si="3"/>
        <v>5</v>
      </c>
      <c r="D87" s="14">
        <v>6.630000114440918</v>
      </c>
    </row>
    <row r="88" spans="1:4">
      <c r="A88" s="16">
        <v>81</v>
      </c>
      <c r="B88" s="15">
        <v>10043</v>
      </c>
      <c r="C88" s="18">
        <f t="shared" si="3"/>
        <v>6</v>
      </c>
      <c r="D88" s="14">
        <v>8.6800003051757813</v>
      </c>
    </row>
    <row r="89" spans="1:4">
      <c r="A89" s="16">
        <v>82</v>
      </c>
      <c r="B89" s="15">
        <v>10074</v>
      </c>
      <c r="C89" s="18">
        <f t="shared" si="3"/>
        <v>7</v>
      </c>
      <c r="D89" s="14">
        <v>11.470000267028809</v>
      </c>
    </row>
    <row r="90" spans="1:4">
      <c r="A90" s="16">
        <v>83</v>
      </c>
      <c r="B90" s="15">
        <v>10105</v>
      </c>
      <c r="C90" s="18">
        <f t="shared" si="3"/>
        <v>8</v>
      </c>
      <c r="D90" s="14">
        <v>9.4700002670288086</v>
      </c>
    </row>
    <row r="91" spans="1:4">
      <c r="A91" s="16">
        <v>84</v>
      </c>
      <c r="B91" s="15">
        <v>10135</v>
      </c>
      <c r="C91" s="18">
        <f t="shared" si="3"/>
        <v>9</v>
      </c>
      <c r="D91" s="14">
        <v>6.880000114440918</v>
      </c>
    </row>
    <row r="92" spans="1:4">
      <c r="A92" s="16">
        <v>85</v>
      </c>
      <c r="B92" s="15">
        <v>10166</v>
      </c>
      <c r="C92" s="18">
        <f t="shared" si="3"/>
        <v>10</v>
      </c>
      <c r="D92" s="14">
        <v>4.679999828338623</v>
      </c>
    </row>
    <row r="93" spans="1:4">
      <c r="A93" s="16">
        <v>86</v>
      </c>
      <c r="B93" s="15">
        <v>10196</v>
      </c>
      <c r="C93" s="18">
        <f t="shared" si="3"/>
        <v>11</v>
      </c>
      <c r="D93" s="14">
        <v>2.2799999713897705</v>
      </c>
    </row>
    <row r="94" spans="1:4">
      <c r="A94" s="16">
        <v>87</v>
      </c>
      <c r="B94" s="15">
        <v>10227</v>
      </c>
      <c r="C94" s="18">
        <f t="shared" si="3"/>
        <v>12</v>
      </c>
      <c r="D94" s="14">
        <v>1.4900000095367432</v>
      </c>
    </row>
    <row r="95" spans="1:4">
      <c r="A95" s="16">
        <v>88</v>
      </c>
      <c r="B95" s="15">
        <v>10258</v>
      </c>
      <c r="C95" s="18">
        <f t="shared" si="3"/>
        <v>1</v>
      </c>
      <c r="D95" s="14">
        <v>1.4800000190734863</v>
      </c>
    </row>
    <row r="96" spans="1:4">
      <c r="A96" s="16">
        <v>89</v>
      </c>
      <c r="B96" s="15">
        <v>10287</v>
      </c>
      <c r="C96" s="18">
        <f t="shared" si="3"/>
        <v>2</v>
      </c>
      <c r="D96" s="14">
        <v>1.8799999952316284</v>
      </c>
    </row>
    <row r="97" spans="1:4">
      <c r="A97" s="16">
        <v>90</v>
      </c>
      <c r="B97" s="15">
        <v>10318</v>
      </c>
      <c r="C97" s="18">
        <f t="shared" si="3"/>
        <v>3</v>
      </c>
      <c r="D97" s="14">
        <v>3.2899999618530273</v>
      </c>
    </row>
    <row r="98" spans="1:4">
      <c r="A98" s="16">
        <v>91</v>
      </c>
      <c r="B98" s="15">
        <v>10348</v>
      </c>
      <c r="C98" s="18">
        <f t="shared" si="3"/>
        <v>4</v>
      </c>
      <c r="D98" s="14">
        <v>4.369999885559082</v>
      </c>
    </row>
    <row r="99" spans="1:4">
      <c r="A99" s="16">
        <v>92</v>
      </c>
      <c r="B99" s="15">
        <v>10379</v>
      </c>
      <c r="C99" s="18">
        <f t="shared" si="3"/>
        <v>5</v>
      </c>
      <c r="D99" s="14">
        <v>7.8400001525878906</v>
      </c>
    </row>
    <row r="100" spans="1:4">
      <c r="A100" s="16">
        <v>93</v>
      </c>
      <c r="B100" s="15">
        <v>10409</v>
      </c>
      <c r="C100" s="18">
        <f t="shared" si="3"/>
        <v>6</v>
      </c>
      <c r="D100" s="14">
        <v>9.1599998474121094</v>
      </c>
    </row>
    <row r="101" spans="1:4">
      <c r="A101" s="16">
        <v>94</v>
      </c>
      <c r="B101" s="15">
        <v>10440</v>
      </c>
      <c r="C101" s="18">
        <f t="shared" si="3"/>
        <v>7</v>
      </c>
      <c r="D101" s="14">
        <v>11.149999618530273</v>
      </c>
    </row>
    <row r="102" spans="1:4">
      <c r="A102" s="16">
        <v>95</v>
      </c>
      <c r="B102" s="15">
        <v>10471</v>
      </c>
      <c r="C102" s="18">
        <f t="shared" si="3"/>
        <v>8</v>
      </c>
      <c r="D102" s="14">
        <v>10</v>
      </c>
    </row>
    <row r="103" spans="1:4">
      <c r="A103" s="16">
        <v>96</v>
      </c>
      <c r="B103" s="15">
        <v>10501</v>
      </c>
      <c r="C103" s="18">
        <f t="shared" si="3"/>
        <v>9</v>
      </c>
      <c r="D103" s="14">
        <v>7.4699997901916504</v>
      </c>
    </row>
    <row r="104" spans="1:4">
      <c r="A104" s="16">
        <v>97</v>
      </c>
      <c r="B104" s="15">
        <v>10532</v>
      </c>
      <c r="C104" s="18">
        <f t="shared" si="3"/>
        <v>10</v>
      </c>
      <c r="D104" s="14">
        <v>4.190000057220459</v>
      </c>
    </row>
    <row r="105" spans="1:4">
      <c r="A105" s="16">
        <v>98</v>
      </c>
      <c r="B105" s="15">
        <v>10562</v>
      </c>
      <c r="C105" s="18">
        <f t="shared" si="3"/>
        <v>11</v>
      </c>
      <c r="D105" s="14">
        <v>1.8999999761581421</v>
      </c>
    </row>
    <row r="106" spans="1:4">
      <c r="A106" s="16">
        <v>99</v>
      </c>
      <c r="B106" s="15">
        <v>10593</v>
      </c>
      <c r="C106" s="18">
        <f t="shared" si="3"/>
        <v>12</v>
      </c>
      <c r="D106" s="14">
        <v>1.3400000333786011</v>
      </c>
    </row>
    <row r="107" spans="1:4">
      <c r="A107" s="16">
        <v>100</v>
      </c>
      <c r="B107" s="15">
        <v>10624</v>
      </c>
      <c r="C107" s="18">
        <f t="shared" si="3"/>
        <v>1</v>
      </c>
      <c r="D107" s="14">
        <v>1.3899999856948853</v>
      </c>
    </row>
    <row r="108" spans="1:4">
      <c r="A108" s="16">
        <v>101</v>
      </c>
      <c r="B108" s="15">
        <v>10652</v>
      </c>
      <c r="C108" s="18">
        <f t="shared" si="3"/>
        <v>2</v>
      </c>
      <c r="D108" s="14">
        <v>1.5900000333786011</v>
      </c>
    </row>
    <row r="109" spans="1:4">
      <c r="A109" s="16">
        <v>102</v>
      </c>
      <c r="B109" s="15">
        <v>10683</v>
      </c>
      <c r="C109" s="18">
        <f t="shared" si="3"/>
        <v>3</v>
      </c>
      <c r="D109" s="14">
        <v>2.9300000667572021</v>
      </c>
    </row>
    <row r="110" spans="1:4">
      <c r="A110" s="16">
        <v>103</v>
      </c>
      <c r="B110" s="15">
        <v>10713</v>
      </c>
      <c r="C110" s="18">
        <f t="shared" si="3"/>
        <v>4</v>
      </c>
      <c r="D110" s="14">
        <v>3.4500000476837158</v>
      </c>
    </row>
    <row r="111" spans="1:4">
      <c r="A111" s="16">
        <v>104</v>
      </c>
      <c r="B111" s="15">
        <v>10744</v>
      </c>
      <c r="C111" s="18">
        <f t="shared" si="3"/>
        <v>5</v>
      </c>
      <c r="D111" s="14">
        <v>6.7899999618530273</v>
      </c>
    </row>
    <row r="112" spans="1:4">
      <c r="A112" s="16">
        <v>105</v>
      </c>
      <c r="B112" s="15">
        <v>10774</v>
      </c>
      <c r="C112" s="18">
        <f t="shared" si="3"/>
        <v>6</v>
      </c>
      <c r="D112" s="14">
        <v>8.6700000762939453</v>
      </c>
    </row>
    <row r="113" spans="1:4">
      <c r="A113" s="16">
        <v>106</v>
      </c>
      <c r="B113" s="15">
        <v>10805</v>
      </c>
      <c r="C113" s="18">
        <f t="shared" si="3"/>
        <v>7</v>
      </c>
      <c r="D113" s="14">
        <v>11.109999656677246</v>
      </c>
    </row>
    <row r="114" spans="1:4">
      <c r="A114" s="16">
        <v>107</v>
      </c>
      <c r="B114" s="15">
        <v>10836</v>
      </c>
      <c r="C114" s="18">
        <f t="shared" si="3"/>
        <v>8</v>
      </c>
      <c r="D114" s="14">
        <v>10.329999923706055</v>
      </c>
    </row>
    <row r="115" spans="1:4">
      <c r="A115" s="16">
        <v>108</v>
      </c>
      <c r="B115" s="15">
        <v>10866</v>
      </c>
      <c r="C115" s="18">
        <f t="shared" si="3"/>
        <v>9</v>
      </c>
      <c r="D115" s="14">
        <v>7.2199997901916504</v>
      </c>
    </row>
    <row r="116" spans="1:4">
      <c r="A116" s="16">
        <v>109</v>
      </c>
      <c r="B116" s="15">
        <v>10897</v>
      </c>
      <c r="C116" s="18">
        <f t="shared" si="3"/>
        <v>10</v>
      </c>
      <c r="D116" s="14">
        <v>5.0799999237060547</v>
      </c>
    </row>
    <row r="117" spans="1:4">
      <c r="A117" s="16">
        <v>110</v>
      </c>
      <c r="B117" s="15">
        <v>10927</v>
      </c>
      <c r="C117" s="18">
        <f t="shared" si="3"/>
        <v>11</v>
      </c>
      <c r="D117" s="14">
        <v>2.2400000095367432</v>
      </c>
    </row>
    <row r="118" spans="1:4">
      <c r="A118" s="16">
        <v>111</v>
      </c>
      <c r="B118" s="15">
        <v>10958</v>
      </c>
      <c r="C118" s="18">
        <f t="shared" si="3"/>
        <v>12</v>
      </c>
      <c r="D118" s="14">
        <v>1.7899999618530273</v>
      </c>
    </row>
    <row r="119" spans="1:4">
      <c r="A119" s="16">
        <v>112</v>
      </c>
      <c r="B119" s="15">
        <v>10989</v>
      </c>
      <c r="C119" s="18">
        <f t="shared" si="3"/>
        <v>1</v>
      </c>
      <c r="D119" s="14">
        <v>1.4600000381469727</v>
      </c>
    </row>
    <row r="120" spans="1:4">
      <c r="A120" s="16">
        <v>113</v>
      </c>
      <c r="B120" s="15">
        <v>11017</v>
      </c>
      <c r="C120" s="18">
        <f t="shared" si="3"/>
        <v>2</v>
      </c>
      <c r="D120" s="14">
        <v>2.1800000667572021</v>
      </c>
    </row>
    <row r="121" spans="1:4">
      <c r="A121" s="16">
        <v>114</v>
      </c>
      <c r="B121" s="15">
        <v>11048</v>
      </c>
      <c r="C121" s="18">
        <f t="shared" si="3"/>
        <v>3</v>
      </c>
      <c r="D121" s="14">
        <v>3.1800000667572021</v>
      </c>
    </row>
    <row r="122" spans="1:4">
      <c r="A122" s="16">
        <v>115</v>
      </c>
      <c r="B122" s="15">
        <v>11078</v>
      </c>
      <c r="C122" s="18">
        <f t="shared" si="3"/>
        <v>4</v>
      </c>
      <c r="D122" s="14">
        <v>4.5799999237060547</v>
      </c>
    </row>
    <row r="123" spans="1:4">
      <c r="A123" s="16">
        <v>116</v>
      </c>
      <c r="B123" s="15">
        <v>11109</v>
      </c>
      <c r="C123" s="18">
        <f t="shared" si="3"/>
        <v>5</v>
      </c>
      <c r="D123" s="14">
        <v>5.5</v>
      </c>
    </row>
    <row r="124" spans="1:4">
      <c r="A124" s="16">
        <v>117</v>
      </c>
      <c r="B124" s="15">
        <v>11139</v>
      </c>
      <c r="C124" s="18">
        <f t="shared" si="3"/>
        <v>6</v>
      </c>
      <c r="D124" s="14">
        <v>8.8599996566772461</v>
      </c>
    </row>
    <row r="125" spans="1:4">
      <c r="A125" s="16">
        <v>118</v>
      </c>
      <c r="B125" s="15">
        <v>11170</v>
      </c>
      <c r="C125" s="18">
        <f t="shared" si="3"/>
        <v>7</v>
      </c>
      <c r="D125" s="14">
        <v>10.939999580383301</v>
      </c>
    </row>
    <row r="126" spans="1:4">
      <c r="A126" s="16">
        <v>119</v>
      </c>
      <c r="B126" s="15">
        <v>11201</v>
      </c>
      <c r="C126" s="18">
        <f t="shared" si="3"/>
        <v>8</v>
      </c>
      <c r="D126" s="14">
        <v>10.100000381469727</v>
      </c>
    </row>
    <row r="127" spans="1:4">
      <c r="A127" s="16">
        <v>120</v>
      </c>
      <c r="B127" s="15">
        <v>11231</v>
      </c>
      <c r="C127" s="18">
        <f t="shared" si="3"/>
        <v>9</v>
      </c>
      <c r="D127" s="14">
        <v>6.3299999237060547</v>
      </c>
    </row>
    <row r="128" spans="1:4">
      <c r="A128" s="16">
        <v>121</v>
      </c>
      <c r="B128" s="15">
        <v>11262</v>
      </c>
      <c r="C128" s="18">
        <f t="shared" si="3"/>
        <v>10</v>
      </c>
      <c r="D128" s="14">
        <v>4.0399999618530273</v>
      </c>
    </row>
    <row r="129" spans="1:4">
      <c r="A129" s="16">
        <v>122</v>
      </c>
      <c r="B129" s="15">
        <v>11292</v>
      </c>
      <c r="C129" s="18">
        <f t="shared" si="3"/>
        <v>11</v>
      </c>
      <c r="D129" s="14">
        <v>2.3499999046325684</v>
      </c>
    </row>
    <row r="130" spans="1:4">
      <c r="A130" s="16">
        <v>123</v>
      </c>
      <c r="B130" s="15">
        <v>11323</v>
      </c>
      <c r="C130" s="18">
        <f t="shared" si="3"/>
        <v>12</v>
      </c>
      <c r="D130" s="14">
        <v>1.5099999904632568</v>
      </c>
    </row>
    <row r="131" spans="1:4">
      <c r="A131" s="16">
        <v>124</v>
      </c>
      <c r="B131" s="15">
        <v>11354</v>
      </c>
      <c r="C131" s="18">
        <f t="shared" si="3"/>
        <v>1</v>
      </c>
      <c r="D131" s="14">
        <v>1.5299999713897705</v>
      </c>
    </row>
    <row r="132" spans="1:4">
      <c r="A132" s="16">
        <v>125</v>
      </c>
      <c r="B132" s="15">
        <v>11382</v>
      </c>
      <c r="C132" s="18">
        <f t="shared" si="3"/>
        <v>2</v>
      </c>
      <c r="D132" s="14">
        <v>2.4900000095367432</v>
      </c>
    </row>
    <row r="133" spans="1:4">
      <c r="A133" s="16">
        <v>126</v>
      </c>
      <c r="B133" s="15">
        <v>11413</v>
      </c>
      <c r="C133" s="18">
        <f t="shared" si="3"/>
        <v>3</v>
      </c>
      <c r="D133" s="14">
        <v>3.4100000858306885</v>
      </c>
    </row>
    <row r="134" spans="1:4">
      <c r="A134" s="16">
        <v>127</v>
      </c>
      <c r="B134" s="15">
        <v>11443</v>
      </c>
      <c r="C134" s="18">
        <f t="shared" si="3"/>
        <v>4</v>
      </c>
      <c r="D134" s="14">
        <v>5.929999828338623</v>
      </c>
    </row>
    <row r="135" spans="1:4">
      <c r="A135" s="16">
        <v>128</v>
      </c>
      <c r="B135" s="15">
        <v>11474</v>
      </c>
      <c r="C135" s="18">
        <f t="shared" si="3"/>
        <v>5</v>
      </c>
      <c r="D135" s="14">
        <v>8.619999885559082</v>
      </c>
    </row>
    <row r="136" spans="1:4">
      <c r="A136" s="16">
        <v>129</v>
      </c>
      <c r="B136" s="15">
        <v>11504</v>
      </c>
      <c r="C136" s="18">
        <f t="shared" si="3"/>
        <v>6</v>
      </c>
      <c r="D136" s="14">
        <v>8.7200002670288086</v>
      </c>
    </row>
    <row r="137" spans="1:4">
      <c r="A137" s="16">
        <v>130</v>
      </c>
      <c r="B137" s="15">
        <v>11535</v>
      </c>
      <c r="C137" s="18">
        <f t="shared" ref="C137:C200" si="4">MONTH(B137)</f>
        <v>7</v>
      </c>
      <c r="D137" s="14">
        <v>12.470000267028809</v>
      </c>
    </row>
    <row r="138" spans="1:4">
      <c r="A138" s="16">
        <v>131</v>
      </c>
      <c r="B138" s="15">
        <v>11566</v>
      </c>
      <c r="C138" s="18">
        <f t="shared" si="4"/>
        <v>8</v>
      </c>
      <c r="D138" s="14">
        <v>10.720000267028809</v>
      </c>
    </row>
    <row r="139" spans="1:4">
      <c r="A139" s="16">
        <v>132</v>
      </c>
      <c r="B139" s="15">
        <v>11596</v>
      </c>
      <c r="C139" s="18">
        <f t="shared" si="4"/>
        <v>9</v>
      </c>
      <c r="D139" s="14">
        <v>6.7199997901916504</v>
      </c>
    </row>
    <row r="140" spans="1:4">
      <c r="A140" s="16">
        <v>133</v>
      </c>
      <c r="B140" s="15">
        <v>11627</v>
      </c>
      <c r="C140" s="18">
        <f t="shared" si="4"/>
        <v>10</v>
      </c>
      <c r="D140" s="14">
        <v>3.7400000095367432</v>
      </c>
    </row>
    <row r="141" spans="1:4">
      <c r="A141" s="16">
        <v>134</v>
      </c>
      <c r="B141" s="15">
        <v>11657</v>
      </c>
      <c r="C141" s="18">
        <f t="shared" si="4"/>
        <v>11</v>
      </c>
      <c r="D141" s="14">
        <v>1.9600000381469727</v>
      </c>
    </row>
    <row r="142" spans="1:4">
      <c r="A142" s="16">
        <v>135</v>
      </c>
      <c r="B142" s="15">
        <v>11688</v>
      </c>
      <c r="C142" s="18">
        <f t="shared" si="4"/>
        <v>12</v>
      </c>
      <c r="D142" s="14">
        <v>1.5299999713897705</v>
      </c>
    </row>
    <row r="143" spans="1:4">
      <c r="A143" s="16">
        <v>136</v>
      </c>
      <c r="B143" s="15">
        <v>11719</v>
      </c>
      <c r="C143" s="18">
        <f t="shared" si="4"/>
        <v>1</v>
      </c>
      <c r="D143" s="14">
        <v>1.4900000095367432</v>
      </c>
    </row>
    <row r="144" spans="1:4">
      <c r="A144" s="16">
        <v>137</v>
      </c>
      <c r="B144" s="15">
        <v>11748</v>
      </c>
      <c r="C144" s="18">
        <f t="shared" si="4"/>
        <v>2</v>
      </c>
      <c r="D144" s="14">
        <v>1.6699999570846558</v>
      </c>
    </row>
    <row r="145" spans="1:4">
      <c r="A145" s="16">
        <v>138</v>
      </c>
      <c r="B145" s="15">
        <v>11779</v>
      </c>
      <c r="C145" s="18">
        <f t="shared" si="4"/>
        <v>3</v>
      </c>
      <c r="D145" s="14">
        <v>3.4800000190734863</v>
      </c>
    </row>
    <row r="146" spans="1:4">
      <c r="A146" s="16">
        <v>139</v>
      </c>
      <c r="B146" s="15">
        <v>11809</v>
      </c>
      <c r="C146" s="18">
        <f t="shared" si="4"/>
        <v>4</v>
      </c>
      <c r="D146" s="14">
        <v>4.2699999809265137</v>
      </c>
    </row>
    <row r="147" spans="1:4">
      <c r="A147" s="16">
        <v>140</v>
      </c>
      <c r="B147" s="15">
        <v>11840</v>
      </c>
      <c r="C147" s="18">
        <f t="shared" si="4"/>
        <v>5</v>
      </c>
      <c r="D147" s="14">
        <v>6.7399997711181641</v>
      </c>
    </row>
    <row r="148" spans="1:4">
      <c r="A148" s="16">
        <v>141</v>
      </c>
      <c r="B148" s="15">
        <v>11870</v>
      </c>
      <c r="C148" s="18">
        <f t="shared" si="4"/>
        <v>6</v>
      </c>
      <c r="D148" s="14">
        <v>8.880000114440918</v>
      </c>
    </row>
    <row r="149" spans="1:4">
      <c r="A149" s="16">
        <v>142</v>
      </c>
      <c r="B149" s="15">
        <v>11901</v>
      </c>
      <c r="C149" s="18">
        <f t="shared" si="4"/>
        <v>7</v>
      </c>
      <c r="D149" s="14">
        <v>11.050000190734863</v>
      </c>
    </row>
    <row r="150" spans="1:4">
      <c r="A150" s="16">
        <v>143</v>
      </c>
      <c r="B150" s="15">
        <v>11932</v>
      </c>
      <c r="C150" s="18">
        <f t="shared" si="4"/>
        <v>8</v>
      </c>
      <c r="D150" s="14">
        <v>9.9899997711181641</v>
      </c>
    </row>
    <row r="151" spans="1:4">
      <c r="A151" s="16">
        <v>144</v>
      </c>
      <c r="B151" s="15">
        <v>11962</v>
      </c>
      <c r="C151" s="18">
        <f t="shared" si="4"/>
        <v>9</v>
      </c>
      <c r="D151" s="14">
        <v>8.0699996948242188</v>
      </c>
    </row>
    <row r="152" spans="1:4">
      <c r="A152" s="16">
        <v>145</v>
      </c>
      <c r="B152" s="15">
        <v>11993</v>
      </c>
      <c r="C152" s="18">
        <f t="shared" si="4"/>
        <v>10</v>
      </c>
      <c r="D152" s="14">
        <v>4.559999942779541</v>
      </c>
    </row>
    <row r="153" spans="1:4">
      <c r="A153" s="16">
        <v>146</v>
      </c>
      <c r="B153" s="15">
        <v>12023</v>
      </c>
      <c r="C153" s="18">
        <f t="shared" si="4"/>
        <v>11</v>
      </c>
      <c r="D153" s="14">
        <v>2.880000114440918</v>
      </c>
    </row>
    <row r="154" spans="1:4">
      <c r="A154" s="16">
        <v>147</v>
      </c>
      <c r="B154" s="15">
        <v>12054</v>
      </c>
      <c r="C154" s="18">
        <f t="shared" si="4"/>
        <v>12</v>
      </c>
      <c r="D154" s="14">
        <v>1.1699999570846558</v>
      </c>
    </row>
    <row r="155" spans="1:4">
      <c r="A155" s="16">
        <v>148</v>
      </c>
      <c r="B155" s="15">
        <v>12085</v>
      </c>
      <c r="C155" s="18">
        <f t="shared" si="4"/>
        <v>1</v>
      </c>
      <c r="D155" s="14">
        <v>1.3899999856948853</v>
      </c>
    </row>
    <row r="156" spans="1:4">
      <c r="A156" s="16">
        <v>149</v>
      </c>
      <c r="B156" s="15">
        <v>12113</v>
      </c>
      <c r="C156" s="18">
        <f t="shared" si="4"/>
        <v>2</v>
      </c>
      <c r="D156" s="14">
        <v>1.4600000381469727</v>
      </c>
    </row>
    <row r="157" spans="1:4">
      <c r="A157" s="16">
        <v>150</v>
      </c>
      <c r="B157" s="15">
        <v>12144</v>
      </c>
      <c r="C157" s="18">
        <f t="shared" si="4"/>
        <v>3</v>
      </c>
      <c r="D157" s="14">
        <v>2.9900000095367432</v>
      </c>
    </row>
    <row r="158" spans="1:4">
      <c r="A158" s="16">
        <v>151</v>
      </c>
      <c r="B158" s="15">
        <v>12174</v>
      </c>
      <c r="C158" s="18">
        <f t="shared" si="4"/>
        <v>4</v>
      </c>
      <c r="D158" s="14">
        <v>4.7699999809265137</v>
      </c>
    </row>
    <row r="159" spans="1:4">
      <c r="A159" s="16">
        <v>152</v>
      </c>
      <c r="B159" s="15">
        <v>12205</v>
      </c>
      <c r="C159" s="18">
        <f t="shared" si="4"/>
        <v>5</v>
      </c>
      <c r="D159" s="14">
        <v>5.7300000190734863</v>
      </c>
    </row>
    <row r="160" spans="1:4">
      <c r="A160" s="16">
        <v>153</v>
      </c>
      <c r="B160" s="15">
        <v>12235</v>
      </c>
      <c r="C160" s="18">
        <f t="shared" si="4"/>
        <v>6</v>
      </c>
      <c r="D160" s="14">
        <v>8.5299997329711914</v>
      </c>
    </row>
    <row r="161" spans="1:4">
      <c r="A161" s="16">
        <v>154</v>
      </c>
      <c r="B161" s="15">
        <v>12266</v>
      </c>
      <c r="C161" s="18">
        <f t="shared" si="4"/>
        <v>7</v>
      </c>
      <c r="D161" s="14">
        <v>12.300000190734863</v>
      </c>
    </row>
    <row r="162" spans="1:4">
      <c r="A162" s="16">
        <v>155</v>
      </c>
      <c r="B162" s="15">
        <v>12297</v>
      </c>
      <c r="C162" s="18">
        <f t="shared" si="4"/>
        <v>8</v>
      </c>
      <c r="D162" s="14">
        <v>10.789999961853027</v>
      </c>
    </row>
    <row r="163" spans="1:4">
      <c r="A163" s="16">
        <v>156</v>
      </c>
      <c r="B163" s="15">
        <v>12327</v>
      </c>
      <c r="C163" s="18">
        <f t="shared" si="4"/>
        <v>9</v>
      </c>
      <c r="D163" s="14">
        <v>6.9099998474121094</v>
      </c>
    </row>
    <row r="164" spans="1:4">
      <c r="A164" s="16">
        <v>157</v>
      </c>
      <c r="B164" s="15">
        <v>12358</v>
      </c>
      <c r="C164" s="18">
        <f t="shared" si="4"/>
        <v>10</v>
      </c>
      <c r="D164" s="14">
        <v>6.1100001335144043</v>
      </c>
    </row>
    <row r="165" spans="1:4">
      <c r="A165" s="16">
        <v>158</v>
      </c>
      <c r="B165" s="15">
        <v>12388</v>
      </c>
      <c r="C165" s="18">
        <f t="shared" si="4"/>
        <v>11</v>
      </c>
      <c r="D165" s="14">
        <v>2.5299999713897705</v>
      </c>
    </row>
    <row r="166" spans="1:4">
      <c r="A166" s="16">
        <v>159</v>
      </c>
      <c r="B166" s="15">
        <v>12419</v>
      </c>
      <c r="C166" s="18">
        <f t="shared" si="4"/>
        <v>12</v>
      </c>
      <c r="D166" s="14">
        <v>1.5700000524520874</v>
      </c>
    </row>
    <row r="167" spans="1:4">
      <c r="A167" s="16">
        <v>160</v>
      </c>
      <c r="B167" s="15">
        <v>12450</v>
      </c>
      <c r="C167" s="18">
        <f t="shared" si="4"/>
        <v>1</v>
      </c>
      <c r="D167" s="14">
        <v>1.5499999523162842</v>
      </c>
    </row>
    <row r="168" spans="1:4">
      <c r="A168" s="16">
        <v>161</v>
      </c>
      <c r="B168" s="15">
        <v>12478</v>
      </c>
      <c r="C168" s="18">
        <f t="shared" si="4"/>
        <v>2</v>
      </c>
      <c r="D168" s="14">
        <v>2.2200000286102295</v>
      </c>
    </row>
    <row r="169" spans="1:4">
      <c r="A169" s="16">
        <v>162</v>
      </c>
      <c r="B169" s="15">
        <v>12509</v>
      </c>
      <c r="C169" s="18">
        <f t="shared" si="4"/>
        <v>3</v>
      </c>
      <c r="D169" s="14">
        <v>3.8900001049041748</v>
      </c>
    </row>
    <row r="170" spans="1:4">
      <c r="A170" s="16">
        <v>163</v>
      </c>
      <c r="B170" s="15">
        <v>12539</v>
      </c>
      <c r="C170" s="18">
        <f t="shared" si="4"/>
        <v>4</v>
      </c>
      <c r="D170" s="14">
        <v>5.9099998474121094</v>
      </c>
    </row>
    <row r="171" spans="1:4">
      <c r="A171" s="16">
        <v>164</v>
      </c>
      <c r="B171" s="15">
        <v>12570</v>
      </c>
      <c r="C171" s="18">
        <f t="shared" si="4"/>
        <v>5</v>
      </c>
      <c r="D171" s="14">
        <v>7.7399997711181641</v>
      </c>
    </row>
    <row r="172" spans="1:4">
      <c r="A172" s="16">
        <v>165</v>
      </c>
      <c r="B172" s="15">
        <v>12600</v>
      </c>
      <c r="C172" s="18">
        <f t="shared" si="4"/>
        <v>6</v>
      </c>
      <c r="D172" s="14">
        <v>8.9399995803833008</v>
      </c>
    </row>
    <row r="173" spans="1:4">
      <c r="A173" s="16">
        <v>166</v>
      </c>
      <c r="B173" s="15">
        <v>12631</v>
      </c>
      <c r="C173" s="18">
        <f t="shared" si="4"/>
        <v>7</v>
      </c>
      <c r="D173" s="14">
        <v>11.329999923706055</v>
      </c>
    </row>
    <row r="174" spans="1:4">
      <c r="A174" s="16">
        <v>167</v>
      </c>
      <c r="B174" s="15">
        <v>12662</v>
      </c>
      <c r="C174" s="18">
        <f t="shared" si="4"/>
        <v>8</v>
      </c>
      <c r="D174" s="14">
        <v>10.609999656677246</v>
      </c>
    </row>
    <row r="175" spans="1:4">
      <c r="A175" s="16">
        <v>168</v>
      </c>
      <c r="B175" s="15">
        <v>12692</v>
      </c>
      <c r="C175" s="18">
        <f t="shared" si="4"/>
        <v>9</v>
      </c>
      <c r="D175" s="14">
        <v>7.869999885559082</v>
      </c>
    </row>
    <row r="176" spans="1:4">
      <c r="A176" s="16">
        <v>169</v>
      </c>
      <c r="B176" s="15">
        <v>12723</v>
      </c>
      <c r="C176" s="18">
        <f t="shared" si="4"/>
        <v>10</v>
      </c>
      <c r="D176" s="14">
        <v>4.6999998092651367</v>
      </c>
    </row>
    <row r="177" spans="1:4">
      <c r="A177" s="16">
        <v>170</v>
      </c>
      <c r="B177" s="15">
        <v>12753</v>
      </c>
      <c r="C177" s="18">
        <f t="shared" si="4"/>
        <v>11</v>
      </c>
      <c r="D177" s="14">
        <v>2.4700000286102295</v>
      </c>
    </row>
    <row r="178" spans="1:4">
      <c r="A178" s="16">
        <v>171</v>
      </c>
      <c r="B178" s="15">
        <v>12784</v>
      </c>
      <c r="C178" s="18">
        <f t="shared" si="4"/>
        <v>12</v>
      </c>
      <c r="D178" s="14">
        <v>1.690000057220459</v>
      </c>
    </row>
    <row r="179" spans="1:4">
      <c r="A179" s="16">
        <v>172</v>
      </c>
      <c r="B179" s="15">
        <v>12815</v>
      </c>
      <c r="C179" s="18">
        <f t="shared" si="4"/>
        <v>1</v>
      </c>
      <c r="D179" s="14">
        <v>1.4900000095367432</v>
      </c>
    </row>
    <row r="180" spans="1:4">
      <c r="A180" s="16">
        <v>173</v>
      </c>
      <c r="B180" s="15">
        <v>12843</v>
      </c>
      <c r="C180" s="18">
        <f t="shared" si="4"/>
        <v>2</v>
      </c>
      <c r="D180" s="14">
        <v>1.809999942779541</v>
      </c>
    </row>
    <row r="181" spans="1:4">
      <c r="A181" s="16">
        <v>174</v>
      </c>
      <c r="B181" s="15">
        <v>12874</v>
      </c>
      <c r="C181" s="18">
        <f t="shared" si="4"/>
        <v>3</v>
      </c>
      <c r="D181" s="14">
        <v>2.3900001049041748</v>
      </c>
    </row>
    <row r="182" spans="1:4">
      <c r="A182" s="16">
        <v>175</v>
      </c>
      <c r="B182" s="15">
        <v>12904</v>
      </c>
      <c r="C182" s="18">
        <f t="shared" si="4"/>
        <v>4</v>
      </c>
      <c r="D182" s="14">
        <v>4.4800000190734863</v>
      </c>
    </row>
    <row r="183" spans="1:4">
      <c r="A183" s="16">
        <v>176</v>
      </c>
      <c r="B183" s="15">
        <v>12935</v>
      </c>
      <c r="C183" s="18">
        <f t="shared" si="4"/>
        <v>5</v>
      </c>
      <c r="D183" s="14">
        <v>6.6100001335144043</v>
      </c>
    </row>
    <row r="184" spans="1:4">
      <c r="A184" s="16">
        <v>177</v>
      </c>
      <c r="B184" s="15">
        <v>12965</v>
      </c>
      <c r="C184" s="18">
        <f t="shared" si="4"/>
        <v>6</v>
      </c>
      <c r="D184" s="14">
        <v>9.2399997711181641</v>
      </c>
    </row>
    <row r="185" spans="1:4">
      <c r="A185" s="16">
        <v>178</v>
      </c>
      <c r="B185" s="15">
        <v>12996</v>
      </c>
      <c r="C185" s="18">
        <f t="shared" si="4"/>
        <v>7</v>
      </c>
      <c r="D185" s="14">
        <v>10.960000038146973</v>
      </c>
    </row>
    <row r="186" spans="1:4">
      <c r="A186" s="16">
        <v>179</v>
      </c>
      <c r="B186" s="15">
        <v>13027</v>
      </c>
      <c r="C186" s="18">
        <f t="shared" si="4"/>
        <v>8</v>
      </c>
      <c r="D186" s="14">
        <v>10.430000305175781</v>
      </c>
    </row>
    <row r="187" spans="1:4">
      <c r="A187" s="16">
        <v>180</v>
      </c>
      <c r="B187" s="15">
        <v>13057</v>
      </c>
      <c r="C187" s="18">
        <f t="shared" si="4"/>
        <v>9</v>
      </c>
      <c r="D187" s="14">
        <v>7.2699999809265137</v>
      </c>
    </row>
    <row r="188" spans="1:4">
      <c r="A188" s="16">
        <v>181</v>
      </c>
      <c r="B188" s="15">
        <v>13088</v>
      </c>
      <c r="C188" s="18">
        <f t="shared" si="4"/>
        <v>10</v>
      </c>
      <c r="D188" s="14">
        <v>3.7400000095367432</v>
      </c>
    </row>
    <row r="189" spans="1:4">
      <c r="A189" s="16">
        <v>182</v>
      </c>
      <c r="B189" s="15">
        <v>13118</v>
      </c>
      <c r="C189" s="18">
        <f t="shared" si="4"/>
        <v>11</v>
      </c>
      <c r="D189" s="14">
        <v>1.7100000381469727</v>
      </c>
    </row>
    <row r="190" spans="1:4">
      <c r="A190" s="16">
        <v>183</v>
      </c>
      <c r="B190" s="15">
        <v>13149</v>
      </c>
      <c r="C190" s="18">
        <f t="shared" si="4"/>
        <v>12</v>
      </c>
      <c r="D190" s="14">
        <v>1.5700000524520874</v>
      </c>
    </row>
    <row r="191" spans="1:4">
      <c r="A191" s="16">
        <v>184</v>
      </c>
      <c r="B191" s="15">
        <v>13180</v>
      </c>
      <c r="C191" s="18">
        <f t="shared" si="4"/>
        <v>1</v>
      </c>
      <c r="D191" s="14">
        <v>1.5700000524520874</v>
      </c>
    </row>
    <row r="192" spans="1:4">
      <c r="A192" s="16">
        <v>185</v>
      </c>
      <c r="B192" s="15">
        <v>13209</v>
      </c>
      <c r="C192" s="18">
        <f t="shared" si="4"/>
        <v>2</v>
      </c>
      <c r="D192" s="14">
        <v>1.8700000047683716</v>
      </c>
    </row>
    <row r="193" spans="1:4">
      <c r="A193" s="16">
        <v>186</v>
      </c>
      <c r="B193" s="15">
        <v>13240</v>
      </c>
      <c r="C193" s="18">
        <f t="shared" si="4"/>
        <v>3</v>
      </c>
      <c r="D193" s="14">
        <v>3.3499999046325684</v>
      </c>
    </row>
    <row r="194" spans="1:4">
      <c r="A194" s="16">
        <v>187</v>
      </c>
      <c r="B194" s="15">
        <v>13270</v>
      </c>
      <c r="C194" s="18">
        <f t="shared" si="4"/>
        <v>4</v>
      </c>
      <c r="D194" s="14">
        <v>4.9899997711181641</v>
      </c>
    </row>
    <row r="195" spans="1:4">
      <c r="A195" s="16">
        <v>188</v>
      </c>
      <c r="B195" s="15">
        <v>13301</v>
      </c>
      <c r="C195" s="18">
        <f t="shared" si="4"/>
        <v>5</v>
      </c>
      <c r="D195" s="14">
        <v>7.2600002288818359</v>
      </c>
    </row>
    <row r="196" spans="1:4">
      <c r="A196" s="16">
        <v>189</v>
      </c>
      <c r="B196" s="15">
        <v>13331</v>
      </c>
      <c r="C196" s="18">
        <f t="shared" si="4"/>
        <v>6</v>
      </c>
      <c r="D196" s="14">
        <v>8.7100000381469727</v>
      </c>
    </row>
    <row r="197" spans="1:4">
      <c r="A197" s="16">
        <v>190</v>
      </c>
      <c r="B197" s="15">
        <v>13362</v>
      </c>
      <c r="C197" s="18">
        <f t="shared" si="4"/>
        <v>7</v>
      </c>
      <c r="D197" s="14">
        <v>11.739999771118164</v>
      </c>
    </row>
    <row r="198" spans="1:4">
      <c r="A198" s="16">
        <v>191</v>
      </c>
      <c r="B198" s="15">
        <v>13393</v>
      </c>
      <c r="C198" s="18">
        <f t="shared" si="4"/>
        <v>8</v>
      </c>
      <c r="D198" s="14">
        <v>10.529999732971191</v>
      </c>
    </row>
    <row r="199" spans="1:4">
      <c r="A199" s="16">
        <v>192</v>
      </c>
      <c r="B199" s="15">
        <v>13423</v>
      </c>
      <c r="C199" s="18">
        <f t="shared" si="4"/>
        <v>9</v>
      </c>
      <c r="D199" s="14">
        <v>7.5900001525878906</v>
      </c>
    </row>
    <row r="200" spans="1:4">
      <c r="A200" s="16">
        <v>193</v>
      </c>
      <c r="B200" s="15">
        <v>13454</v>
      </c>
      <c r="C200" s="18">
        <f t="shared" si="4"/>
        <v>10</v>
      </c>
      <c r="D200" s="14">
        <v>5.2100000381469727</v>
      </c>
    </row>
    <row r="201" spans="1:4">
      <c r="A201" s="16">
        <v>194</v>
      </c>
      <c r="B201" s="15">
        <v>13484</v>
      </c>
      <c r="C201" s="18">
        <f t="shared" ref="C201:C264" si="5">MONTH(B201)</f>
        <v>11</v>
      </c>
      <c r="D201" s="14">
        <v>2.2899999618530273</v>
      </c>
    </row>
    <row r="202" spans="1:4">
      <c r="A202" s="16">
        <v>195</v>
      </c>
      <c r="B202" s="15">
        <v>13515</v>
      </c>
      <c r="C202" s="18">
        <f t="shared" si="5"/>
        <v>12</v>
      </c>
      <c r="D202" s="14">
        <v>1.5</v>
      </c>
    </row>
    <row r="203" spans="1:4">
      <c r="A203" s="16">
        <v>196</v>
      </c>
      <c r="B203" s="15">
        <v>13546</v>
      </c>
      <c r="C203" s="18">
        <f t="shared" si="5"/>
        <v>1</v>
      </c>
      <c r="D203" s="14">
        <v>1.3300000429153442</v>
      </c>
    </row>
    <row r="204" spans="1:4">
      <c r="A204" s="16">
        <v>197</v>
      </c>
      <c r="B204" s="15">
        <v>13574</v>
      </c>
      <c r="C204" s="18">
        <f t="shared" si="5"/>
        <v>2</v>
      </c>
      <c r="D204" s="14">
        <v>1.6200000047683716</v>
      </c>
    </row>
    <row r="205" spans="1:4">
      <c r="A205" s="16">
        <v>198</v>
      </c>
      <c r="B205" s="15">
        <v>13605</v>
      </c>
      <c r="C205" s="18">
        <f t="shared" si="5"/>
        <v>3</v>
      </c>
      <c r="D205" s="14">
        <v>3.1800000667572021</v>
      </c>
    </row>
    <row r="206" spans="1:4">
      <c r="A206" s="16">
        <v>199</v>
      </c>
      <c r="B206" s="15">
        <v>13635</v>
      </c>
      <c r="C206" s="18">
        <f t="shared" si="5"/>
        <v>4</v>
      </c>
      <c r="D206" s="14">
        <v>4.5</v>
      </c>
    </row>
    <row r="207" spans="1:4">
      <c r="A207" s="16">
        <v>200</v>
      </c>
      <c r="B207" s="15">
        <v>13666</v>
      </c>
      <c r="C207" s="18">
        <f t="shared" si="5"/>
        <v>5</v>
      </c>
      <c r="D207" s="14">
        <v>7.3400001525878906</v>
      </c>
    </row>
    <row r="208" spans="1:4">
      <c r="A208" s="16">
        <v>201</v>
      </c>
      <c r="B208" s="15">
        <v>13696</v>
      </c>
      <c r="C208" s="18">
        <f t="shared" si="5"/>
        <v>6</v>
      </c>
      <c r="D208" s="14">
        <v>8.7700004577636719</v>
      </c>
    </row>
    <row r="209" spans="1:4">
      <c r="A209" s="16">
        <v>202</v>
      </c>
      <c r="B209" s="15">
        <v>13727</v>
      </c>
      <c r="C209" s="18">
        <f t="shared" si="5"/>
        <v>7</v>
      </c>
      <c r="D209" s="14">
        <v>11.539999961853027</v>
      </c>
    </row>
    <row r="210" spans="1:4">
      <c r="A210" s="16">
        <v>203</v>
      </c>
      <c r="B210" s="15">
        <v>13758</v>
      </c>
      <c r="C210" s="18">
        <f t="shared" si="5"/>
        <v>8</v>
      </c>
      <c r="D210" s="14">
        <v>10.380000114440918</v>
      </c>
    </row>
    <row r="211" spans="1:4">
      <c r="A211" s="16">
        <v>204</v>
      </c>
      <c r="B211" s="15">
        <v>13788</v>
      </c>
      <c r="C211" s="18">
        <f t="shared" si="5"/>
        <v>9</v>
      </c>
      <c r="D211" s="14">
        <v>7.3899998664855957</v>
      </c>
    </row>
    <row r="212" spans="1:4">
      <c r="A212" s="16">
        <v>205</v>
      </c>
      <c r="B212" s="15">
        <v>13819</v>
      </c>
      <c r="C212" s="18">
        <f t="shared" si="5"/>
        <v>10</v>
      </c>
      <c r="D212" s="14">
        <v>4.9499998092651367</v>
      </c>
    </row>
    <row r="213" spans="1:4">
      <c r="A213" s="16">
        <v>206</v>
      </c>
      <c r="B213" s="15">
        <v>13849</v>
      </c>
      <c r="C213" s="18">
        <f t="shared" si="5"/>
        <v>11</v>
      </c>
      <c r="D213" s="14">
        <v>2.4200000762939453</v>
      </c>
    </row>
    <row r="214" spans="1:4">
      <c r="A214" s="16">
        <v>207</v>
      </c>
      <c r="B214" s="15">
        <v>13880</v>
      </c>
      <c r="C214" s="18">
        <f t="shared" si="5"/>
        <v>12</v>
      </c>
      <c r="D214" s="14">
        <v>1.6599999666213989</v>
      </c>
    </row>
    <row r="215" spans="1:4">
      <c r="A215" s="16">
        <v>208</v>
      </c>
      <c r="B215" s="15">
        <v>13911</v>
      </c>
      <c r="C215" s="18">
        <f t="shared" si="5"/>
        <v>1</v>
      </c>
      <c r="D215" s="14">
        <v>1.4700000286102295</v>
      </c>
    </row>
    <row r="216" spans="1:4">
      <c r="A216" s="16">
        <v>209</v>
      </c>
      <c r="B216" s="15">
        <v>13939</v>
      </c>
      <c r="C216" s="18">
        <f t="shared" si="5"/>
        <v>2</v>
      </c>
      <c r="D216" s="14">
        <v>1.7200000286102295</v>
      </c>
    </row>
    <row r="217" spans="1:4">
      <c r="A217" s="16">
        <v>210</v>
      </c>
      <c r="B217" s="15">
        <v>13970</v>
      </c>
      <c r="C217" s="18">
        <f t="shared" si="5"/>
        <v>3</v>
      </c>
      <c r="D217" s="14">
        <v>2.5899999141693115</v>
      </c>
    </row>
    <row r="218" spans="1:4">
      <c r="A218" s="16">
        <v>211</v>
      </c>
      <c r="B218" s="15">
        <v>14000</v>
      </c>
      <c r="C218" s="18">
        <f t="shared" si="5"/>
        <v>4</v>
      </c>
      <c r="D218" s="14">
        <v>4.4000000953674316</v>
      </c>
    </row>
    <row r="219" spans="1:4">
      <c r="A219" s="16">
        <v>212</v>
      </c>
      <c r="B219" s="15">
        <v>14031</v>
      </c>
      <c r="C219" s="18">
        <f t="shared" si="5"/>
        <v>5</v>
      </c>
      <c r="D219" s="14">
        <v>7.3400001525878906</v>
      </c>
    </row>
    <row r="220" spans="1:4">
      <c r="A220" s="16">
        <v>213</v>
      </c>
      <c r="B220" s="15">
        <v>14061</v>
      </c>
      <c r="C220" s="18">
        <f t="shared" si="5"/>
        <v>6</v>
      </c>
      <c r="D220" s="14">
        <v>9.0500001907348633</v>
      </c>
    </row>
    <row r="221" spans="1:4">
      <c r="A221" s="16">
        <v>214</v>
      </c>
      <c r="B221" s="15">
        <v>14092</v>
      </c>
      <c r="C221" s="18">
        <f t="shared" si="5"/>
        <v>7</v>
      </c>
      <c r="D221" s="14">
        <v>11.369999885559082</v>
      </c>
    </row>
    <row r="222" spans="1:4">
      <c r="A222" s="16">
        <v>215</v>
      </c>
      <c r="B222" s="15">
        <v>14123</v>
      </c>
      <c r="C222" s="18">
        <f t="shared" si="5"/>
        <v>8</v>
      </c>
      <c r="D222" s="14">
        <v>9.8199996948242188</v>
      </c>
    </row>
    <row r="223" spans="1:4">
      <c r="A223" s="16">
        <v>216</v>
      </c>
      <c r="B223" s="15">
        <v>14153</v>
      </c>
      <c r="C223" s="18">
        <f t="shared" si="5"/>
        <v>9</v>
      </c>
      <c r="D223" s="14">
        <v>7.7399997711181641</v>
      </c>
    </row>
    <row r="224" spans="1:4">
      <c r="A224" s="16">
        <v>217</v>
      </c>
      <c r="B224" s="15">
        <v>14184</v>
      </c>
      <c r="C224" s="18">
        <f t="shared" si="5"/>
        <v>10</v>
      </c>
      <c r="D224" s="14">
        <v>3.809999942779541</v>
      </c>
    </row>
    <row r="225" spans="1:4">
      <c r="A225" s="16">
        <v>218</v>
      </c>
      <c r="B225" s="15">
        <v>14214</v>
      </c>
      <c r="C225" s="18">
        <f t="shared" si="5"/>
        <v>11</v>
      </c>
      <c r="D225" s="14">
        <v>1.9199999570846558</v>
      </c>
    </row>
    <row r="226" spans="1:4">
      <c r="A226" s="16">
        <v>219</v>
      </c>
      <c r="B226" s="15">
        <v>14245</v>
      </c>
      <c r="C226" s="18">
        <f t="shared" si="5"/>
        <v>12</v>
      </c>
      <c r="D226" s="14">
        <v>1.6100000143051147</v>
      </c>
    </row>
    <row r="227" spans="1:4">
      <c r="A227" s="16">
        <v>220</v>
      </c>
      <c r="B227" s="15">
        <v>14276</v>
      </c>
      <c r="C227" s="18">
        <f t="shared" si="5"/>
        <v>1</v>
      </c>
      <c r="D227" s="14">
        <v>1.4800000190734863</v>
      </c>
    </row>
    <row r="228" spans="1:4">
      <c r="A228" s="16">
        <v>221</v>
      </c>
      <c r="B228" s="15">
        <v>14304</v>
      </c>
      <c r="C228" s="18">
        <f t="shared" si="5"/>
        <v>2</v>
      </c>
      <c r="D228" s="14">
        <v>1.5800000429153442</v>
      </c>
    </row>
    <row r="229" spans="1:4">
      <c r="A229" s="16">
        <v>222</v>
      </c>
      <c r="B229" s="15">
        <v>14335</v>
      </c>
      <c r="C229" s="18">
        <f t="shared" si="5"/>
        <v>3</v>
      </c>
      <c r="D229" s="14">
        <v>2.9300000667572021</v>
      </c>
    </row>
    <row r="230" spans="1:4">
      <c r="A230" s="16">
        <v>223</v>
      </c>
      <c r="B230" s="15">
        <v>14365</v>
      </c>
      <c r="C230" s="18">
        <f t="shared" si="5"/>
        <v>4</v>
      </c>
      <c r="D230" s="14">
        <v>6.1399998664855957</v>
      </c>
    </row>
    <row r="231" spans="1:4">
      <c r="A231" s="16">
        <v>224</v>
      </c>
      <c r="B231" s="15">
        <v>14396</v>
      </c>
      <c r="C231" s="18">
        <f t="shared" si="5"/>
        <v>5</v>
      </c>
      <c r="D231" s="14">
        <v>7.25</v>
      </c>
    </row>
    <row r="232" spans="1:4">
      <c r="A232" s="16">
        <v>225</v>
      </c>
      <c r="B232" s="15">
        <v>14426</v>
      </c>
      <c r="C232" s="18">
        <f t="shared" si="5"/>
        <v>6</v>
      </c>
      <c r="D232" s="14">
        <v>8.8500003814697266</v>
      </c>
    </row>
    <row r="233" spans="1:4">
      <c r="A233" s="16">
        <v>226</v>
      </c>
      <c r="B233" s="15">
        <v>14457</v>
      </c>
      <c r="C233" s="18">
        <f t="shared" si="5"/>
        <v>7</v>
      </c>
      <c r="D233" s="14">
        <v>11.350000381469727</v>
      </c>
    </row>
    <row r="234" spans="1:4">
      <c r="A234" s="16">
        <v>227</v>
      </c>
      <c r="B234" s="15">
        <v>14488</v>
      </c>
      <c r="C234" s="18">
        <f t="shared" si="5"/>
        <v>8</v>
      </c>
      <c r="D234" s="14">
        <v>10.170000076293945</v>
      </c>
    </row>
    <row r="235" spans="1:4">
      <c r="A235" s="16">
        <v>228</v>
      </c>
      <c r="B235" s="15">
        <v>14518</v>
      </c>
      <c r="C235" s="18">
        <f t="shared" si="5"/>
        <v>9</v>
      </c>
      <c r="D235" s="14">
        <v>7.9200000762939453</v>
      </c>
    </row>
    <row r="236" spans="1:4">
      <c r="A236" s="16">
        <v>229</v>
      </c>
      <c r="B236" s="15">
        <v>14549</v>
      </c>
      <c r="C236" s="18">
        <f t="shared" si="5"/>
        <v>10</v>
      </c>
      <c r="D236" s="14">
        <v>4.3600001335144043</v>
      </c>
    </row>
    <row r="237" spans="1:4">
      <c r="A237" s="16">
        <v>230</v>
      </c>
      <c r="B237" s="15">
        <v>14579</v>
      </c>
      <c r="C237" s="18">
        <f t="shared" si="5"/>
        <v>11</v>
      </c>
      <c r="D237" s="14">
        <v>2.2899999618530273</v>
      </c>
    </row>
    <row r="238" spans="1:4">
      <c r="A238" s="16">
        <v>231</v>
      </c>
      <c r="B238" s="15">
        <v>14610</v>
      </c>
      <c r="C238" s="18">
        <f t="shared" si="5"/>
        <v>12</v>
      </c>
      <c r="D238" s="14">
        <v>1.7000000476837158</v>
      </c>
    </row>
    <row r="239" spans="1:4">
      <c r="A239" s="16">
        <v>232</v>
      </c>
      <c r="B239" s="15">
        <v>14641</v>
      </c>
      <c r="C239" s="18">
        <f t="shared" si="5"/>
        <v>1</v>
      </c>
      <c r="D239" s="14">
        <v>1.5700000524520874</v>
      </c>
    </row>
    <row r="240" spans="1:4">
      <c r="A240" s="16">
        <v>233</v>
      </c>
      <c r="B240" s="15">
        <v>14670</v>
      </c>
      <c r="C240" s="18">
        <f t="shared" si="5"/>
        <v>2</v>
      </c>
      <c r="D240" s="14">
        <v>2.2899999618530273</v>
      </c>
    </row>
    <row r="241" spans="1:4">
      <c r="A241" s="16">
        <v>234</v>
      </c>
      <c r="B241" s="15">
        <v>14701</v>
      </c>
      <c r="C241" s="18">
        <f t="shared" si="5"/>
        <v>3</v>
      </c>
      <c r="D241" s="14">
        <v>3.440000057220459</v>
      </c>
    </row>
    <row r="242" spans="1:4">
      <c r="A242" s="16">
        <v>235</v>
      </c>
      <c r="B242" s="15">
        <v>14731</v>
      </c>
      <c r="C242" s="18">
        <f t="shared" si="5"/>
        <v>4</v>
      </c>
      <c r="D242" s="14">
        <v>5.2699999809265137</v>
      </c>
    </row>
    <row r="243" spans="1:4">
      <c r="A243" s="16">
        <v>236</v>
      </c>
      <c r="B243" s="15">
        <v>14762</v>
      </c>
      <c r="C243" s="18">
        <f t="shared" si="5"/>
        <v>5</v>
      </c>
      <c r="D243" s="14">
        <v>7.630000114440918</v>
      </c>
    </row>
    <row r="244" spans="1:4">
      <c r="A244" s="16">
        <v>237</v>
      </c>
      <c r="B244" s="15">
        <v>14792</v>
      </c>
      <c r="C244" s="18">
        <f t="shared" si="5"/>
        <v>6</v>
      </c>
      <c r="D244" s="14">
        <v>9.630000114440918</v>
      </c>
    </row>
    <row r="245" spans="1:4">
      <c r="A245" s="16">
        <v>238</v>
      </c>
      <c r="B245" s="15">
        <v>14823</v>
      </c>
      <c r="C245" s="18">
        <f t="shared" si="5"/>
        <v>7</v>
      </c>
      <c r="D245" s="14">
        <v>10.869999885559082</v>
      </c>
    </row>
    <row r="246" spans="1:4">
      <c r="A246" s="16">
        <v>239</v>
      </c>
      <c r="B246" s="15">
        <v>14854</v>
      </c>
      <c r="C246" s="18">
        <f t="shared" si="5"/>
        <v>8</v>
      </c>
      <c r="D246" s="14">
        <v>10.100000381469727</v>
      </c>
    </row>
    <row r="247" spans="1:4">
      <c r="A247" s="16">
        <v>240</v>
      </c>
      <c r="B247" s="15">
        <v>14884</v>
      </c>
      <c r="C247" s="18">
        <f t="shared" si="5"/>
        <v>9</v>
      </c>
      <c r="D247" s="14">
        <v>7.309999942779541</v>
      </c>
    </row>
    <row r="248" spans="1:4">
      <c r="A248" s="16">
        <v>241</v>
      </c>
      <c r="B248" s="15">
        <v>14915</v>
      </c>
      <c r="C248" s="18">
        <f t="shared" si="5"/>
        <v>10</v>
      </c>
      <c r="D248" s="14">
        <v>4.8000001907348633</v>
      </c>
    </row>
    <row r="249" spans="1:4">
      <c r="A249" s="16">
        <v>242</v>
      </c>
      <c r="B249" s="15">
        <v>14945</v>
      </c>
      <c r="C249" s="18">
        <f t="shared" si="5"/>
        <v>11</v>
      </c>
      <c r="D249" s="14">
        <v>2.1500000953674316</v>
      </c>
    </row>
    <row r="250" spans="1:4">
      <c r="A250" s="16">
        <v>243</v>
      </c>
      <c r="B250" s="15">
        <v>14976</v>
      </c>
      <c r="C250" s="18">
        <f t="shared" si="5"/>
        <v>12</v>
      </c>
      <c r="D250" s="14">
        <v>1.9199999570846558</v>
      </c>
    </row>
    <row r="251" spans="1:4">
      <c r="A251" s="16">
        <v>244</v>
      </c>
      <c r="B251" s="15">
        <v>15007</v>
      </c>
      <c r="C251" s="18">
        <f t="shared" si="5"/>
        <v>1</v>
      </c>
      <c r="D251" s="14">
        <v>1.6000000238418579</v>
      </c>
    </row>
    <row r="252" spans="1:4">
      <c r="A252" s="16">
        <v>245</v>
      </c>
      <c r="B252" s="15">
        <v>15035</v>
      </c>
      <c r="C252" s="18">
        <f t="shared" si="5"/>
        <v>2</v>
      </c>
      <c r="D252" s="14">
        <v>2.2200000286102295</v>
      </c>
    </row>
    <row r="253" spans="1:4">
      <c r="A253" s="16">
        <v>246</v>
      </c>
      <c r="B253" s="15">
        <v>15066</v>
      </c>
      <c r="C253" s="18">
        <f t="shared" si="5"/>
        <v>3</v>
      </c>
      <c r="D253" s="14">
        <v>3.5</v>
      </c>
    </row>
    <row r="254" spans="1:4">
      <c r="A254" s="16">
        <v>247</v>
      </c>
      <c r="B254" s="15">
        <v>15096</v>
      </c>
      <c r="C254" s="18">
        <f t="shared" si="5"/>
        <v>4</v>
      </c>
      <c r="D254" s="14">
        <v>4.630000114440918</v>
      </c>
    </row>
    <row r="255" spans="1:4">
      <c r="A255" s="16">
        <v>248</v>
      </c>
      <c r="B255" s="15">
        <v>15127</v>
      </c>
      <c r="C255" s="18">
        <f t="shared" si="5"/>
        <v>5</v>
      </c>
      <c r="D255" s="14">
        <v>7.2300000190734863</v>
      </c>
    </row>
    <row r="256" spans="1:4">
      <c r="A256" s="16">
        <v>249</v>
      </c>
      <c r="B256" s="15">
        <v>15157</v>
      </c>
      <c r="C256" s="18">
        <f t="shared" si="5"/>
        <v>6</v>
      </c>
      <c r="D256" s="14">
        <v>8.6899995803833008</v>
      </c>
    </row>
    <row r="257" spans="1:4">
      <c r="A257" s="16">
        <v>250</v>
      </c>
      <c r="B257" s="15">
        <v>15188</v>
      </c>
      <c r="C257" s="18">
        <f t="shared" si="5"/>
        <v>7</v>
      </c>
      <c r="D257" s="14">
        <v>11.560000419616699</v>
      </c>
    </row>
    <row r="258" spans="1:4">
      <c r="A258" s="16">
        <v>251</v>
      </c>
      <c r="B258" s="15">
        <v>15219</v>
      </c>
      <c r="C258" s="18">
        <f t="shared" si="5"/>
        <v>8</v>
      </c>
      <c r="D258" s="14">
        <v>9.8500003814697266</v>
      </c>
    </row>
    <row r="259" spans="1:4">
      <c r="A259" s="16">
        <v>252</v>
      </c>
      <c r="B259" s="15">
        <v>15249</v>
      </c>
      <c r="C259" s="18">
        <f t="shared" si="5"/>
        <v>9</v>
      </c>
      <c r="D259" s="14">
        <v>7.4600000381469727</v>
      </c>
    </row>
    <row r="260" spans="1:4">
      <c r="A260" s="16">
        <v>253</v>
      </c>
      <c r="B260" s="15">
        <v>15280</v>
      </c>
      <c r="C260" s="18">
        <f t="shared" si="5"/>
        <v>10</v>
      </c>
      <c r="D260" s="14">
        <v>4.2800002098083496</v>
      </c>
    </row>
    <row r="261" spans="1:4">
      <c r="A261" s="16">
        <v>254</v>
      </c>
      <c r="B261" s="15">
        <v>15310</v>
      </c>
      <c r="C261" s="18">
        <f t="shared" si="5"/>
        <v>11</v>
      </c>
      <c r="D261" s="14">
        <v>2.5799999237060547</v>
      </c>
    </row>
    <row r="262" spans="1:4">
      <c r="A262" s="16">
        <v>255</v>
      </c>
      <c r="B262" s="15">
        <v>15341</v>
      </c>
      <c r="C262" s="18">
        <f t="shared" si="5"/>
        <v>12</v>
      </c>
      <c r="D262" s="14">
        <v>1.7799999713897705</v>
      </c>
    </row>
    <row r="263" spans="1:4">
      <c r="A263" s="16">
        <v>256</v>
      </c>
      <c r="B263" s="15">
        <v>15372</v>
      </c>
      <c r="C263" s="18">
        <f t="shared" si="5"/>
        <v>1</v>
      </c>
      <c r="D263" s="14">
        <v>1.5199999809265137</v>
      </c>
    </row>
    <row r="264" spans="1:4">
      <c r="A264" s="16">
        <v>257</v>
      </c>
      <c r="B264" s="15">
        <v>15400</v>
      </c>
      <c r="C264" s="18">
        <f t="shared" si="5"/>
        <v>2</v>
      </c>
      <c r="D264" s="14">
        <v>1.940000057220459</v>
      </c>
    </row>
    <row r="265" spans="1:4">
      <c r="A265" s="16">
        <v>258</v>
      </c>
      <c r="B265" s="15">
        <v>15431</v>
      </c>
      <c r="C265" s="18">
        <f t="shared" ref="C265:C328" si="6">MONTH(B265)</f>
        <v>3</v>
      </c>
      <c r="D265" s="14">
        <v>2.9500000476837158</v>
      </c>
    </row>
    <row r="266" spans="1:4">
      <c r="A266" s="16">
        <v>259</v>
      </c>
      <c r="B266" s="15">
        <v>15461</v>
      </c>
      <c r="C266" s="18">
        <f t="shared" si="6"/>
        <v>4</v>
      </c>
      <c r="D266" s="14">
        <v>4.4499998092651367</v>
      </c>
    </row>
    <row r="267" spans="1:4">
      <c r="A267" s="16">
        <v>260</v>
      </c>
      <c r="B267" s="15">
        <v>15492</v>
      </c>
      <c r="C267" s="18">
        <f t="shared" si="6"/>
        <v>5</v>
      </c>
      <c r="D267" s="14">
        <v>6.3600001335144043</v>
      </c>
    </row>
    <row r="268" spans="1:4">
      <c r="A268" s="16">
        <v>261</v>
      </c>
      <c r="B268" s="15">
        <v>15522</v>
      </c>
      <c r="C268" s="18">
        <f t="shared" si="6"/>
        <v>6</v>
      </c>
      <c r="D268" s="14">
        <v>9.0200004577636719</v>
      </c>
    </row>
    <row r="269" spans="1:4">
      <c r="A269" s="16">
        <v>262</v>
      </c>
      <c r="B269" s="15">
        <v>15553</v>
      </c>
      <c r="C269" s="18">
        <f t="shared" si="6"/>
        <v>7</v>
      </c>
      <c r="D269" s="14">
        <v>11.800000190734863</v>
      </c>
    </row>
    <row r="270" spans="1:4">
      <c r="A270" s="16">
        <v>263</v>
      </c>
      <c r="B270" s="15">
        <v>15584</v>
      </c>
      <c r="C270" s="18">
        <f t="shared" si="6"/>
        <v>8</v>
      </c>
      <c r="D270" s="14">
        <v>10.25</v>
      </c>
    </row>
    <row r="271" spans="1:4">
      <c r="A271" s="16">
        <v>264</v>
      </c>
      <c r="B271" s="15">
        <v>15614</v>
      </c>
      <c r="C271" s="18">
        <f t="shared" si="6"/>
        <v>9</v>
      </c>
      <c r="D271" s="14">
        <v>7.369999885559082</v>
      </c>
    </row>
    <row r="272" spans="1:4">
      <c r="A272" s="16">
        <v>265</v>
      </c>
      <c r="B272" s="15">
        <v>15645</v>
      </c>
      <c r="C272" s="18">
        <f t="shared" si="6"/>
        <v>10</v>
      </c>
      <c r="D272" s="14">
        <v>5.190000057220459</v>
      </c>
    </row>
    <row r="273" spans="1:4">
      <c r="A273" s="16">
        <v>266</v>
      </c>
      <c r="B273" s="15">
        <v>15675</v>
      </c>
      <c r="C273" s="18">
        <f t="shared" si="6"/>
        <v>11</v>
      </c>
      <c r="D273" s="14">
        <v>2.2200000286102295</v>
      </c>
    </row>
    <row r="274" spans="1:4">
      <c r="A274" s="16">
        <v>267</v>
      </c>
      <c r="B274" s="15">
        <v>15706</v>
      </c>
      <c r="C274" s="18">
        <f t="shared" si="6"/>
        <v>12</v>
      </c>
      <c r="D274" s="14">
        <v>1.6200000047683716</v>
      </c>
    </row>
    <row r="275" spans="1:4">
      <c r="A275" s="16">
        <v>268</v>
      </c>
      <c r="B275" s="15">
        <v>15737</v>
      </c>
      <c r="C275" s="18">
        <f t="shared" si="6"/>
        <v>1</v>
      </c>
      <c r="D275" s="14">
        <v>1.5299999713897705</v>
      </c>
    </row>
    <row r="276" spans="1:4">
      <c r="A276" s="16">
        <v>269</v>
      </c>
      <c r="B276" s="15">
        <v>15765</v>
      </c>
      <c r="C276" s="18">
        <f t="shared" si="6"/>
        <v>2</v>
      </c>
      <c r="D276" s="14">
        <v>2.0099999904632568</v>
      </c>
    </row>
    <row r="277" spans="1:4">
      <c r="A277" s="16">
        <v>270</v>
      </c>
      <c r="B277" s="15">
        <v>15796</v>
      </c>
      <c r="C277" s="18">
        <f t="shared" si="6"/>
        <v>3</v>
      </c>
      <c r="D277" s="14">
        <v>3.0999999046325684</v>
      </c>
    </row>
    <row r="278" spans="1:4">
      <c r="A278" s="16">
        <v>271</v>
      </c>
      <c r="B278" s="15">
        <v>15826</v>
      </c>
      <c r="C278" s="18">
        <f t="shared" si="6"/>
        <v>4</v>
      </c>
      <c r="D278" s="14">
        <v>4.9699997901916504</v>
      </c>
    </row>
    <row r="279" spans="1:4">
      <c r="A279" s="16">
        <v>272</v>
      </c>
      <c r="B279" s="15">
        <v>15857</v>
      </c>
      <c r="C279" s="18">
        <f t="shared" si="6"/>
        <v>5</v>
      </c>
      <c r="D279" s="14">
        <v>7.8000001907348633</v>
      </c>
    </row>
    <row r="280" spans="1:4">
      <c r="A280" s="16">
        <v>273</v>
      </c>
      <c r="B280" s="15">
        <v>15887</v>
      </c>
      <c r="C280" s="18">
        <f t="shared" si="6"/>
        <v>6</v>
      </c>
      <c r="D280" s="14">
        <v>8.1999998092651367</v>
      </c>
    </row>
    <row r="281" spans="1:4">
      <c r="A281" s="16">
        <v>274</v>
      </c>
      <c r="B281" s="15">
        <v>15918</v>
      </c>
      <c r="C281" s="18">
        <f t="shared" si="6"/>
        <v>7</v>
      </c>
      <c r="D281" s="14">
        <v>11.609999656677246</v>
      </c>
    </row>
    <row r="282" spans="1:4">
      <c r="A282" s="16">
        <v>275</v>
      </c>
      <c r="B282" s="15">
        <v>15949</v>
      </c>
      <c r="C282" s="18">
        <f t="shared" si="6"/>
        <v>8</v>
      </c>
      <c r="D282" s="14">
        <v>9.8400001525878906</v>
      </c>
    </row>
    <row r="283" spans="1:4">
      <c r="A283" s="16">
        <v>276</v>
      </c>
      <c r="B283" s="15">
        <v>15979</v>
      </c>
      <c r="C283" s="18">
        <f t="shared" si="6"/>
        <v>9</v>
      </c>
      <c r="D283" s="14">
        <v>8.0399999618530273</v>
      </c>
    </row>
    <row r="284" spans="1:4">
      <c r="A284" s="16">
        <v>277</v>
      </c>
      <c r="B284" s="15">
        <v>16010</v>
      </c>
      <c r="C284" s="18">
        <f t="shared" si="6"/>
        <v>10</v>
      </c>
      <c r="D284" s="14">
        <v>4.429999828338623</v>
      </c>
    </row>
    <row r="285" spans="1:4">
      <c r="A285" s="16">
        <v>278</v>
      </c>
      <c r="B285" s="15">
        <v>16040</v>
      </c>
      <c r="C285" s="18">
        <f t="shared" si="6"/>
        <v>11</v>
      </c>
      <c r="D285" s="14">
        <v>2.2899999618530273</v>
      </c>
    </row>
    <row r="286" spans="1:4">
      <c r="A286" s="16">
        <v>279</v>
      </c>
      <c r="B286" s="15">
        <v>16071</v>
      </c>
      <c r="C286" s="18">
        <f t="shared" si="6"/>
        <v>12</v>
      </c>
      <c r="D286" s="14">
        <v>1.7100000381469727</v>
      </c>
    </row>
    <row r="287" spans="1:4">
      <c r="A287" s="16">
        <v>280</v>
      </c>
      <c r="B287" s="15">
        <v>16102</v>
      </c>
      <c r="C287" s="18">
        <f t="shared" si="6"/>
        <v>1</v>
      </c>
      <c r="D287" s="14">
        <v>1.5</v>
      </c>
    </row>
    <row r="288" spans="1:4">
      <c r="A288" s="16">
        <v>281</v>
      </c>
      <c r="B288" s="15">
        <v>16131</v>
      </c>
      <c r="C288" s="18">
        <f t="shared" si="6"/>
        <v>2</v>
      </c>
      <c r="D288" s="14">
        <v>1.7300000190734863</v>
      </c>
    </row>
    <row r="289" spans="1:4">
      <c r="A289" s="16">
        <v>282</v>
      </c>
      <c r="B289" s="15">
        <v>16162</v>
      </c>
      <c r="C289" s="18">
        <f t="shared" si="6"/>
        <v>3</v>
      </c>
      <c r="D289" s="14">
        <v>3.0199999809265137</v>
      </c>
    </row>
    <row r="290" spans="1:4">
      <c r="A290" s="16">
        <v>283</v>
      </c>
      <c r="B290" s="15">
        <v>16192</v>
      </c>
      <c r="C290" s="18">
        <f t="shared" si="6"/>
        <v>4</v>
      </c>
      <c r="D290" s="14">
        <v>3.869999885559082</v>
      </c>
    </row>
    <row r="291" spans="1:4">
      <c r="A291" s="16">
        <v>284</v>
      </c>
      <c r="B291" s="15">
        <v>16223</v>
      </c>
      <c r="C291" s="18">
        <f t="shared" si="6"/>
        <v>5</v>
      </c>
      <c r="D291" s="14">
        <v>7.1999998092651367</v>
      </c>
    </row>
    <row r="292" spans="1:4">
      <c r="A292" s="16">
        <v>285</v>
      </c>
      <c r="B292" s="15">
        <v>16253</v>
      </c>
      <c r="C292" s="18">
        <f t="shared" si="6"/>
        <v>6</v>
      </c>
      <c r="D292" s="14">
        <v>8.1999998092651367</v>
      </c>
    </row>
    <row r="293" spans="1:4">
      <c r="A293" s="16">
        <v>286</v>
      </c>
      <c r="B293" s="15">
        <v>16284</v>
      </c>
      <c r="C293" s="18">
        <f t="shared" si="6"/>
        <v>7</v>
      </c>
      <c r="D293" s="14">
        <v>10.979999542236328</v>
      </c>
    </row>
    <row r="294" spans="1:4">
      <c r="A294" s="16">
        <v>287</v>
      </c>
      <c r="B294" s="15">
        <v>16315</v>
      </c>
      <c r="C294" s="18">
        <f t="shared" si="6"/>
        <v>8</v>
      </c>
      <c r="D294" s="14">
        <v>10.229999542236328</v>
      </c>
    </row>
    <row r="295" spans="1:4">
      <c r="A295" s="16">
        <v>288</v>
      </c>
      <c r="B295" s="15">
        <v>16345</v>
      </c>
      <c r="C295" s="18">
        <f t="shared" si="6"/>
        <v>9</v>
      </c>
      <c r="D295" s="14">
        <v>8.3900003433227539</v>
      </c>
    </row>
    <row r="296" spans="1:4">
      <c r="A296" s="16">
        <v>289</v>
      </c>
      <c r="B296" s="15">
        <v>16376</v>
      </c>
      <c r="C296" s="18">
        <f t="shared" si="6"/>
        <v>10</v>
      </c>
      <c r="D296" s="14">
        <v>5.0100002288818359</v>
      </c>
    </row>
    <row r="297" spans="1:4">
      <c r="A297" s="16">
        <v>290</v>
      </c>
      <c r="B297" s="15">
        <v>16406</v>
      </c>
      <c r="C297" s="18">
        <f t="shared" si="6"/>
        <v>11</v>
      </c>
      <c r="D297" s="14">
        <v>1.9500000476837158</v>
      </c>
    </row>
    <row r="298" spans="1:4">
      <c r="A298" s="16">
        <v>291</v>
      </c>
      <c r="B298" s="15">
        <v>16437</v>
      </c>
      <c r="C298" s="18">
        <f t="shared" si="6"/>
        <v>12</v>
      </c>
      <c r="D298" s="14">
        <v>1.6399999856948853</v>
      </c>
    </row>
    <row r="299" spans="1:4">
      <c r="A299" s="16">
        <v>292</v>
      </c>
      <c r="B299" s="15">
        <v>16468</v>
      </c>
      <c r="C299" s="18">
        <f t="shared" si="6"/>
        <v>1</v>
      </c>
      <c r="D299" s="14">
        <v>1.4700000286102295</v>
      </c>
    </row>
    <row r="300" spans="1:4">
      <c r="A300" s="16">
        <v>293</v>
      </c>
      <c r="B300" s="15">
        <v>16496</v>
      </c>
      <c r="C300" s="18">
        <f t="shared" si="6"/>
        <v>2</v>
      </c>
      <c r="D300" s="14">
        <v>1.9500000476837158</v>
      </c>
    </row>
    <row r="301" spans="1:4">
      <c r="A301" s="16">
        <v>294</v>
      </c>
      <c r="B301" s="15">
        <v>16527</v>
      </c>
      <c r="C301" s="18">
        <f t="shared" si="6"/>
        <v>3</v>
      </c>
      <c r="D301" s="14">
        <v>2.4200000762939453</v>
      </c>
    </row>
    <row r="302" spans="1:4">
      <c r="A302" s="16">
        <v>295</v>
      </c>
      <c r="B302" s="15">
        <v>16557</v>
      </c>
      <c r="C302" s="18">
        <f t="shared" si="6"/>
        <v>4</v>
      </c>
      <c r="D302" s="14">
        <v>5.4099998474121094</v>
      </c>
    </row>
    <row r="303" spans="1:4">
      <c r="A303" s="16">
        <v>296</v>
      </c>
      <c r="B303" s="15">
        <v>16588</v>
      </c>
      <c r="C303" s="18">
        <f t="shared" si="6"/>
        <v>5</v>
      </c>
      <c r="D303" s="14">
        <v>6.2800002098083496</v>
      </c>
    </row>
    <row r="304" spans="1:4">
      <c r="A304" s="16">
        <v>297</v>
      </c>
      <c r="B304" s="15">
        <v>16618</v>
      </c>
      <c r="C304" s="18">
        <f t="shared" si="6"/>
        <v>6</v>
      </c>
      <c r="D304" s="14">
        <v>9.3500003814697266</v>
      </c>
    </row>
    <row r="305" spans="1:4">
      <c r="A305" s="16">
        <v>298</v>
      </c>
      <c r="B305" s="15">
        <v>16649</v>
      </c>
      <c r="C305" s="18">
        <f t="shared" si="6"/>
        <v>7</v>
      </c>
      <c r="D305" s="14">
        <v>11.789999961853027</v>
      </c>
    </row>
    <row r="306" spans="1:4">
      <c r="A306" s="16">
        <v>299</v>
      </c>
      <c r="B306" s="15">
        <v>16680</v>
      </c>
      <c r="C306" s="18">
        <f t="shared" si="6"/>
        <v>8</v>
      </c>
      <c r="D306" s="14">
        <v>10</v>
      </c>
    </row>
    <row r="307" spans="1:4">
      <c r="A307" s="16">
        <v>300</v>
      </c>
      <c r="B307" s="15">
        <v>16710</v>
      </c>
      <c r="C307" s="18">
        <f t="shared" si="6"/>
        <v>9</v>
      </c>
      <c r="D307" s="14">
        <v>8.0500001907348633</v>
      </c>
    </row>
    <row r="308" spans="1:4">
      <c r="A308" s="16">
        <v>301</v>
      </c>
      <c r="B308" s="15">
        <v>16741</v>
      </c>
      <c r="C308" s="18">
        <f t="shared" si="6"/>
        <v>10</v>
      </c>
      <c r="D308" s="14">
        <v>5.070000171661377</v>
      </c>
    </row>
    <row r="309" spans="1:4">
      <c r="A309" s="16">
        <v>302</v>
      </c>
      <c r="B309" s="15">
        <v>16771</v>
      </c>
      <c r="C309" s="18">
        <f t="shared" si="6"/>
        <v>11</v>
      </c>
      <c r="D309" s="14">
        <v>2.0799999237060547</v>
      </c>
    </row>
    <row r="310" spans="1:4">
      <c r="A310" s="16">
        <v>303</v>
      </c>
      <c r="B310" s="15">
        <v>16802</v>
      </c>
      <c r="C310" s="18">
        <f t="shared" si="6"/>
        <v>12</v>
      </c>
      <c r="D310" s="14">
        <v>1.6200000047683716</v>
      </c>
    </row>
    <row r="311" spans="1:4">
      <c r="A311" s="16">
        <v>304</v>
      </c>
      <c r="B311" s="15">
        <v>16833</v>
      </c>
      <c r="C311" s="18">
        <f t="shared" si="6"/>
        <v>1</v>
      </c>
      <c r="D311" s="14">
        <v>1.4900000095367432</v>
      </c>
    </row>
    <row r="312" spans="1:4">
      <c r="A312" s="16">
        <v>305</v>
      </c>
      <c r="B312" s="15">
        <v>16861</v>
      </c>
      <c r="C312" s="18">
        <f t="shared" si="6"/>
        <v>2</v>
      </c>
      <c r="D312" s="14">
        <v>1.3899999856948853</v>
      </c>
    </row>
    <row r="313" spans="1:4">
      <c r="A313" s="16">
        <v>306</v>
      </c>
      <c r="B313" s="15">
        <v>16892</v>
      </c>
      <c r="C313" s="18">
        <f t="shared" si="6"/>
        <v>3</v>
      </c>
      <c r="D313" s="14">
        <v>2.880000114440918</v>
      </c>
    </row>
    <row r="314" spans="1:4">
      <c r="A314" s="16">
        <v>307</v>
      </c>
      <c r="B314" s="15">
        <v>16922</v>
      </c>
      <c r="C314" s="18">
        <f t="shared" si="6"/>
        <v>4</v>
      </c>
      <c r="D314" s="14">
        <v>4.8400001525878906</v>
      </c>
    </row>
    <row r="315" spans="1:4">
      <c r="A315" s="16">
        <v>308</v>
      </c>
      <c r="B315" s="15">
        <v>16953</v>
      </c>
      <c r="C315" s="18">
        <f t="shared" si="6"/>
        <v>5</v>
      </c>
      <c r="D315" s="14">
        <v>6.5199999809265137</v>
      </c>
    </row>
    <row r="316" spans="1:4">
      <c r="A316" s="16">
        <v>309</v>
      </c>
      <c r="B316" s="15">
        <v>16983</v>
      </c>
      <c r="C316" s="18">
        <f t="shared" si="6"/>
        <v>6</v>
      </c>
      <c r="D316" s="14">
        <v>8.3299999237060547</v>
      </c>
    </row>
    <row r="317" spans="1:4">
      <c r="A317" s="16">
        <v>310</v>
      </c>
      <c r="B317" s="15">
        <v>17014</v>
      </c>
      <c r="C317" s="18">
        <f t="shared" si="6"/>
        <v>7</v>
      </c>
      <c r="D317" s="14">
        <v>11.420000076293945</v>
      </c>
    </row>
    <row r="318" spans="1:4">
      <c r="A318" s="16">
        <v>311</v>
      </c>
      <c r="B318" s="15">
        <v>17045</v>
      </c>
      <c r="C318" s="18">
        <f t="shared" si="6"/>
        <v>8</v>
      </c>
      <c r="D318" s="14">
        <v>10.029999732971191</v>
      </c>
    </row>
    <row r="319" spans="1:4">
      <c r="A319" s="16">
        <v>312</v>
      </c>
      <c r="B319" s="15">
        <v>17075</v>
      </c>
      <c r="C319" s="18">
        <f t="shared" si="6"/>
        <v>9</v>
      </c>
      <c r="D319" s="14">
        <v>7.6500000953674316</v>
      </c>
    </row>
    <row r="320" spans="1:4">
      <c r="A320" s="16">
        <v>313</v>
      </c>
      <c r="B320" s="15">
        <v>17106</v>
      </c>
      <c r="C320" s="18">
        <f t="shared" si="6"/>
        <v>10</v>
      </c>
      <c r="D320" s="14">
        <v>3.9200000762939453</v>
      </c>
    </row>
    <row r="321" spans="1:4">
      <c r="A321" s="16">
        <v>314</v>
      </c>
      <c r="B321" s="15">
        <v>17136</v>
      </c>
      <c r="C321" s="18">
        <f t="shared" si="6"/>
        <v>11</v>
      </c>
      <c r="D321" s="14">
        <v>1.9900000095367432</v>
      </c>
    </row>
    <row r="322" spans="1:4">
      <c r="A322" s="16">
        <v>315</v>
      </c>
      <c r="B322" s="15">
        <v>17167</v>
      </c>
      <c r="C322" s="18">
        <f t="shared" si="6"/>
        <v>12</v>
      </c>
      <c r="D322" s="14">
        <v>1.5</v>
      </c>
    </row>
    <row r="323" spans="1:4">
      <c r="A323" s="16">
        <v>316</v>
      </c>
      <c r="B323" s="15">
        <v>17198</v>
      </c>
      <c r="C323" s="18">
        <f t="shared" si="6"/>
        <v>1</v>
      </c>
      <c r="D323" s="14">
        <v>1.4099999666213989</v>
      </c>
    </row>
    <row r="324" spans="1:4">
      <c r="A324" s="16">
        <v>317</v>
      </c>
      <c r="B324" s="15">
        <v>17226</v>
      </c>
      <c r="C324" s="18">
        <f t="shared" si="6"/>
        <v>2</v>
      </c>
      <c r="D324" s="14">
        <v>1.9099999666213989</v>
      </c>
    </row>
    <row r="325" spans="1:4">
      <c r="A325" s="16">
        <v>318</v>
      </c>
      <c r="B325" s="15">
        <v>17257</v>
      </c>
      <c r="C325" s="18">
        <f t="shared" si="6"/>
        <v>3</v>
      </c>
      <c r="D325" s="14">
        <v>3.3299999237060547</v>
      </c>
    </row>
    <row r="326" spans="1:4">
      <c r="A326" s="16">
        <v>319</v>
      </c>
      <c r="B326" s="15">
        <v>17287</v>
      </c>
      <c r="C326" s="18">
        <f t="shared" si="6"/>
        <v>4</v>
      </c>
      <c r="D326" s="14">
        <v>5.6700000762939453</v>
      </c>
    </row>
    <row r="327" spans="1:4">
      <c r="A327" s="16">
        <v>320</v>
      </c>
      <c r="B327" s="15">
        <v>17318</v>
      </c>
      <c r="C327" s="18">
        <f t="shared" si="6"/>
        <v>5</v>
      </c>
      <c r="D327" s="14">
        <v>8.2600002288818359</v>
      </c>
    </row>
    <row r="328" spans="1:4">
      <c r="A328" s="16">
        <v>321</v>
      </c>
      <c r="B328" s="15">
        <v>17348</v>
      </c>
      <c r="C328" s="18">
        <f t="shared" si="6"/>
        <v>6</v>
      </c>
      <c r="D328" s="14">
        <v>9.1099996566772461</v>
      </c>
    </row>
    <row r="329" spans="1:4">
      <c r="A329" s="16">
        <v>322</v>
      </c>
      <c r="B329" s="15">
        <v>17379</v>
      </c>
      <c r="C329" s="18">
        <f t="shared" ref="C329:C392" si="7">MONTH(B329)</f>
        <v>7</v>
      </c>
      <c r="D329" s="14">
        <v>11.039999961853027</v>
      </c>
    </row>
    <row r="330" spans="1:4">
      <c r="A330" s="16">
        <v>323</v>
      </c>
      <c r="B330" s="15">
        <v>17410</v>
      </c>
      <c r="C330" s="18">
        <f t="shared" si="7"/>
        <v>8</v>
      </c>
      <c r="D330" s="14">
        <v>9.8299999237060547</v>
      </c>
    </row>
    <row r="331" spans="1:4">
      <c r="A331" s="16">
        <v>324</v>
      </c>
      <c r="B331" s="15">
        <v>17440</v>
      </c>
      <c r="C331" s="18">
        <f t="shared" si="7"/>
        <v>9</v>
      </c>
      <c r="D331" s="14">
        <v>8.3999996185302734</v>
      </c>
    </row>
    <row r="332" spans="1:4">
      <c r="A332" s="16">
        <v>325</v>
      </c>
      <c r="B332" s="15">
        <v>17471</v>
      </c>
      <c r="C332" s="18">
        <f t="shared" si="7"/>
        <v>10</v>
      </c>
      <c r="D332" s="14">
        <v>4.2800002098083496</v>
      </c>
    </row>
    <row r="333" spans="1:4">
      <c r="A333" s="16">
        <v>326</v>
      </c>
      <c r="B333" s="15">
        <v>17501</v>
      </c>
      <c r="C333" s="18">
        <f t="shared" si="7"/>
        <v>11</v>
      </c>
      <c r="D333" s="14">
        <v>1.8999999761581421</v>
      </c>
    </row>
    <row r="334" spans="1:4">
      <c r="A334" s="16">
        <v>327</v>
      </c>
      <c r="B334" s="15">
        <v>17532</v>
      </c>
      <c r="C334" s="18">
        <f t="shared" si="7"/>
        <v>12</v>
      </c>
      <c r="D334" s="14">
        <v>1.5</v>
      </c>
    </row>
    <row r="335" spans="1:4">
      <c r="A335" s="16">
        <v>328</v>
      </c>
      <c r="B335" s="15">
        <v>17563</v>
      </c>
      <c r="C335" s="18">
        <f t="shared" si="7"/>
        <v>1</v>
      </c>
      <c r="D335" s="14">
        <v>1.559999942779541</v>
      </c>
    </row>
    <row r="336" spans="1:4">
      <c r="A336" s="16">
        <v>329</v>
      </c>
      <c r="B336" s="15">
        <v>17592</v>
      </c>
      <c r="C336" s="18">
        <f t="shared" si="7"/>
        <v>2</v>
      </c>
      <c r="D336" s="14">
        <v>1.5800000429153442</v>
      </c>
    </row>
    <row r="337" spans="1:4">
      <c r="A337" s="16">
        <v>330</v>
      </c>
      <c r="B337" s="15">
        <v>17623</v>
      </c>
      <c r="C337" s="18">
        <f t="shared" si="7"/>
        <v>3</v>
      </c>
      <c r="D337" s="14">
        <v>2.4700000286102295</v>
      </c>
    </row>
    <row r="338" spans="1:4">
      <c r="A338" s="16">
        <v>331</v>
      </c>
      <c r="B338" s="15">
        <v>17653</v>
      </c>
      <c r="C338" s="18">
        <f t="shared" si="7"/>
        <v>4</v>
      </c>
      <c r="D338" s="14">
        <v>3.4800000190734863</v>
      </c>
    </row>
    <row r="339" spans="1:4">
      <c r="A339" s="16">
        <v>332</v>
      </c>
      <c r="B339" s="15">
        <v>17684</v>
      </c>
      <c r="C339" s="18">
        <f t="shared" si="7"/>
        <v>5</v>
      </c>
      <c r="D339" s="14">
        <v>5.9499998092651367</v>
      </c>
    </row>
    <row r="340" spans="1:4">
      <c r="A340" s="16">
        <v>333</v>
      </c>
      <c r="B340" s="15">
        <v>17714</v>
      </c>
      <c r="C340" s="18">
        <f t="shared" si="7"/>
        <v>6</v>
      </c>
      <c r="D340" s="14">
        <v>8.7700004577636719</v>
      </c>
    </row>
    <row r="341" spans="1:4">
      <c r="A341" s="16">
        <v>334</v>
      </c>
      <c r="B341" s="15">
        <v>17745</v>
      </c>
      <c r="C341" s="18">
        <f t="shared" si="7"/>
        <v>7</v>
      </c>
      <c r="D341" s="14">
        <v>11.210000038146973</v>
      </c>
    </row>
    <row r="342" spans="1:4">
      <c r="A342" s="16">
        <v>335</v>
      </c>
      <c r="B342" s="15">
        <v>17776</v>
      </c>
      <c r="C342" s="18">
        <f t="shared" si="7"/>
        <v>8</v>
      </c>
      <c r="D342" s="14">
        <v>9.7200002670288086</v>
      </c>
    </row>
    <row r="343" spans="1:4">
      <c r="A343" s="16">
        <v>336</v>
      </c>
      <c r="B343" s="15">
        <v>17806</v>
      </c>
      <c r="C343" s="18">
        <f t="shared" si="7"/>
        <v>9</v>
      </c>
      <c r="D343" s="14">
        <v>7.3400001525878906</v>
      </c>
    </row>
    <row r="344" spans="1:4">
      <c r="A344" s="16">
        <v>337</v>
      </c>
      <c r="B344" s="15">
        <v>17837</v>
      </c>
      <c r="C344" s="18">
        <f t="shared" si="7"/>
        <v>10</v>
      </c>
      <c r="D344" s="14">
        <v>4.6999998092651367</v>
      </c>
    </row>
    <row r="345" spans="1:4">
      <c r="A345" s="16">
        <v>338</v>
      </c>
      <c r="B345" s="15">
        <v>17867</v>
      </c>
      <c r="C345" s="18">
        <f t="shared" si="7"/>
        <v>11</v>
      </c>
      <c r="D345" s="14">
        <v>2.1800000667572021</v>
      </c>
    </row>
    <row r="346" spans="1:4">
      <c r="A346" s="16">
        <v>339</v>
      </c>
      <c r="B346" s="15">
        <v>17898</v>
      </c>
      <c r="C346" s="18">
        <f t="shared" si="7"/>
        <v>12</v>
      </c>
      <c r="D346" s="14">
        <v>1.3999999761581421</v>
      </c>
    </row>
    <row r="347" spans="1:4">
      <c r="A347" s="16">
        <v>340</v>
      </c>
      <c r="B347" s="15">
        <v>17929</v>
      </c>
      <c r="C347" s="18">
        <f t="shared" si="7"/>
        <v>1</v>
      </c>
      <c r="D347" s="14">
        <v>1.3400000333786011</v>
      </c>
    </row>
    <row r="348" spans="1:4">
      <c r="A348" s="16">
        <v>341</v>
      </c>
      <c r="B348" s="15">
        <v>17957</v>
      </c>
      <c r="C348" s="18">
        <f t="shared" si="7"/>
        <v>2</v>
      </c>
      <c r="D348" s="14">
        <v>1.5</v>
      </c>
    </row>
    <row r="349" spans="1:4">
      <c r="A349" s="16">
        <v>342</v>
      </c>
      <c r="B349" s="15">
        <v>17988</v>
      </c>
      <c r="C349" s="18">
        <f t="shared" si="7"/>
        <v>3</v>
      </c>
      <c r="D349" s="14">
        <v>2.880000114440918</v>
      </c>
    </row>
    <row r="350" spans="1:4">
      <c r="A350" s="16">
        <v>343</v>
      </c>
      <c r="B350" s="15">
        <v>18018</v>
      </c>
      <c r="C350" s="18">
        <f t="shared" si="7"/>
        <v>4</v>
      </c>
      <c r="D350" s="14">
        <v>5.5999999046325684</v>
      </c>
    </row>
    <row r="351" spans="1:4">
      <c r="A351" s="16">
        <v>344</v>
      </c>
      <c r="B351" s="15">
        <v>18049</v>
      </c>
      <c r="C351" s="18">
        <f t="shared" si="7"/>
        <v>5</v>
      </c>
      <c r="D351" s="14">
        <v>7.1500000953674316</v>
      </c>
    </row>
    <row r="352" spans="1:4">
      <c r="A352" s="16">
        <v>345</v>
      </c>
      <c r="B352" s="15">
        <v>18079</v>
      </c>
      <c r="C352" s="18">
        <f t="shared" si="7"/>
        <v>6</v>
      </c>
      <c r="D352" s="14">
        <v>9.2200002670288086</v>
      </c>
    </row>
    <row r="353" spans="1:4">
      <c r="A353" s="16">
        <v>346</v>
      </c>
      <c r="B353" s="15">
        <v>18110</v>
      </c>
      <c r="C353" s="18">
        <f t="shared" si="7"/>
        <v>7</v>
      </c>
      <c r="D353" s="14">
        <v>11.199999809265137</v>
      </c>
    </row>
    <row r="354" spans="1:4">
      <c r="A354" s="16">
        <v>347</v>
      </c>
      <c r="B354" s="15">
        <v>18141</v>
      </c>
      <c r="C354" s="18">
        <f t="shared" si="7"/>
        <v>8</v>
      </c>
      <c r="D354" s="14">
        <v>9.5799999237060547</v>
      </c>
    </row>
    <row r="355" spans="1:4">
      <c r="A355" s="16">
        <v>348</v>
      </c>
      <c r="B355" s="15">
        <v>18171</v>
      </c>
      <c r="C355" s="18">
        <f t="shared" si="7"/>
        <v>9</v>
      </c>
      <c r="D355" s="14">
        <v>7.9600000381469727</v>
      </c>
    </row>
    <row r="356" spans="1:4">
      <c r="A356" s="16">
        <v>349</v>
      </c>
      <c r="B356" s="15">
        <v>18202</v>
      </c>
      <c r="C356" s="18">
        <f t="shared" si="7"/>
        <v>10</v>
      </c>
      <c r="D356" s="14">
        <v>4.2800002098083496</v>
      </c>
    </row>
    <row r="357" spans="1:4">
      <c r="A357" s="16">
        <v>350</v>
      </c>
      <c r="B357" s="15">
        <v>18232</v>
      </c>
      <c r="C357" s="18">
        <f t="shared" si="7"/>
        <v>11</v>
      </c>
      <c r="D357" s="14">
        <v>2.5299999713897705</v>
      </c>
    </row>
    <row r="358" spans="1:4">
      <c r="A358" s="16">
        <v>351</v>
      </c>
      <c r="B358" s="15">
        <v>18263</v>
      </c>
      <c r="C358" s="18">
        <f t="shared" si="7"/>
        <v>12</v>
      </c>
      <c r="D358" s="14">
        <v>1.4199999570846558</v>
      </c>
    </row>
    <row r="359" spans="1:4">
      <c r="A359" s="16">
        <v>352</v>
      </c>
      <c r="B359" s="15">
        <v>18294</v>
      </c>
      <c r="C359" s="18">
        <f t="shared" si="7"/>
        <v>1</v>
      </c>
      <c r="D359" s="14">
        <v>1.4199999570846558</v>
      </c>
    </row>
    <row r="360" spans="1:4">
      <c r="A360" s="16">
        <v>353</v>
      </c>
      <c r="B360" s="15">
        <v>18322</v>
      </c>
      <c r="C360" s="18">
        <f t="shared" si="7"/>
        <v>2</v>
      </c>
      <c r="D360" s="14">
        <v>1.9500000476837158</v>
      </c>
    </row>
    <row r="361" spans="1:4">
      <c r="A361" s="16">
        <v>354</v>
      </c>
      <c r="B361" s="15">
        <v>18353</v>
      </c>
      <c r="C361" s="18">
        <f t="shared" si="7"/>
        <v>3</v>
      </c>
      <c r="D361" s="14">
        <v>2.630000114440918</v>
      </c>
    </row>
    <row r="362" spans="1:4">
      <c r="A362" s="16">
        <v>355</v>
      </c>
      <c r="B362" s="15">
        <v>18383</v>
      </c>
      <c r="C362" s="18">
        <f t="shared" si="7"/>
        <v>4</v>
      </c>
      <c r="D362" s="14">
        <v>5.4600000381469727</v>
      </c>
    </row>
    <row r="363" spans="1:4">
      <c r="A363" s="16">
        <v>356</v>
      </c>
      <c r="B363" s="15">
        <v>18414</v>
      </c>
      <c r="C363" s="18">
        <f t="shared" si="7"/>
        <v>5</v>
      </c>
      <c r="D363" s="14">
        <v>7.2100000381469727</v>
      </c>
    </row>
    <row r="364" spans="1:4">
      <c r="A364" s="16">
        <v>357</v>
      </c>
      <c r="B364" s="15">
        <v>18444</v>
      </c>
      <c r="C364" s="18">
        <f t="shared" si="7"/>
        <v>6</v>
      </c>
      <c r="D364" s="14">
        <v>8.5500001907348633</v>
      </c>
    </row>
    <row r="365" spans="1:4">
      <c r="A365" s="16">
        <v>358</v>
      </c>
      <c r="B365" s="15">
        <v>18475</v>
      </c>
      <c r="C365" s="18">
        <f t="shared" si="7"/>
        <v>7</v>
      </c>
      <c r="D365" s="14">
        <v>11.840000152587891</v>
      </c>
    </row>
    <row r="366" spans="1:4">
      <c r="A366" s="16">
        <v>359</v>
      </c>
      <c r="B366" s="15">
        <v>18506</v>
      </c>
      <c r="C366" s="18">
        <f t="shared" si="7"/>
        <v>8</v>
      </c>
      <c r="D366" s="14">
        <v>10.689999580383301</v>
      </c>
    </row>
    <row r="367" spans="1:4">
      <c r="A367" s="16">
        <v>360</v>
      </c>
      <c r="B367" s="15">
        <v>18536</v>
      </c>
      <c r="C367" s="18">
        <f t="shared" si="7"/>
        <v>9</v>
      </c>
      <c r="D367" s="14">
        <v>7.869999885559082</v>
      </c>
    </row>
    <row r="368" spans="1:4">
      <c r="A368" s="16">
        <v>361</v>
      </c>
      <c r="B368" s="15">
        <v>18567</v>
      </c>
      <c r="C368" s="18">
        <f t="shared" si="7"/>
        <v>10</v>
      </c>
      <c r="D368" s="14">
        <v>4.8299999237060547</v>
      </c>
    </row>
    <row r="369" spans="1:4">
      <c r="A369" s="16">
        <v>362</v>
      </c>
      <c r="B369" s="15">
        <v>18597</v>
      </c>
      <c r="C369" s="18">
        <f t="shared" si="7"/>
        <v>11</v>
      </c>
      <c r="D369" s="14">
        <v>2.9100000858306885</v>
      </c>
    </row>
    <row r="370" spans="1:4">
      <c r="A370" s="16">
        <v>363</v>
      </c>
      <c r="B370" s="15">
        <v>18628</v>
      </c>
      <c r="C370" s="18">
        <f t="shared" si="7"/>
        <v>12</v>
      </c>
      <c r="D370" s="14">
        <v>1.8200000524520874</v>
      </c>
    </row>
    <row r="371" spans="1:4">
      <c r="A371" s="16">
        <v>364</v>
      </c>
      <c r="B371" s="15">
        <v>18659</v>
      </c>
      <c r="C371" s="18">
        <f t="shared" si="7"/>
        <v>1</v>
      </c>
      <c r="D371" s="14">
        <v>1.4900000095367432</v>
      </c>
    </row>
    <row r="372" spans="1:4">
      <c r="A372" s="16">
        <v>365</v>
      </c>
      <c r="B372" s="15">
        <v>18687</v>
      </c>
      <c r="C372" s="18">
        <f t="shared" si="7"/>
        <v>2</v>
      </c>
      <c r="D372" s="14">
        <v>1.8700000047683716</v>
      </c>
    </row>
    <row r="373" spans="1:4">
      <c r="A373" s="16">
        <v>366</v>
      </c>
      <c r="B373" s="15">
        <v>18718</v>
      </c>
      <c r="C373" s="18">
        <f t="shared" si="7"/>
        <v>3</v>
      </c>
      <c r="D373" s="14">
        <v>3.130000114440918</v>
      </c>
    </row>
    <row r="374" spans="1:4">
      <c r="A374" s="16">
        <v>367</v>
      </c>
      <c r="B374" s="15">
        <v>18748</v>
      </c>
      <c r="C374" s="18">
        <f t="shared" si="7"/>
        <v>4</v>
      </c>
      <c r="D374" s="14">
        <v>4.8899998664855957</v>
      </c>
    </row>
    <row r="375" spans="1:4">
      <c r="A375" s="16">
        <v>368</v>
      </c>
      <c r="B375" s="15">
        <v>18779</v>
      </c>
      <c r="C375" s="18">
        <f t="shared" si="7"/>
        <v>5</v>
      </c>
      <c r="D375" s="14">
        <v>7.3600001335144043</v>
      </c>
    </row>
    <row r="376" spans="1:4">
      <c r="A376" s="16">
        <v>369</v>
      </c>
      <c r="B376" s="15">
        <v>18809</v>
      </c>
      <c r="C376" s="18">
        <f t="shared" si="7"/>
        <v>6</v>
      </c>
      <c r="D376" s="14">
        <v>8.8199996948242188</v>
      </c>
    </row>
    <row r="377" spans="1:4">
      <c r="A377" s="16">
        <v>370</v>
      </c>
      <c r="B377" s="15">
        <v>18840</v>
      </c>
      <c r="C377" s="18">
        <f t="shared" si="7"/>
        <v>7</v>
      </c>
      <c r="D377" s="14">
        <v>11.010000228881836</v>
      </c>
    </row>
    <row r="378" spans="1:4">
      <c r="A378" s="16">
        <v>371</v>
      </c>
      <c r="B378" s="15">
        <v>18871</v>
      </c>
      <c r="C378" s="18">
        <f t="shared" si="7"/>
        <v>8</v>
      </c>
      <c r="D378" s="14">
        <v>10.130000114440918</v>
      </c>
    </row>
    <row r="379" spans="1:4">
      <c r="A379" s="16">
        <v>372</v>
      </c>
      <c r="B379" s="15">
        <v>18901</v>
      </c>
      <c r="C379" s="18">
        <f t="shared" si="7"/>
        <v>9</v>
      </c>
      <c r="D379" s="14">
        <v>7.9899997711181641</v>
      </c>
    </row>
    <row r="380" spans="1:4">
      <c r="A380" s="16">
        <v>373</v>
      </c>
      <c r="B380" s="15">
        <v>18932</v>
      </c>
      <c r="C380" s="18">
        <f t="shared" si="7"/>
        <v>10</v>
      </c>
      <c r="D380" s="14">
        <v>4.820000171661377</v>
      </c>
    </row>
    <row r="381" spans="1:4">
      <c r="A381" s="16">
        <v>374</v>
      </c>
      <c r="B381" s="15">
        <v>18962</v>
      </c>
      <c r="C381" s="18">
        <f t="shared" si="7"/>
        <v>11</v>
      </c>
      <c r="D381" s="14">
        <v>2.4600000381469727</v>
      </c>
    </row>
    <row r="382" spans="1:4">
      <c r="A382" s="16">
        <v>375</v>
      </c>
      <c r="B382" s="15">
        <v>18993</v>
      </c>
      <c r="C382" s="18">
        <f t="shared" si="7"/>
        <v>12</v>
      </c>
      <c r="D382" s="14">
        <v>1.5900000333786011</v>
      </c>
    </row>
    <row r="383" spans="1:4">
      <c r="A383" s="16">
        <v>376</v>
      </c>
      <c r="B383" s="15">
        <v>19024</v>
      </c>
      <c r="C383" s="18">
        <f t="shared" si="7"/>
        <v>1</v>
      </c>
      <c r="D383" s="14">
        <v>1.4600000381469727</v>
      </c>
    </row>
    <row r="384" spans="1:4">
      <c r="A384" s="16">
        <v>377</v>
      </c>
      <c r="B384" s="15">
        <v>19053</v>
      </c>
      <c r="C384" s="18">
        <f t="shared" si="7"/>
        <v>2</v>
      </c>
      <c r="D384" s="14">
        <v>1.8899999856948853</v>
      </c>
    </row>
    <row r="385" spans="1:4">
      <c r="A385" s="16">
        <v>378</v>
      </c>
      <c r="B385" s="15">
        <v>19084</v>
      </c>
      <c r="C385" s="18">
        <f t="shared" si="7"/>
        <v>3</v>
      </c>
      <c r="D385" s="14">
        <v>2.6600000858306885</v>
      </c>
    </row>
    <row r="386" spans="1:4">
      <c r="A386" s="16">
        <v>379</v>
      </c>
      <c r="B386" s="15">
        <v>19114</v>
      </c>
      <c r="C386" s="18">
        <f t="shared" si="7"/>
        <v>4</v>
      </c>
      <c r="D386" s="14">
        <v>5.1999998092651367</v>
      </c>
    </row>
    <row r="387" spans="1:4">
      <c r="A387" s="16">
        <v>380</v>
      </c>
      <c r="B387" s="15">
        <v>19145</v>
      </c>
      <c r="C387" s="18">
        <f t="shared" si="7"/>
        <v>5</v>
      </c>
      <c r="D387" s="14">
        <v>7.6500000953674316</v>
      </c>
    </row>
    <row r="388" spans="1:4">
      <c r="A388" s="16">
        <v>381</v>
      </c>
      <c r="B388" s="15">
        <v>19175</v>
      </c>
      <c r="C388" s="18">
        <f t="shared" si="7"/>
        <v>6</v>
      </c>
      <c r="D388" s="14">
        <v>7.880000114440918</v>
      </c>
    </row>
    <row r="389" spans="1:4">
      <c r="A389" s="16">
        <v>382</v>
      </c>
      <c r="B389" s="15">
        <v>19206</v>
      </c>
      <c r="C389" s="18">
        <f t="shared" si="7"/>
        <v>7</v>
      </c>
      <c r="D389" s="14">
        <v>11.850000381469727</v>
      </c>
    </row>
    <row r="390" spans="1:4">
      <c r="A390" s="16">
        <v>383</v>
      </c>
      <c r="B390" s="15">
        <v>19237</v>
      </c>
      <c r="C390" s="18">
        <f t="shared" si="7"/>
        <v>8</v>
      </c>
      <c r="D390" s="14">
        <v>10.319999694824219</v>
      </c>
    </row>
    <row r="391" spans="1:4">
      <c r="A391" s="16">
        <v>384</v>
      </c>
      <c r="B391" s="15">
        <v>19267</v>
      </c>
      <c r="C391" s="18">
        <f t="shared" si="7"/>
        <v>9</v>
      </c>
      <c r="D391" s="14">
        <v>8.4200000762939453</v>
      </c>
    </row>
    <row r="392" spans="1:4">
      <c r="A392" s="16">
        <v>385</v>
      </c>
      <c r="B392" s="15">
        <v>19298</v>
      </c>
      <c r="C392" s="18">
        <f t="shared" si="7"/>
        <v>10</v>
      </c>
      <c r="D392" s="14">
        <v>5.6100001335144043</v>
      </c>
    </row>
    <row r="393" spans="1:4">
      <c r="A393" s="16">
        <v>386</v>
      </c>
      <c r="B393" s="15">
        <v>19328</v>
      </c>
      <c r="C393" s="18">
        <f t="shared" ref="C393:C456" si="8">MONTH(B393)</f>
        <v>11</v>
      </c>
      <c r="D393" s="14">
        <v>2.1500000953674316</v>
      </c>
    </row>
    <row r="394" spans="1:4">
      <c r="A394" s="16">
        <v>387</v>
      </c>
      <c r="B394" s="15">
        <v>19359</v>
      </c>
      <c r="C394" s="18">
        <f t="shared" si="8"/>
        <v>12</v>
      </c>
      <c r="D394" s="14">
        <v>1.6699999570846558</v>
      </c>
    </row>
    <row r="395" spans="1:4">
      <c r="A395" s="16">
        <v>388</v>
      </c>
      <c r="B395" s="15">
        <v>19390</v>
      </c>
      <c r="C395" s="18">
        <f t="shared" si="8"/>
        <v>1</v>
      </c>
      <c r="D395" s="14">
        <v>1.6299999952316284</v>
      </c>
    </row>
    <row r="396" spans="1:4">
      <c r="A396" s="16">
        <v>389</v>
      </c>
      <c r="B396" s="15">
        <v>19418</v>
      </c>
      <c r="C396" s="18">
        <f t="shared" si="8"/>
        <v>2</v>
      </c>
      <c r="D396" s="14">
        <v>2.0699999332427979</v>
      </c>
    </row>
    <row r="397" spans="1:4">
      <c r="A397" s="16">
        <v>390</v>
      </c>
      <c r="B397" s="15">
        <v>19449</v>
      </c>
      <c r="C397" s="18">
        <f t="shared" si="8"/>
        <v>3</v>
      </c>
      <c r="D397" s="14">
        <v>3.0099999904632568</v>
      </c>
    </row>
    <row r="398" spans="1:4">
      <c r="A398" s="16">
        <v>391</v>
      </c>
      <c r="B398" s="15">
        <v>19479</v>
      </c>
      <c r="C398" s="18">
        <f t="shared" si="8"/>
        <v>4</v>
      </c>
      <c r="D398" s="14">
        <v>4.5199999809265137</v>
      </c>
    </row>
    <row r="399" spans="1:4">
      <c r="A399" s="16">
        <v>392</v>
      </c>
      <c r="B399" s="15">
        <v>19510</v>
      </c>
      <c r="C399" s="18">
        <f t="shared" si="8"/>
        <v>5</v>
      </c>
      <c r="D399" s="14">
        <v>5.7800002098083496</v>
      </c>
    </row>
    <row r="400" spans="1:4">
      <c r="A400" s="16">
        <v>393</v>
      </c>
      <c r="B400" s="15">
        <v>19540</v>
      </c>
      <c r="C400" s="18">
        <f t="shared" si="8"/>
        <v>6</v>
      </c>
      <c r="D400" s="14">
        <v>8.3100004196166992</v>
      </c>
    </row>
    <row r="401" spans="1:4">
      <c r="A401" s="16">
        <v>394</v>
      </c>
      <c r="B401" s="15">
        <v>19571</v>
      </c>
      <c r="C401" s="18">
        <f t="shared" si="8"/>
        <v>7</v>
      </c>
      <c r="D401" s="14">
        <v>11.810000419616699</v>
      </c>
    </row>
    <row r="402" spans="1:4">
      <c r="A402" s="16">
        <v>395</v>
      </c>
      <c r="B402" s="15">
        <v>19602</v>
      </c>
      <c r="C402" s="18">
        <f t="shared" si="8"/>
        <v>8</v>
      </c>
      <c r="D402" s="14">
        <v>9.8299999237060547</v>
      </c>
    </row>
    <row r="403" spans="1:4">
      <c r="A403" s="16">
        <v>396</v>
      </c>
      <c r="B403" s="15">
        <v>19632</v>
      </c>
      <c r="C403" s="18">
        <f t="shared" si="8"/>
        <v>9</v>
      </c>
      <c r="D403" s="14">
        <v>8.380000114440918</v>
      </c>
    </row>
    <row r="404" spans="1:4">
      <c r="A404" s="16">
        <v>397</v>
      </c>
      <c r="B404" s="15">
        <v>19663</v>
      </c>
      <c r="C404" s="18">
        <f t="shared" si="8"/>
        <v>10</v>
      </c>
      <c r="D404" s="14">
        <v>4.690000057220459</v>
      </c>
    </row>
    <row r="405" spans="1:4">
      <c r="A405" s="16">
        <v>398</v>
      </c>
      <c r="B405" s="15">
        <v>19693</v>
      </c>
      <c r="C405" s="18">
        <f t="shared" si="8"/>
        <v>11</v>
      </c>
      <c r="D405" s="14">
        <v>2.4600000381469727</v>
      </c>
    </row>
    <row r="406" spans="1:4">
      <c r="A406" s="16">
        <v>399</v>
      </c>
      <c r="B406" s="15">
        <v>19724</v>
      </c>
      <c r="C406" s="18">
        <f t="shared" si="8"/>
        <v>12</v>
      </c>
      <c r="D406" s="14">
        <v>1.7899999618530273</v>
      </c>
    </row>
    <row r="407" spans="1:4">
      <c r="A407" s="16">
        <v>400</v>
      </c>
      <c r="B407" s="15">
        <v>19755</v>
      </c>
      <c r="C407" s="18">
        <f t="shared" si="8"/>
        <v>1</v>
      </c>
      <c r="D407" s="14">
        <v>1.5399999618530273</v>
      </c>
    </row>
    <row r="408" spans="1:4">
      <c r="A408" s="16">
        <v>401</v>
      </c>
      <c r="B408" s="15">
        <v>19783</v>
      </c>
      <c r="C408" s="18">
        <f t="shared" si="8"/>
        <v>2</v>
      </c>
      <c r="D408" s="14">
        <v>1.8300000429153442</v>
      </c>
    </row>
    <row r="409" spans="1:4">
      <c r="A409" s="16">
        <v>402</v>
      </c>
      <c r="B409" s="15">
        <v>19814</v>
      </c>
      <c r="C409" s="18">
        <f t="shared" si="8"/>
        <v>3</v>
      </c>
      <c r="D409" s="14">
        <v>2.630000114440918</v>
      </c>
    </row>
    <row r="410" spans="1:4">
      <c r="A410" s="16">
        <v>403</v>
      </c>
      <c r="B410" s="15">
        <v>19844</v>
      </c>
      <c r="C410" s="18">
        <f t="shared" si="8"/>
        <v>4</v>
      </c>
      <c r="D410" s="14">
        <v>5.880000114440918</v>
      </c>
    </row>
    <row r="411" spans="1:4">
      <c r="A411" s="16">
        <v>404</v>
      </c>
      <c r="B411" s="15">
        <v>19875</v>
      </c>
      <c r="C411" s="18">
        <f t="shared" si="8"/>
        <v>5</v>
      </c>
      <c r="D411" s="14">
        <v>7.570000171661377</v>
      </c>
    </row>
    <row r="412" spans="1:4">
      <c r="A412" s="16">
        <v>405</v>
      </c>
      <c r="B412" s="15">
        <v>19905</v>
      </c>
      <c r="C412" s="18">
        <f t="shared" si="8"/>
        <v>6</v>
      </c>
      <c r="D412" s="14">
        <v>8.869999885559082</v>
      </c>
    </row>
    <row r="413" spans="1:4">
      <c r="A413" s="16">
        <v>406</v>
      </c>
      <c r="B413" s="15">
        <v>19936</v>
      </c>
      <c r="C413" s="18">
        <f t="shared" si="8"/>
        <v>7</v>
      </c>
      <c r="D413" s="14">
        <v>11.930000305175781</v>
      </c>
    </row>
    <row r="414" spans="1:4">
      <c r="A414" s="16">
        <v>407</v>
      </c>
      <c r="B414" s="15">
        <v>19967</v>
      </c>
      <c r="C414" s="18">
        <f t="shared" si="8"/>
        <v>8</v>
      </c>
      <c r="D414" s="14">
        <v>9.4099998474121094</v>
      </c>
    </row>
    <row r="415" spans="1:4">
      <c r="A415" s="16">
        <v>408</v>
      </c>
      <c r="B415" s="15">
        <v>19997</v>
      </c>
      <c r="C415" s="18">
        <f t="shared" si="8"/>
        <v>9</v>
      </c>
      <c r="D415" s="14">
        <v>7.3499999046325684</v>
      </c>
    </row>
    <row r="416" spans="1:4">
      <c r="A416" s="16">
        <v>409</v>
      </c>
      <c r="B416" s="15">
        <v>20028</v>
      </c>
      <c r="C416" s="18">
        <f t="shared" si="8"/>
        <v>10</v>
      </c>
      <c r="D416" s="14">
        <v>4.6599998474121094</v>
      </c>
    </row>
    <row r="417" spans="1:4">
      <c r="A417" s="16">
        <v>410</v>
      </c>
      <c r="B417" s="15">
        <v>20058</v>
      </c>
      <c r="C417" s="18">
        <f t="shared" si="8"/>
        <v>11</v>
      </c>
      <c r="D417" s="14">
        <v>2.0699999332427979</v>
      </c>
    </row>
    <row r="418" spans="1:4">
      <c r="A418" s="16">
        <v>411</v>
      </c>
      <c r="B418" s="15">
        <v>20089</v>
      </c>
      <c r="C418" s="18">
        <f t="shared" si="8"/>
        <v>12</v>
      </c>
      <c r="D418" s="14">
        <v>1.440000057220459</v>
      </c>
    </row>
    <row r="419" spans="1:4">
      <c r="A419" s="16">
        <v>412</v>
      </c>
      <c r="B419" s="15">
        <v>20120</v>
      </c>
      <c r="C419" s="18">
        <f t="shared" si="8"/>
        <v>1</v>
      </c>
      <c r="D419" s="14">
        <v>1.440000057220459</v>
      </c>
    </row>
    <row r="420" spans="1:4">
      <c r="A420" s="16">
        <v>413</v>
      </c>
      <c r="B420" s="15">
        <v>20148</v>
      </c>
      <c r="C420" s="18">
        <f t="shared" si="8"/>
        <v>2</v>
      </c>
      <c r="D420" s="14">
        <v>1.7699999809265137</v>
      </c>
    </row>
    <row r="421" spans="1:4">
      <c r="A421" s="16">
        <v>414</v>
      </c>
      <c r="B421" s="15">
        <v>20179</v>
      </c>
      <c r="C421" s="18">
        <f t="shared" si="8"/>
        <v>3</v>
      </c>
      <c r="D421" s="14">
        <v>3.1500000953674316</v>
      </c>
    </row>
    <row r="422" spans="1:4">
      <c r="A422" s="16">
        <v>415</v>
      </c>
      <c r="B422" s="15">
        <v>20209</v>
      </c>
      <c r="C422" s="18">
        <f t="shared" si="8"/>
        <v>4</v>
      </c>
      <c r="D422" s="14">
        <v>3.6400001049041748</v>
      </c>
    </row>
    <row r="423" spans="1:4">
      <c r="A423" s="16">
        <v>416</v>
      </c>
      <c r="B423" s="15">
        <v>20240</v>
      </c>
      <c r="C423" s="18">
        <f t="shared" si="8"/>
        <v>5</v>
      </c>
      <c r="D423" s="14">
        <v>7.4899997711181641</v>
      </c>
    </row>
    <row r="424" spans="1:4">
      <c r="A424" s="16">
        <v>417</v>
      </c>
      <c r="B424" s="15">
        <v>20270</v>
      </c>
      <c r="C424" s="18">
        <f t="shared" si="8"/>
        <v>6</v>
      </c>
      <c r="D424" s="14">
        <v>8.7399997711181641</v>
      </c>
    </row>
    <row r="425" spans="1:4">
      <c r="A425" s="16">
        <v>418</v>
      </c>
      <c r="B425" s="15">
        <v>20301</v>
      </c>
      <c r="C425" s="18">
        <f t="shared" si="8"/>
        <v>7</v>
      </c>
      <c r="D425" s="14">
        <v>10.920000076293945</v>
      </c>
    </row>
    <row r="426" spans="1:4">
      <c r="A426" s="16">
        <v>419</v>
      </c>
      <c r="B426" s="15">
        <v>20332</v>
      </c>
      <c r="C426" s="18">
        <f t="shared" si="8"/>
        <v>8</v>
      </c>
      <c r="D426" s="14">
        <v>10.439999580383301</v>
      </c>
    </row>
    <row r="427" spans="1:4">
      <c r="A427" s="16">
        <v>420</v>
      </c>
      <c r="B427" s="15">
        <v>20362</v>
      </c>
      <c r="C427" s="18">
        <f t="shared" si="8"/>
        <v>9</v>
      </c>
      <c r="D427" s="14">
        <v>8.0500001907348633</v>
      </c>
    </row>
    <row r="428" spans="1:4">
      <c r="A428" s="16">
        <v>421</v>
      </c>
      <c r="B428" s="15">
        <v>20393</v>
      </c>
      <c r="C428" s="18">
        <f t="shared" si="8"/>
        <v>10</v>
      </c>
      <c r="D428" s="14">
        <v>5.059999942779541</v>
      </c>
    </row>
    <row r="429" spans="1:4">
      <c r="A429" s="16">
        <v>422</v>
      </c>
      <c r="B429" s="15">
        <v>20423</v>
      </c>
      <c r="C429" s="18">
        <f t="shared" si="8"/>
        <v>11</v>
      </c>
      <c r="D429" s="14">
        <v>2.2200000286102295</v>
      </c>
    </row>
    <row r="430" spans="1:4">
      <c r="A430" s="16">
        <v>423</v>
      </c>
      <c r="B430" s="15">
        <v>20454</v>
      </c>
      <c r="C430" s="18">
        <f t="shared" si="8"/>
        <v>12</v>
      </c>
      <c r="D430" s="14">
        <v>1.8400000333786011</v>
      </c>
    </row>
    <row r="431" spans="1:4">
      <c r="A431" s="16">
        <v>424</v>
      </c>
      <c r="B431" s="15">
        <v>20485</v>
      </c>
      <c r="C431" s="18">
        <f t="shared" si="8"/>
        <v>1</v>
      </c>
      <c r="D431" s="14">
        <v>1.5499999523162842</v>
      </c>
    </row>
    <row r="432" spans="1:4">
      <c r="A432" s="16">
        <v>425</v>
      </c>
      <c r="B432" s="15">
        <v>20514</v>
      </c>
      <c r="C432" s="18">
        <f t="shared" si="8"/>
        <v>2</v>
      </c>
      <c r="D432" s="14">
        <v>1.6100000143051147</v>
      </c>
    </row>
    <row r="433" spans="1:4">
      <c r="A433" s="16">
        <v>426</v>
      </c>
      <c r="B433" s="15">
        <v>20545</v>
      </c>
      <c r="C433" s="18">
        <f t="shared" si="8"/>
        <v>3</v>
      </c>
      <c r="D433" s="14">
        <v>3.1400001049041748</v>
      </c>
    </row>
    <row r="434" spans="1:4">
      <c r="A434" s="16">
        <v>427</v>
      </c>
      <c r="B434" s="15">
        <v>20575</v>
      </c>
      <c r="C434" s="18">
        <f t="shared" si="8"/>
        <v>4</v>
      </c>
      <c r="D434" s="14">
        <v>4.880000114440918</v>
      </c>
    </row>
    <row r="435" spans="1:4">
      <c r="A435" s="16">
        <v>428</v>
      </c>
      <c r="B435" s="15">
        <v>20606</v>
      </c>
      <c r="C435" s="18">
        <f t="shared" si="8"/>
        <v>5</v>
      </c>
      <c r="D435" s="14">
        <v>7.2800002098083496</v>
      </c>
    </row>
    <row r="436" spans="1:4">
      <c r="A436" s="16">
        <v>429</v>
      </c>
      <c r="B436" s="15">
        <v>20636</v>
      </c>
      <c r="C436" s="18">
        <f t="shared" si="8"/>
        <v>6</v>
      </c>
      <c r="D436" s="14">
        <v>9.119999885559082</v>
      </c>
    </row>
    <row r="437" spans="1:4">
      <c r="A437" s="16">
        <v>430</v>
      </c>
      <c r="B437" s="15">
        <v>20667</v>
      </c>
      <c r="C437" s="18">
        <f t="shared" si="8"/>
        <v>7</v>
      </c>
      <c r="D437" s="14">
        <v>11.340000152587891</v>
      </c>
    </row>
    <row r="438" spans="1:4">
      <c r="A438" s="16">
        <v>431</v>
      </c>
      <c r="B438" s="15">
        <v>20698</v>
      </c>
      <c r="C438" s="18">
        <f t="shared" si="8"/>
        <v>8</v>
      </c>
      <c r="D438" s="14">
        <v>9.9399995803833008</v>
      </c>
    </row>
    <row r="439" spans="1:4">
      <c r="A439" s="16">
        <v>432</v>
      </c>
      <c r="B439" s="15">
        <v>20728</v>
      </c>
      <c r="C439" s="18">
        <f t="shared" si="8"/>
        <v>9</v>
      </c>
      <c r="D439" s="14">
        <v>7.809999942779541</v>
      </c>
    </row>
    <row r="440" spans="1:4">
      <c r="A440" s="16">
        <v>433</v>
      </c>
      <c r="B440" s="15">
        <v>20759</v>
      </c>
      <c r="C440" s="18">
        <f t="shared" si="8"/>
        <v>10</v>
      </c>
      <c r="D440" s="14">
        <v>4.440000057220459</v>
      </c>
    </row>
    <row r="441" spans="1:4">
      <c r="A441" s="16">
        <v>434</v>
      </c>
      <c r="B441" s="15">
        <v>20789</v>
      </c>
      <c r="C441" s="18">
        <f t="shared" si="8"/>
        <v>11</v>
      </c>
      <c r="D441" s="14">
        <v>2.4000000953674316</v>
      </c>
    </row>
    <row r="442" spans="1:4">
      <c r="A442" s="16">
        <v>435</v>
      </c>
      <c r="B442" s="15">
        <v>20820</v>
      </c>
      <c r="C442" s="18">
        <f t="shared" si="8"/>
        <v>12</v>
      </c>
      <c r="D442" s="14">
        <v>1.5099999904632568</v>
      </c>
    </row>
    <row r="443" spans="1:4">
      <c r="A443" s="16">
        <v>436</v>
      </c>
      <c r="B443" s="15">
        <v>20851</v>
      </c>
      <c r="C443" s="18">
        <f t="shared" si="8"/>
        <v>1</v>
      </c>
      <c r="D443" s="14">
        <v>1.4600000381469727</v>
      </c>
    </row>
    <row r="444" spans="1:4">
      <c r="A444" s="16">
        <v>437</v>
      </c>
      <c r="B444" s="15">
        <v>20879</v>
      </c>
      <c r="C444" s="18">
        <f t="shared" si="8"/>
        <v>2</v>
      </c>
      <c r="D444" s="14">
        <v>2.1500000953674316</v>
      </c>
    </row>
    <row r="445" spans="1:4">
      <c r="A445" s="16">
        <v>438</v>
      </c>
      <c r="B445" s="15">
        <v>20910</v>
      </c>
      <c r="C445" s="18">
        <f t="shared" si="8"/>
        <v>3</v>
      </c>
      <c r="D445" s="14">
        <v>3.2000000476837158</v>
      </c>
    </row>
    <row r="446" spans="1:4">
      <c r="A446" s="16">
        <v>439</v>
      </c>
      <c r="B446" s="15">
        <v>20940</v>
      </c>
      <c r="C446" s="18">
        <f t="shared" si="8"/>
        <v>4</v>
      </c>
      <c r="D446" s="14">
        <v>5.380000114440918</v>
      </c>
    </row>
    <row r="447" spans="1:4">
      <c r="A447" s="16">
        <v>440</v>
      </c>
      <c r="B447" s="15">
        <v>20971</v>
      </c>
      <c r="C447" s="18">
        <f t="shared" si="8"/>
        <v>5</v>
      </c>
      <c r="D447" s="14">
        <v>6.7600002288818359</v>
      </c>
    </row>
    <row r="448" spans="1:4">
      <c r="A448" s="16">
        <v>441</v>
      </c>
      <c r="B448" s="15">
        <v>21001</v>
      </c>
      <c r="C448" s="18">
        <f t="shared" si="8"/>
        <v>6</v>
      </c>
      <c r="D448" s="14">
        <v>9.869999885559082</v>
      </c>
    </row>
    <row r="449" spans="1:4">
      <c r="A449" s="16">
        <v>442</v>
      </c>
      <c r="B449" s="15">
        <v>21032</v>
      </c>
      <c r="C449" s="18">
        <f t="shared" si="8"/>
        <v>7</v>
      </c>
      <c r="D449" s="14">
        <v>11.630000114440918</v>
      </c>
    </row>
    <row r="450" spans="1:4">
      <c r="A450" s="16">
        <v>443</v>
      </c>
      <c r="B450" s="15">
        <v>21063</v>
      </c>
      <c r="C450" s="18">
        <f t="shared" si="8"/>
        <v>8</v>
      </c>
      <c r="D450" s="14">
        <v>9.9499998092651367</v>
      </c>
    </row>
    <row r="451" spans="1:4">
      <c r="A451" s="16">
        <v>444</v>
      </c>
      <c r="B451" s="15">
        <v>21093</v>
      </c>
      <c r="C451" s="18">
        <f t="shared" si="8"/>
        <v>9</v>
      </c>
      <c r="D451" s="14">
        <v>7.8899998664855957</v>
      </c>
    </row>
    <row r="452" spans="1:4">
      <c r="A452" s="16">
        <v>445</v>
      </c>
      <c r="B452" s="15">
        <v>21124</v>
      </c>
      <c r="C452" s="18">
        <f t="shared" si="8"/>
        <v>10</v>
      </c>
      <c r="D452" s="14">
        <v>4.0399999618530273</v>
      </c>
    </row>
    <row r="453" spans="1:4">
      <c r="A453" s="16">
        <v>446</v>
      </c>
      <c r="B453" s="15">
        <v>21154</v>
      </c>
      <c r="C453" s="18">
        <f t="shared" si="8"/>
        <v>11</v>
      </c>
      <c r="D453" s="14">
        <v>2.25</v>
      </c>
    </row>
    <row r="454" spans="1:4">
      <c r="A454" s="16">
        <v>447</v>
      </c>
      <c r="B454" s="15">
        <v>21185</v>
      </c>
      <c r="C454" s="18">
        <f t="shared" si="8"/>
        <v>12</v>
      </c>
      <c r="D454" s="14">
        <v>1.559999942779541</v>
      </c>
    </row>
    <row r="455" spans="1:4">
      <c r="A455" s="16">
        <v>448</v>
      </c>
      <c r="B455" s="15">
        <v>21216</v>
      </c>
      <c r="C455" s="18">
        <f t="shared" si="8"/>
        <v>1</v>
      </c>
      <c r="D455" s="14">
        <v>1.5</v>
      </c>
    </row>
    <row r="456" spans="1:4">
      <c r="A456" s="16">
        <v>449</v>
      </c>
      <c r="B456" s="15">
        <v>21244</v>
      </c>
      <c r="C456" s="18">
        <f t="shared" si="8"/>
        <v>2</v>
      </c>
      <c r="D456" s="14">
        <v>2.380000114440918</v>
      </c>
    </row>
    <row r="457" spans="1:4">
      <c r="A457" s="16">
        <v>450</v>
      </c>
      <c r="B457" s="15">
        <v>21275</v>
      </c>
      <c r="C457" s="18">
        <f t="shared" ref="C457:C520" si="9">MONTH(B457)</f>
        <v>3</v>
      </c>
      <c r="D457" s="14">
        <v>2.619999885559082</v>
      </c>
    </row>
    <row r="458" spans="1:4">
      <c r="A458" s="16">
        <v>451</v>
      </c>
      <c r="B458" s="15">
        <v>21305</v>
      </c>
      <c r="C458" s="18">
        <f t="shared" si="9"/>
        <v>4</v>
      </c>
      <c r="D458" s="14">
        <v>5.179999828338623</v>
      </c>
    </row>
    <row r="459" spans="1:4">
      <c r="A459" s="16">
        <v>452</v>
      </c>
      <c r="B459" s="15">
        <v>21336</v>
      </c>
      <c r="C459" s="18">
        <f t="shared" si="9"/>
        <v>5</v>
      </c>
      <c r="D459" s="14">
        <v>7.8600001335144043</v>
      </c>
    </row>
    <row r="460" spans="1:4">
      <c r="A460" s="16">
        <v>453</v>
      </c>
      <c r="B460" s="15">
        <v>21366</v>
      </c>
      <c r="C460" s="18">
        <f t="shared" si="9"/>
        <v>6</v>
      </c>
      <c r="D460" s="14">
        <v>9.0100002288818359</v>
      </c>
    </row>
    <row r="461" spans="1:4">
      <c r="A461" s="16">
        <v>454</v>
      </c>
      <c r="B461" s="15">
        <v>21397</v>
      </c>
      <c r="C461" s="18">
        <f t="shared" si="9"/>
        <v>7</v>
      </c>
      <c r="D461" s="14">
        <v>11.380000114440918</v>
      </c>
    </row>
    <row r="462" spans="1:4">
      <c r="A462" s="16">
        <v>455</v>
      </c>
      <c r="B462" s="15">
        <v>21428</v>
      </c>
      <c r="C462" s="18">
        <f t="shared" si="9"/>
        <v>8</v>
      </c>
      <c r="D462" s="14">
        <v>11.659999847412109</v>
      </c>
    </row>
    <row r="463" spans="1:4">
      <c r="A463" s="16">
        <v>456</v>
      </c>
      <c r="B463" s="15">
        <v>21458</v>
      </c>
      <c r="C463" s="18">
        <f t="shared" si="9"/>
        <v>9</v>
      </c>
      <c r="D463" s="14">
        <v>8.6800003051757813</v>
      </c>
    </row>
    <row r="464" spans="1:4">
      <c r="A464" s="16">
        <v>457</v>
      </c>
      <c r="B464" s="15">
        <v>21489</v>
      </c>
      <c r="C464" s="18">
        <f t="shared" si="9"/>
        <v>10</v>
      </c>
      <c r="D464" s="14">
        <v>6.2899999618530273</v>
      </c>
    </row>
    <row r="465" spans="1:4">
      <c r="A465" s="16">
        <v>458</v>
      </c>
      <c r="B465" s="15">
        <v>21519</v>
      </c>
      <c r="C465" s="18">
        <f t="shared" si="9"/>
        <v>11</v>
      </c>
      <c r="D465" s="14">
        <v>2.7300000190734863</v>
      </c>
    </row>
    <row r="466" spans="1:4">
      <c r="A466" s="16">
        <v>459</v>
      </c>
      <c r="B466" s="15">
        <v>21550</v>
      </c>
      <c r="C466" s="18">
        <f t="shared" si="9"/>
        <v>12</v>
      </c>
      <c r="D466" s="14">
        <v>1.9099999666213989</v>
      </c>
    </row>
    <row r="467" spans="1:4">
      <c r="A467" s="16">
        <v>460</v>
      </c>
      <c r="B467" s="15">
        <v>21581</v>
      </c>
      <c r="C467" s="18">
        <f t="shared" si="9"/>
        <v>1</v>
      </c>
      <c r="D467" s="14">
        <v>1.5800000429153442</v>
      </c>
    </row>
    <row r="468" spans="1:4">
      <c r="A468" s="16">
        <v>461</v>
      </c>
      <c r="B468" s="15">
        <v>21609</v>
      </c>
      <c r="C468" s="18">
        <f t="shared" si="9"/>
        <v>2</v>
      </c>
      <c r="D468" s="14">
        <v>1.8700000047683716</v>
      </c>
    </row>
    <row r="469" spans="1:4">
      <c r="A469" s="16">
        <v>462</v>
      </c>
      <c r="B469" s="15">
        <v>21640</v>
      </c>
      <c r="C469" s="18">
        <f t="shared" si="9"/>
        <v>3</v>
      </c>
      <c r="D469" s="14">
        <v>3.6700000762939453</v>
      </c>
    </row>
    <row r="470" spans="1:4">
      <c r="A470" s="16">
        <v>463</v>
      </c>
      <c r="B470" s="15">
        <v>21670</v>
      </c>
      <c r="C470" s="18">
        <f t="shared" si="9"/>
        <v>4</v>
      </c>
      <c r="D470" s="14">
        <v>6.4499998092651367</v>
      </c>
    </row>
    <row r="471" spans="1:4">
      <c r="A471" s="16">
        <v>464</v>
      </c>
      <c r="B471" s="15">
        <v>21701</v>
      </c>
      <c r="C471" s="18">
        <f t="shared" si="9"/>
        <v>5</v>
      </c>
      <c r="D471" s="14">
        <v>7.2800002098083496</v>
      </c>
    </row>
    <row r="472" spans="1:4">
      <c r="A472" s="16">
        <v>465</v>
      </c>
      <c r="B472" s="15">
        <v>21731</v>
      </c>
      <c r="C472" s="18">
        <f t="shared" si="9"/>
        <v>6</v>
      </c>
      <c r="D472" s="14">
        <v>9.6700000762939453</v>
      </c>
    </row>
    <row r="473" spans="1:4">
      <c r="A473" s="16">
        <v>466</v>
      </c>
      <c r="B473" s="15">
        <v>21762</v>
      </c>
      <c r="C473" s="18">
        <f t="shared" si="9"/>
        <v>7</v>
      </c>
      <c r="D473" s="14">
        <v>12.140000343322754</v>
      </c>
    </row>
    <row r="474" spans="1:4">
      <c r="A474" s="16">
        <v>467</v>
      </c>
      <c r="B474" s="15">
        <v>21793</v>
      </c>
      <c r="C474" s="18">
        <f t="shared" si="9"/>
        <v>8</v>
      </c>
      <c r="D474" s="14">
        <v>10.399999618530273</v>
      </c>
    </row>
    <row r="475" spans="1:4">
      <c r="A475" s="16">
        <v>468</v>
      </c>
      <c r="B475" s="15">
        <v>21823</v>
      </c>
      <c r="C475" s="18">
        <f t="shared" si="9"/>
        <v>9</v>
      </c>
      <c r="D475" s="14">
        <v>7.619999885559082</v>
      </c>
    </row>
    <row r="476" spans="1:4">
      <c r="A476" s="16">
        <v>469</v>
      </c>
      <c r="B476" s="15">
        <v>21854</v>
      </c>
      <c r="C476" s="18">
        <f t="shared" si="9"/>
        <v>10</v>
      </c>
      <c r="D476" s="14">
        <v>6.070000171661377</v>
      </c>
    </row>
    <row r="477" spans="1:4">
      <c r="A477" s="16">
        <v>470</v>
      </c>
      <c r="B477" s="15">
        <v>21884</v>
      </c>
      <c r="C477" s="18">
        <f t="shared" si="9"/>
        <v>11</v>
      </c>
      <c r="D477" s="14">
        <v>2.5799999237060547</v>
      </c>
    </row>
    <row r="478" spans="1:4">
      <c r="A478" s="16">
        <v>471</v>
      </c>
      <c r="B478" s="15">
        <v>21915</v>
      </c>
      <c r="C478" s="18">
        <f t="shared" si="9"/>
        <v>12</v>
      </c>
      <c r="D478" s="14">
        <v>1.690000057220459</v>
      </c>
    </row>
    <row r="479" spans="1:4">
      <c r="A479" s="16">
        <v>472</v>
      </c>
      <c r="B479" s="15">
        <v>21946</v>
      </c>
      <c r="C479" s="18">
        <f t="shared" si="9"/>
        <v>1</v>
      </c>
      <c r="D479" s="14">
        <v>1.5099999904632568</v>
      </c>
    </row>
    <row r="480" spans="1:4">
      <c r="A480" s="16">
        <v>473</v>
      </c>
      <c r="B480" s="15">
        <v>21975</v>
      </c>
      <c r="C480" s="18">
        <f t="shared" si="9"/>
        <v>2</v>
      </c>
      <c r="D480" s="14">
        <v>2.0699999332427979</v>
      </c>
    </row>
    <row r="481" spans="1:4">
      <c r="A481" s="16">
        <v>474</v>
      </c>
      <c r="B481" s="15">
        <v>22006</v>
      </c>
      <c r="C481" s="18">
        <f t="shared" si="9"/>
        <v>3</v>
      </c>
      <c r="D481" s="14">
        <v>3.4900000095367432</v>
      </c>
    </row>
    <row r="482" spans="1:4">
      <c r="A482" s="16">
        <v>475</v>
      </c>
      <c r="B482" s="15">
        <v>22036</v>
      </c>
      <c r="C482" s="18">
        <f t="shared" si="9"/>
        <v>4</v>
      </c>
      <c r="D482" s="14">
        <v>5.070000171661377</v>
      </c>
    </row>
    <row r="483" spans="1:4">
      <c r="A483" s="16">
        <v>476</v>
      </c>
      <c r="B483" s="15">
        <v>22067</v>
      </c>
      <c r="C483" s="18">
        <f t="shared" si="9"/>
        <v>5</v>
      </c>
      <c r="D483" s="14">
        <v>6.9800000190734863</v>
      </c>
    </row>
    <row r="484" spans="1:4">
      <c r="A484" s="16">
        <v>477</v>
      </c>
      <c r="B484" s="15">
        <v>22097</v>
      </c>
      <c r="C484" s="18">
        <f t="shared" si="9"/>
        <v>6</v>
      </c>
      <c r="D484" s="14">
        <v>10.189999580383301</v>
      </c>
    </row>
    <row r="485" spans="1:4">
      <c r="A485" s="16">
        <v>478</v>
      </c>
      <c r="B485" s="15">
        <v>22128</v>
      </c>
      <c r="C485" s="18">
        <f t="shared" si="9"/>
        <v>7</v>
      </c>
      <c r="D485" s="14">
        <v>11.479999542236328</v>
      </c>
    </row>
    <row r="486" spans="1:4">
      <c r="A486" s="16">
        <v>479</v>
      </c>
      <c r="B486" s="15">
        <v>22159</v>
      </c>
      <c r="C486" s="18">
        <f t="shared" si="9"/>
        <v>8</v>
      </c>
      <c r="D486" s="14">
        <v>9.6800003051757813</v>
      </c>
    </row>
    <row r="487" spans="1:4">
      <c r="A487" s="16">
        <v>480</v>
      </c>
      <c r="B487" s="15">
        <v>22189</v>
      </c>
      <c r="C487" s="18">
        <f t="shared" si="9"/>
        <v>9</v>
      </c>
      <c r="D487" s="14">
        <v>7.2699999809265137</v>
      </c>
    </row>
    <row r="488" spans="1:4">
      <c r="A488" s="16">
        <v>481</v>
      </c>
      <c r="B488" s="15">
        <v>22220</v>
      </c>
      <c r="C488" s="18">
        <f t="shared" si="9"/>
        <v>10</v>
      </c>
      <c r="D488" s="14">
        <v>4.2600002288818359</v>
      </c>
    </row>
    <row r="489" spans="1:4">
      <c r="A489" s="16">
        <v>482</v>
      </c>
      <c r="B489" s="15">
        <v>22250</v>
      </c>
      <c r="C489" s="18">
        <f t="shared" si="9"/>
        <v>11</v>
      </c>
      <c r="D489" s="14">
        <v>2.0199999809265137</v>
      </c>
    </row>
    <row r="490" spans="1:4">
      <c r="A490" s="16">
        <v>483</v>
      </c>
      <c r="B490" s="15">
        <v>22281</v>
      </c>
      <c r="C490" s="18">
        <f t="shared" si="9"/>
        <v>12</v>
      </c>
      <c r="D490" s="14">
        <v>1.5199999809265137</v>
      </c>
    </row>
    <row r="491" spans="1:4">
      <c r="A491" s="16">
        <v>484</v>
      </c>
      <c r="B491" s="15">
        <v>22312</v>
      </c>
      <c r="C491" s="18">
        <f t="shared" si="9"/>
        <v>1</v>
      </c>
      <c r="D491" s="14">
        <v>1.4299999475479126</v>
      </c>
    </row>
    <row r="492" spans="1:4">
      <c r="A492" s="16">
        <v>485</v>
      </c>
      <c r="B492" s="15">
        <v>22340</v>
      </c>
      <c r="C492" s="18">
        <f t="shared" si="9"/>
        <v>2</v>
      </c>
      <c r="D492" s="14">
        <v>2.0799999237060547</v>
      </c>
    </row>
    <row r="493" spans="1:4">
      <c r="A493" s="16">
        <v>486</v>
      </c>
      <c r="B493" s="15">
        <v>22371</v>
      </c>
      <c r="C493" s="18">
        <f t="shared" si="9"/>
        <v>3</v>
      </c>
      <c r="D493" s="14">
        <v>2.8900001049041748</v>
      </c>
    </row>
    <row r="494" spans="1:4">
      <c r="A494" s="16">
        <v>487</v>
      </c>
      <c r="B494" s="15">
        <v>22401</v>
      </c>
      <c r="C494" s="18">
        <f t="shared" si="9"/>
        <v>4</v>
      </c>
      <c r="D494" s="14">
        <v>4.8600001335144043</v>
      </c>
    </row>
    <row r="495" spans="1:4">
      <c r="A495" s="16">
        <v>488</v>
      </c>
      <c r="B495" s="15">
        <v>22432</v>
      </c>
      <c r="C495" s="18">
        <f t="shared" si="9"/>
        <v>5</v>
      </c>
      <c r="D495" s="14">
        <v>5.6500000953674316</v>
      </c>
    </row>
    <row r="496" spans="1:4">
      <c r="A496" s="16">
        <v>489</v>
      </c>
      <c r="B496" s="15">
        <v>22462</v>
      </c>
      <c r="C496" s="18">
        <f t="shared" si="9"/>
        <v>6</v>
      </c>
      <c r="D496" s="14">
        <v>9.3199996948242188</v>
      </c>
    </row>
    <row r="497" spans="1:4">
      <c r="A497" s="16">
        <v>490</v>
      </c>
      <c r="B497" s="15">
        <v>22493</v>
      </c>
      <c r="C497" s="18">
        <f t="shared" si="9"/>
        <v>7</v>
      </c>
      <c r="D497" s="14">
        <v>11.569999694824219</v>
      </c>
    </row>
    <row r="498" spans="1:4">
      <c r="A498" s="16">
        <v>491</v>
      </c>
      <c r="B498" s="15">
        <v>22524</v>
      </c>
      <c r="C498" s="18">
        <f t="shared" si="9"/>
        <v>8</v>
      </c>
      <c r="D498" s="14">
        <v>10.340000152587891</v>
      </c>
    </row>
    <row r="499" spans="1:4">
      <c r="A499" s="16">
        <v>492</v>
      </c>
      <c r="B499" s="15">
        <v>22554</v>
      </c>
      <c r="C499" s="18">
        <f t="shared" si="9"/>
        <v>9</v>
      </c>
      <c r="D499" s="14">
        <v>6.9099998474121094</v>
      </c>
    </row>
    <row r="500" spans="1:4">
      <c r="A500" s="16">
        <v>493</v>
      </c>
      <c r="B500" s="15">
        <v>22585</v>
      </c>
      <c r="C500" s="18">
        <f t="shared" si="9"/>
        <v>10</v>
      </c>
      <c r="D500" s="14">
        <v>4.4699997901916504</v>
      </c>
    </row>
    <row r="501" spans="1:4">
      <c r="A501" s="16">
        <v>494</v>
      </c>
      <c r="B501" s="15">
        <v>22615</v>
      </c>
      <c r="C501" s="18">
        <f t="shared" si="9"/>
        <v>11</v>
      </c>
      <c r="D501" s="14">
        <v>2.119999885559082</v>
      </c>
    </row>
    <row r="502" spans="1:4">
      <c r="A502" s="16">
        <v>495</v>
      </c>
      <c r="B502" s="15">
        <v>22646</v>
      </c>
      <c r="C502" s="18">
        <f t="shared" si="9"/>
        <v>12</v>
      </c>
      <c r="D502" s="14">
        <v>1.4900000095367432</v>
      </c>
    </row>
    <row r="503" spans="1:4">
      <c r="A503" s="16">
        <v>496</v>
      </c>
      <c r="B503" s="15">
        <v>22677</v>
      </c>
      <c r="C503" s="18">
        <f t="shared" si="9"/>
        <v>1</v>
      </c>
      <c r="D503" s="14">
        <v>1.4299999475479126</v>
      </c>
    </row>
    <row r="504" spans="1:4">
      <c r="A504" s="16">
        <v>497</v>
      </c>
      <c r="B504" s="15">
        <v>22705</v>
      </c>
      <c r="C504" s="18">
        <f t="shared" si="9"/>
        <v>2</v>
      </c>
      <c r="D504" s="14">
        <v>1.7200000286102295</v>
      </c>
    </row>
    <row r="505" spans="1:4">
      <c r="A505" s="16">
        <v>498</v>
      </c>
      <c r="B505" s="15">
        <v>22736</v>
      </c>
      <c r="C505" s="18">
        <f t="shared" si="9"/>
        <v>3</v>
      </c>
      <c r="D505" s="14">
        <v>2.5999999046325684</v>
      </c>
    </row>
    <row r="506" spans="1:4">
      <c r="A506" s="16">
        <v>499</v>
      </c>
      <c r="B506" s="15">
        <v>22766</v>
      </c>
      <c r="C506" s="18">
        <f t="shared" si="9"/>
        <v>4</v>
      </c>
      <c r="D506" s="14">
        <v>5.4899997711181641</v>
      </c>
    </row>
    <row r="507" spans="1:4">
      <c r="A507" s="16">
        <v>500</v>
      </c>
      <c r="B507" s="15">
        <v>22797</v>
      </c>
      <c r="C507" s="18">
        <f t="shared" si="9"/>
        <v>5</v>
      </c>
      <c r="D507" s="14">
        <v>6.179999828338623</v>
      </c>
    </row>
    <row r="508" spans="1:4">
      <c r="A508" s="16">
        <v>501</v>
      </c>
      <c r="B508" s="15">
        <v>22827</v>
      </c>
      <c r="C508" s="18">
        <f t="shared" si="9"/>
        <v>6</v>
      </c>
      <c r="D508" s="14">
        <v>8.6400003433227539</v>
      </c>
    </row>
    <row r="509" spans="1:4">
      <c r="A509" s="16">
        <v>502</v>
      </c>
      <c r="B509" s="15">
        <v>22858</v>
      </c>
      <c r="C509" s="18">
        <f t="shared" si="9"/>
        <v>7</v>
      </c>
      <c r="D509" s="14">
        <v>10.819999694824219</v>
      </c>
    </row>
    <row r="510" spans="1:4">
      <c r="A510" s="16">
        <v>503</v>
      </c>
      <c r="B510" s="15">
        <v>22889</v>
      </c>
      <c r="C510" s="18">
        <f t="shared" si="9"/>
        <v>8</v>
      </c>
      <c r="D510" s="14">
        <v>9.5399999618530273</v>
      </c>
    </row>
    <row r="511" spans="1:4">
      <c r="A511" s="16">
        <v>504</v>
      </c>
      <c r="B511" s="15">
        <v>22919</v>
      </c>
      <c r="C511" s="18">
        <f t="shared" si="9"/>
        <v>9</v>
      </c>
      <c r="D511" s="14">
        <v>6.7899999618530273</v>
      </c>
    </row>
    <row r="512" spans="1:4">
      <c r="A512" s="16">
        <v>505</v>
      </c>
      <c r="B512" s="15">
        <v>22950</v>
      </c>
      <c r="C512" s="18">
        <f t="shared" si="9"/>
        <v>10</v>
      </c>
      <c r="D512" s="14">
        <v>4.1500000953674316</v>
      </c>
    </row>
    <row r="513" spans="1:4">
      <c r="A513" s="16">
        <v>506</v>
      </c>
      <c r="B513" s="15">
        <v>22980</v>
      </c>
      <c r="C513" s="18">
        <f t="shared" si="9"/>
        <v>11</v>
      </c>
      <c r="D513" s="14">
        <v>2.5</v>
      </c>
    </row>
    <row r="514" spans="1:4">
      <c r="A514" s="16">
        <v>507</v>
      </c>
      <c r="B514" s="15">
        <v>23011</v>
      </c>
      <c r="C514" s="18">
        <f t="shared" si="9"/>
        <v>12</v>
      </c>
      <c r="D514" s="14">
        <v>1.6299999952316284</v>
      </c>
    </row>
    <row r="515" spans="1:4">
      <c r="A515" s="16">
        <v>508</v>
      </c>
      <c r="B515" s="15">
        <v>23042</v>
      </c>
      <c r="C515" s="18">
        <f t="shared" si="9"/>
        <v>1</v>
      </c>
      <c r="D515" s="14">
        <v>1.3999999761581421</v>
      </c>
    </row>
    <row r="516" spans="1:4">
      <c r="A516" s="16">
        <v>509</v>
      </c>
      <c r="B516" s="15">
        <v>23070</v>
      </c>
      <c r="C516" s="18">
        <f t="shared" si="9"/>
        <v>2</v>
      </c>
      <c r="D516" s="14">
        <v>2.5799999237060547</v>
      </c>
    </row>
    <row r="517" spans="1:4">
      <c r="A517" s="16">
        <v>510</v>
      </c>
      <c r="B517" s="15">
        <v>23101</v>
      </c>
      <c r="C517" s="18">
        <f t="shared" si="9"/>
        <v>3</v>
      </c>
      <c r="D517" s="14">
        <v>2.6700000762939453</v>
      </c>
    </row>
    <row r="518" spans="1:4">
      <c r="A518" s="16">
        <v>511</v>
      </c>
      <c r="B518" s="15">
        <v>23131</v>
      </c>
      <c r="C518" s="18">
        <f t="shared" si="9"/>
        <v>4</v>
      </c>
      <c r="D518" s="14">
        <v>3.1500000953674316</v>
      </c>
    </row>
    <row r="519" spans="1:4">
      <c r="A519" s="16">
        <v>512</v>
      </c>
      <c r="B519" s="15">
        <v>23162</v>
      </c>
      <c r="C519" s="18">
        <f t="shared" si="9"/>
        <v>5</v>
      </c>
      <c r="D519" s="14">
        <v>6.1700000762939453</v>
      </c>
    </row>
    <row r="520" spans="1:4">
      <c r="A520" s="16">
        <v>513</v>
      </c>
      <c r="B520" s="15">
        <v>23192</v>
      </c>
      <c r="C520" s="18">
        <f t="shared" si="9"/>
        <v>6</v>
      </c>
      <c r="D520" s="14">
        <v>8.4200000762939453</v>
      </c>
    </row>
    <row r="521" spans="1:4">
      <c r="A521" s="16">
        <v>514</v>
      </c>
      <c r="B521" s="15">
        <v>23223</v>
      </c>
      <c r="C521" s="18">
        <f t="shared" ref="C521:C584" si="10">MONTH(B521)</f>
        <v>7</v>
      </c>
      <c r="D521" s="14">
        <v>10.479999542236328</v>
      </c>
    </row>
    <row r="522" spans="1:4">
      <c r="A522" s="16">
        <v>515</v>
      </c>
      <c r="B522" s="15">
        <v>23254</v>
      </c>
      <c r="C522" s="18">
        <f t="shared" si="10"/>
        <v>8</v>
      </c>
      <c r="D522" s="14">
        <v>9.75</v>
      </c>
    </row>
    <row r="523" spans="1:4">
      <c r="A523" s="16">
        <v>516</v>
      </c>
      <c r="B523" s="15">
        <v>23284</v>
      </c>
      <c r="C523" s="18">
        <f t="shared" si="10"/>
        <v>9</v>
      </c>
      <c r="D523" s="14">
        <v>7.5399999618530273</v>
      </c>
    </row>
    <row r="524" spans="1:4">
      <c r="A524" s="16">
        <v>517</v>
      </c>
      <c r="B524" s="15">
        <v>23315</v>
      </c>
      <c r="C524" s="18">
        <f t="shared" si="10"/>
        <v>10</v>
      </c>
      <c r="D524" s="14">
        <v>4.309999942779541</v>
      </c>
    </row>
    <row r="525" spans="1:4">
      <c r="A525" s="16">
        <v>518</v>
      </c>
      <c r="B525" s="15">
        <v>23345</v>
      </c>
      <c r="C525" s="18">
        <f t="shared" si="10"/>
        <v>11</v>
      </c>
      <c r="D525" s="14">
        <v>2.0299999713897705</v>
      </c>
    </row>
    <row r="526" spans="1:4">
      <c r="A526" s="16">
        <v>519</v>
      </c>
      <c r="B526" s="15">
        <v>23376</v>
      </c>
      <c r="C526" s="18">
        <f t="shared" si="10"/>
        <v>12</v>
      </c>
      <c r="D526" s="14">
        <v>1.2599999904632568</v>
      </c>
    </row>
    <row r="527" spans="1:4">
      <c r="A527" s="16">
        <v>520</v>
      </c>
      <c r="B527" s="15">
        <v>23407</v>
      </c>
      <c r="C527" s="18">
        <f t="shared" si="10"/>
        <v>1</v>
      </c>
      <c r="D527" s="14">
        <v>1.4800000190734863</v>
      </c>
    </row>
    <row r="528" spans="1:4">
      <c r="A528" s="16">
        <v>521</v>
      </c>
      <c r="B528" s="15">
        <v>23436</v>
      </c>
      <c r="C528" s="18">
        <f t="shared" si="10"/>
        <v>2</v>
      </c>
      <c r="D528" s="14">
        <v>1.8899999856948853</v>
      </c>
    </row>
    <row r="529" spans="1:4">
      <c r="A529" s="16">
        <v>522</v>
      </c>
      <c r="B529" s="15">
        <v>23467</v>
      </c>
      <c r="C529" s="18">
        <f t="shared" si="10"/>
        <v>3</v>
      </c>
      <c r="D529" s="14">
        <v>2.7699999809265137</v>
      </c>
    </row>
    <row r="530" spans="1:4">
      <c r="A530" s="16">
        <v>523</v>
      </c>
      <c r="B530" s="15">
        <v>23497</v>
      </c>
      <c r="C530" s="18">
        <f t="shared" si="10"/>
        <v>4</v>
      </c>
      <c r="D530" s="14">
        <v>4.380000114440918</v>
      </c>
    </row>
    <row r="531" spans="1:4">
      <c r="A531" s="16">
        <v>524</v>
      </c>
      <c r="B531" s="15">
        <v>23528</v>
      </c>
      <c r="C531" s="18">
        <f t="shared" si="10"/>
        <v>5</v>
      </c>
      <c r="D531" s="14">
        <v>5.8400001525878906</v>
      </c>
    </row>
    <row r="532" spans="1:4">
      <c r="A532" s="16">
        <v>525</v>
      </c>
      <c r="B532" s="15">
        <v>23558</v>
      </c>
      <c r="C532" s="18">
        <f t="shared" si="10"/>
        <v>6</v>
      </c>
      <c r="D532" s="14">
        <v>8.1099996566772461</v>
      </c>
    </row>
    <row r="533" spans="1:4">
      <c r="A533" s="16">
        <v>526</v>
      </c>
      <c r="B533" s="15">
        <v>23589</v>
      </c>
      <c r="C533" s="18">
        <f t="shared" si="10"/>
        <v>7</v>
      </c>
      <c r="D533" s="14">
        <v>10.829999923706055</v>
      </c>
    </row>
    <row r="534" spans="1:4">
      <c r="A534" s="16">
        <v>527</v>
      </c>
      <c r="B534" s="15">
        <v>23620</v>
      </c>
      <c r="C534" s="18">
        <f t="shared" si="10"/>
        <v>8</v>
      </c>
      <c r="D534" s="14">
        <v>9.8199996948242188</v>
      </c>
    </row>
    <row r="535" spans="1:4">
      <c r="A535" s="16">
        <v>528</v>
      </c>
      <c r="B535" s="15">
        <v>23650</v>
      </c>
      <c r="C535" s="18">
        <f t="shared" si="10"/>
        <v>9</v>
      </c>
      <c r="D535" s="14">
        <v>6.9099998474121094</v>
      </c>
    </row>
    <row r="536" spans="1:4">
      <c r="A536" s="16">
        <v>529</v>
      </c>
      <c r="B536" s="15">
        <v>23681</v>
      </c>
      <c r="C536" s="18">
        <f t="shared" si="10"/>
        <v>10</v>
      </c>
      <c r="D536" s="14">
        <v>5.1100001335144043</v>
      </c>
    </row>
    <row r="537" spans="1:4">
      <c r="A537" s="16">
        <v>530</v>
      </c>
      <c r="B537" s="15">
        <v>23711</v>
      </c>
      <c r="C537" s="18">
        <f t="shared" si="10"/>
        <v>11</v>
      </c>
      <c r="D537" s="14">
        <v>1.8500000238418579</v>
      </c>
    </row>
    <row r="538" spans="1:4">
      <c r="A538" s="16">
        <v>531</v>
      </c>
      <c r="B538" s="15">
        <v>23742</v>
      </c>
      <c r="C538" s="18">
        <f t="shared" si="10"/>
        <v>12</v>
      </c>
      <c r="D538" s="14">
        <v>1.8300000429153442</v>
      </c>
    </row>
    <row r="539" spans="1:4">
      <c r="A539" s="16">
        <v>532</v>
      </c>
      <c r="B539" s="15">
        <v>23773</v>
      </c>
      <c r="C539" s="18">
        <f t="shared" si="10"/>
        <v>1</v>
      </c>
      <c r="D539" s="14">
        <v>1.4900000095367432</v>
      </c>
    </row>
    <row r="540" spans="1:4">
      <c r="A540" s="16">
        <v>533</v>
      </c>
      <c r="B540" s="15">
        <v>23801</v>
      </c>
      <c r="C540" s="18">
        <f t="shared" si="10"/>
        <v>2</v>
      </c>
      <c r="D540" s="14">
        <v>1.7799999713897705</v>
      </c>
    </row>
    <row r="541" spans="1:4">
      <c r="A541" s="16">
        <v>534</v>
      </c>
      <c r="B541" s="15">
        <v>23832</v>
      </c>
      <c r="C541" s="18">
        <f t="shared" si="10"/>
        <v>3</v>
      </c>
      <c r="D541" s="14">
        <v>2.9300000667572021</v>
      </c>
    </row>
    <row r="542" spans="1:4">
      <c r="A542" s="16">
        <v>535</v>
      </c>
      <c r="B542" s="15">
        <v>23862</v>
      </c>
      <c r="C542" s="18">
        <f t="shared" si="10"/>
        <v>4</v>
      </c>
      <c r="D542" s="14">
        <v>4.5900001525878906</v>
      </c>
    </row>
    <row r="543" spans="1:4">
      <c r="A543" s="16">
        <v>536</v>
      </c>
      <c r="B543" s="15">
        <v>23893</v>
      </c>
      <c r="C543" s="18">
        <f t="shared" si="10"/>
        <v>5</v>
      </c>
      <c r="D543" s="14">
        <v>7.0900001525878906</v>
      </c>
    </row>
    <row r="544" spans="1:4">
      <c r="A544" s="16">
        <v>537</v>
      </c>
      <c r="B544" s="15">
        <v>23923</v>
      </c>
      <c r="C544" s="18">
        <f t="shared" si="10"/>
        <v>6</v>
      </c>
      <c r="D544" s="14">
        <v>8.0500001907348633</v>
      </c>
    </row>
    <row r="545" spans="1:4">
      <c r="A545" s="16">
        <v>538</v>
      </c>
      <c r="B545" s="15">
        <v>23954</v>
      </c>
      <c r="C545" s="18">
        <f t="shared" si="10"/>
        <v>7</v>
      </c>
      <c r="D545" s="14">
        <v>10.970000267028809</v>
      </c>
    </row>
    <row r="546" spans="1:4">
      <c r="A546" s="16">
        <v>539</v>
      </c>
      <c r="B546" s="15">
        <v>23985</v>
      </c>
      <c r="C546" s="18">
        <f t="shared" si="10"/>
        <v>8</v>
      </c>
      <c r="D546" s="14">
        <v>10.420000076293945</v>
      </c>
    </row>
    <row r="547" spans="1:4">
      <c r="A547" s="16">
        <v>540</v>
      </c>
      <c r="B547" s="15">
        <v>24015</v>
      </c>
      <c r="C547" s="18">
        <f t="shared" si="10"/>
        <v>9</v>
      </c>
      <c r="D547" s="14">
        <v>6.309999942779541</v>
      </c>
    </row>
    <row r="548" spans="1:4">
      <c r="A548" s="16">
        <v>541</v>
      </c>
      <c r="B548" s="15">
        <v>24046</v>
      </c>
      <c r="C548" s="18">
        <f t="shared" si="10"/>
        <v>10</v>
      </c>
      <c r="D548" s="14">
        <v>5.190000057220459</v>
      </c>
    </row>
    <row r="549" spans="1:4">
      <c r="A549" s="16">
        <v>542</v>
      </c>
      <c r="B549" s="15">
        <v>24076</v>
      </c>
      <c r="C549" s="18">
        <f t="shared" si="10"/>
        <v>11</v>
      </c>
      <c r="D549" s="14">
        <v>2.440000057220459</v>
      </c>
    </row>
    <row r="550" spans="1:4">
      <c r="A550" s="16">
        <v>543</v>
      </c>
      <c r="B550" s="15">
        <v>24107</v>
      </c>
      <c r="C550" s="18">
        <f t="shared" si="10"/>
        <v>12</v>
      </c>
      <c r="D550" s="14">
        <v>1.2799999713897705</v>
      </c>
    </row>
    <row r="551" spans="1:4">
      <c r="A551" s="16">
        <v>544</v>
      </c>
      <c r="B551" s="15">
        <v>24138</v>
      </c>
      <c r="C551" s="18">
        <f t="shared" si="10"/>
        <v>1</v>
      </c>
      <c r="D551" s="14">
        <v>1.4800000190734863</v>
      </c>
    </row>
    <row r="552" spans="1:4">
      <c r="A552" s="16">
        <v>545</v>
      </c>
      <c r="B552" s="15">
        <v>24166</v>
      </c>
      <c r="C552" s="18">
        <f t="shared" si="10"/>
        <v>2</v>
      </c>
      <c r="D552" s="14">
        <v>1.6000000238418579</v>
      </c>
    </row>
    <row r="553" spans="1:4">
      <c r="A553" s="16">
        <v>546</v>
      </c>
      <c r="B553" s="15">
        <v>24197</v>
      </c>
      <c r="C553" s="18">
        <f t="shared" si="10"/>
        <v>3</v>
      </c>
      <c r="D553" s="14">
        <v>3.0399999618530273</v>
      </c>
    </row>
    <row r="554" spans="1:4">
      <c r="A554" s="16">
        <v>547</v>
      </c>
      <c r="B554" s="15">
        <v>24227</v>
      </c>
      <c r="C554" s="18">
        <f t="shared" si="10"/>
        <v>4</v>
      </c>
      <c r="D554" s="14">
        <v>5.9800000190734863</v>
      </c>
    </row>
    <row r="555" spans="1:4">
      <c r="A555" s="16">
        <v>548</v>
      </c>
      <c r="B555" s="15">
        <v>24258</v>
      </c>
      <c r="C555" s="18">
        <f t="shared" si="10"/>
        <v>5</v>
      </c>
      <c r="D555" s="14">
        <v>7.4600000381469727</v>
      </c>
    </row>
    <row r="556" spans="1:4">
      <c r="A556" s="16">
        <v>549</v>
      </c>
      <c r="B556" s="15">
        <v>24288</v>
      </c>
      <c r="C556" s="18">
        <f t="shared" si="10"/>
        <v>6</v>
      </c>
      <c r="D556" s="14">
        <v>9.0399999618530273</v>
      </c>
    </row>
    <row r="557" spans="1:4">
      <c r="A557" s="16">
        <v>550</v>
      </c>
      <c r="B557" s="15">
        <v>24319</v>
      </c>
      <c r="C557" s="18">
        <f t="shared" si="10"/>
        <v>7</v>
      </c>
      <c r="D557" s="14">
        <v>10.560000419616699</v>
      </c>
    </row>
    <row r="558" spans="1:4">
      <c r="A558" s="16">
        <v>551</v>
      </c>
      <c r="B558" s="15">
        <v>24350</v>
      </c>
      <c r="C558" s="18">
        <f t="shared" si="10"/>
        <v>8</v>
      </c>
      <c r="D558" s="14">
        <v>10.489999771118164</v>
      </c>
    </row>
    <row r="559" spans="1:4">
      <c r="A559" s="16">
        <v>552</v>
      </c>
      <c r="B559" s="15">
        <v>24380</v>
      </c>
      <c r="C559" s="18">
        <f t="shared" si="10"/>
        <v>9</v>
      </c>
      <c r="D559" s="14">
        <v>7.4800000190734863</v>
      </c>
    </row>
    <row r="560" spans="1:4">
      <c r="A560" s="16">
        <v>553</v>
      </c>
      <c r="B560" s="15">
        <v>24411</v>
      </c>
      <c r="C560" s="18">
        <f t="shared" si="10"/>
        <v>10</v>
      </c>
      <c r="D560" s="14">
        <v>4.5799999237060547</v>
      </c>
    </row>
    <row r="561" spans="1:4">
      <c r="A561" s="16">
        <v>554</v>
      </c>
      <c r="B561" s="15">
        <v>24441</v>
      </c>
      <c r="C561" s="18">
        <f t="shared" si="10"/>
        <v>11</v>
      </c>
      <c r="D561" s="14">
        <v>2.3900001049041748</v>
      </c>
    </row>
    <row r="562" spans="1:4">
      <c r="A562" s="16">
        <v>555</v>
      </c>
      <c r="B562" s="15">
        <v>24472</v>
      </c>
      <c r="C562" s="18">
        <f t="shared" si="10"/>
        <v>12</v>
      </c>
      <c r="D562" s="14">
        <v>1.5700000524520874</v>
      </c>
    </row>
    <row r="563" spans="1:4">
      <c r="A563" s="16">
        <v>556</v>
      </c>
      <c r="B563" s="15">
        <v>24503</v>
      </c>
      <c r="C563" s="18">
        <f t="shared" si="10"/>
        <v>1</v>
      </c>
      <c r="D563" s="14">
        <v>1.4900000095367432</v>
      </c>
    </row>
    <row r="564" spans="1:4">
      <c r="A564" s="16">
        <v>557</v>
      </c>
      <c r="B564" s="15">
        <v>24531</v>
      </c>
      <c r="C564" s="18">
        <f t="shared" si="10"/>
        <v>2</v>
      </c>
      <c r="D564" s="14">
        <v>1.7699999809265137</v>
      </c>
    </row>
    <row r="565" spans="1:4">
      <c r="A565" s="16">
        <v>558</v>
      </c>
      <c r="B565" s="15">
        <v>24562</v>
      </c>
      <c r="C565" s="18">
        <f t="shared" si="10"/>
        <v>3</v>
      </c>
      <c r="D565" s="14">
        <v>2.630000114440918</v>
      </c>
    </row>
    <row r="566" spans="1:4">
      <c r="A566" s="16">
        <v>559</v>
      </c>
      <c r="B566" s="15">
        <v>24592</v>
      </c>
      <c r="C566" s="18">
        <f t="shared" si="10"/>
        <v>4</v>
      </c>
      <c r="D566" s="14">
        <v>1.9800000190734863</v>
      </c>
    </row>
    <row r="567" spans="1:4">
      <c r="A567" s="16">
        <v>560</v>
      </c>
      <c r="B567" s="15">
        <v>24623</v>
      </c>
      <c r="C567" s="18">
        <f t="shared" si="10"/>
        <v>5</v>
      </c>
      <c r="D567" s="14">
        <v>6.9600000381469727</v>
      </c>
    </row>
    <row r="568" spans="1:4">
      <c r="A568" s="16">
        <v>561</v>
      </c>
      <c r="B568" s="15">
        <v>24653</v>
      </c>
      <c r="C568" s="18">
        <f t="shared" si="10"/>
        <v>6</v>
      </c>
      <c r="D568" s="14">
        <v>8.4099998474121094</v>
      </c>
    </row>
    <row r="569" spans="1:4">
      <c r="A569" s="16">
        <v>562</v>
      </c>
      <c r="B569" s="15">
        <v>24684</v>
      </c>
      <c r="C569" s="18">
        <f t="shared" si="10"/>
        <v>7</v>
      </c>
      <c r="D569" s="14">
        <v>11.810000419616699</v>
      </c>
    </row>
    <row r="570" spans="1:4">
      <c r="A570" s="16">
        <v>563</v>
      </c>
      <c r="B570" s="15">
        <v>24715</v>
      </c>
      <c r="C570" s="18">
        <f t="shared" si="10"/>
        <v>8</v>
      </c>
      <c r="D570" s="14">
        <v>11.439999580383301</v>
      </c>
    </row>
    <row r="571" spans="1:4">
      <c r="A571" s="16">
        <v>564</v>
      </c>
      <c r="B571" s="15">
        <v>24745</v>
      </c>
      <c r="C571" s="18">
        <f t="shared" si="10"/>
        <v>9</v>
      </c>
      <c r="D571" s="14">
        <v>8.380000114440918</v>
      </c>
    </row>
    <row r="572" spans="1:4">
      <c r="A572" s="16">
        <v>565</v>
      </c>
      <c r="B572" s="15">
        <v>24776</v>
      </c>
      <c r="C572" s="18">
        <f t="shared" si="10"/>
        <v>10</v>
      </c>
      <c r="D572" s="14">
        <v>5.0799999237060547</v>
      </c>
    </row>
    <row r="573" spans="1:4">
      <c r="A573" s="16">
        <v>566</v>
      </c>
      <c r="B573" s="15">
        <v>24806</v>
      </c>
      <c r="C573" s="18">
        <f t="shared" si="10"/>
        <v>11</v>
      </c>
      <c r="D573" s="14">
        <v>2.7000000476837158</v>
      </c>
    </row>
    <row r="574" spans="1:4">
      <c r="A574" s="16">
        <v>567</v>
      </c>
      <c r="B574" s="15">
        <v>24837</v>
      </c>
      <c r="C574" s="18">
        <f t="shared" si="10"/>
        <v>12</v>
      </c>
      <c r="D574" s="14">
        <v>1.5</v>
      </c>
    </row>
    <row r="575" spans="1:4">
      <c r="A575" s="16">
        <v>568</v>
      </c>
      <c r="B575" s="15">
        <v>24868</v>
      </c>
      <c r="C575" s="18">
        <f t="shared" si="10"/>
        <v>1</v>
      </c>
      <c r="D575" s="14">
        <v>1.440000057220459</v>
      </c>
    </row>
    <row r="576" spans="1:4">
      <c r="A576" s="16">
        <v>569</v>
      </c>
      <c r="B576" s="15">
        <v>24897</v>
      </c>
      <c r="C576" s="18">
        <f t="shared" si="10"/>
        <v>2</v>
      </c>
      <c r="D576" s="14">
        <v>2.4000000953674316</v>
      </c>
    </row>
    <row r="577" spans="1:4">
      <c r="A577" s="16">
        <v>570</v>
      </c>
      <c r="B577" s="15">
        <v>24928</v>
      </c>
      <c r="C577" s="18">
        <f t="shared" si="10"/>
        <v>3</v>
      </c>
      <c r="D577" s="14">
        <v>3.2400000095367432</v>
      </c>
    </row>
    <row r="578" spans="1:4">
      <c r="A578" s="16">
        <v>571</v>
      </c>
      <c r="B578" s="15">
        <v>24958</v>
      </c>
      <c r="C578" s="18">
        <f t="shared" si="10"/>
        <v>4</v>
      </c>
      <c r="D578" s="14">
        <v>5.429999828338623</v>
      </c>
    </row>
    <row r="579" spans="1:4">
      <c r="A579" s="16">
        <v>572</v>
      </c>
      <c r="B579" s="15">
        <v>24989</v>
      </c>
      <c r="C579" s="18">
        <f t="shared" si="10"/>
        <v>5</v>
      </c>
      <c r="D579" s="14">
        <v>6.9699997901916504</v>
      </c>
    </row>
    <row r="580" spans="1:4">
      <c r="A580" s="16">
        <v>573</v>
      </c>
      <c r="B580" s="15">
        <v>25019</v>
      </c>
      <c r="C580" s="18">
        <f t="shared" si="10"/>
        <v>6</v>
      </c>
      <c r="D580" s="14">
        <v>9.5699996948242188</v>
      </c>
    </row>
    <row r="581" spans="1:4">
      <c r="A581" s="16">
        <v>574</v>
      </c>
      <c r="B581" s="15">
        <v>25050</v>
      </c>
      <c r="C581" s="18">
        <f t="shared" si="10"/>
        <v>7</v>
      </c>
      <c r="D581" s="14">
        <v>11.319999694824219</v>
      </c>
    </row>
    <row r="582" spans="1:4">
      <c r="A582" s="16">
        <v>575</v>
      </c>
      <c r="B582" s="15">
        <v>25081</v>
      </c>
      <c r="C582" s="18">
        <f t="shared" si="10"/>
        <v>8</v>
      </c>
      <c r="D582" s="14">
        <v>9.6700000762939453</v>
      </c>
    </row>
    <row r="583" spans="1:4">
      <c r="A583" s="16">
        <v>576</v>
      </c>
      <c r="B583" s="15">
        <v>25111</v>
      </c>
      <c r="C583" s="18">
        <f t="shared" si="10"/>
        <v>9</v>
      </c>
      <c r="D583" s="14">
        <v>7.880000114440918</v>
      </c>
    </row>
    <row r="584" spans="1:4">
      <c r="A584" s="16">
        <v>577</v>
      </c>
      <c r="B584" s="15">
        <v>25142</v>
      </c>
      <c r="C584" s="18">
        <f t="shared" si="10"/>
        <v>10</v>
      </c>
      <c r="D584" s="14">
        <v>4.179999828338623</v>
      </c>
    </row>
    <row r="585" spans="1:4">
      <c r="A585" s="16">
        <v>578</v>
      </c>
      <c r="B585" s="15">
        <v>25172</v>
      </c>
      <c r="C585" s="18">
        <f t="shared" ref="C585:C648" si="11">MONTH(B585)</f>
        <v>11</v>
      </c>
      <c r="D585" s="14">
        <v>2.130000114440918</v>
      </c>
    </row>
    <row r="586" spans="1:4">
      <c r="A586" s="16">
        <v>579</v>
      </c>
      <c r="B586" s="15">
        <v>25203</v>
      </c>
      <c r="C586" s="18">
        <f t="shared" si="11"/>
        <v>12</v>
      </c>
      <c r="D586" s="14">
        <v>1.440000057220459</v>
      </c>
    </row>
    <row r="587" spans="1:4">
      <c r="A587" s="16">
        <v>580</v>
      </c>
      <c r="B587" s="15">
        <v>25234</v>
      </c>
      <c r="C587" s="18">
        <f t="shared" si="11"/>
        <v>1</v>
      </c>
      <c r="D587" s="14">
        <v>1.4600000381469727</v>
      </c>
    </row>
    <row r="588" spans="1:4">
      <c r="A588" s="16">
        <v>581</v>
      </c>
      <c r="B588" s="15">
        <v>25262</v>
      </c>
      <c r="C588" s="18">
        <f t="shared" si="11"/>
        <v>2</v>
      </c>
      <c r="D588" s="14">
        <v>1.5700000524520874</v>
      </c>
    </row>
    <row r="589" spans="1:4">
      <c r="A589" s="16">
        <v>582</v>
      </c>
      <c r="B589" s="15">
        <v>25293</v>
      </c>
      <c r="C589" s="18">
        <f t="shared" si="11"/>
        <v>3</v>
      </c>
      <c r="D589" s="14">
        <v>2.880000114440918</v>
      </c>
    </row>
    <row r="590" spans="1:4">
      <c r="A590" s="16">
        <v>583</v>
      </c>
      <c r="B590" s="15">
        <v>25323</v>
      </c>
      <c r="C590" s="18">
        <f t="shared" si="11"/>
        <v>4</v>
      </c>
      <c r="D590" s="14">
        <v>4.679999828338623</v>
      </c>
    </row>
    <row r="591" spans="1:4">
      <c r="A591" s="16">
        <v>584</v>
      </c>
      <c r="B591" s="15">
        <v>25354</v>
      </c>
      <c r="C591" s="18">
        <f t="shared" si="11"/>
        <v>5</v>
      </c>
      <c r="D591" s="14">
        <v>8.0399999618530273</v>
      </c>
    </row>
    <row r="592" spans="1:4">
      <c r="A592" s="16">
        <v>585</v>
      </c>
      <c r="B592" s="15">
        <v>25384</v>
      </c>
      <c r="C592" s="18">
        <f t="shared" si="11"/>
        <v>6</v>
      </c>
      <c r="D592" s="14">
        <v>8.8199996948242188</v>
      </c>
    </row>
    <row r="593" spans="1:4">
      <c r="A593" s="16">
        <v>586</v>
      </c>
      <c r="B593" s="15">
        <v>25415</v>
      </c>
      <c r="C593" s="18">
        <f t="shared" si="11"/>
        <v>7</v>
      </c>
      <c r="D593" s="14">
        <v>11.529999732971191</v>
      </c>
    </row>
    <row r="594" spans="1:4">
      <c r="A594" s="16">
        <v>587</v>
      </c>
      <c r="B594" s="15">
        <v>25446</v>
      </c>
      <c r="C594" s="18">
        <f t="shared" si="11"/>
        <v>8</v>
      </c>
      <c r="D594" s="14">
        <v>10.880000114440918</v>
      </c>
    </row>
    <row r="595" spans="1:4">
      <c r="A595" s="16">
        <v>588</v>
      </c>
      <c r="B595" s="15">
        <v>25476</v>
      </c>
      <c r="C595" s="18">
        <f t="shared" si="11"/>
        <v>9</v>
      </c>
      <c r="D595" s="14">
        <v>8.0900001525878906</v>
      </c>
    </row>
    <row r="596" spans="1:4">
      <c r="A596" s="16">
        <v>589</v>
      </c>
      <c r="B596" s="15">
        <v>25507</v>
      </c>
      <c r="C596" s="18">
        <f t="shared" si="11"/>
        <v>10</v>
      </c>
      <c r="D596" s="14">
        <v>4.0799999237060547</v>
      </c>
    </row>
    <row r="597" spans="1:4">
      <c r="A597" s="16">
        <v>590</v>
      </c>
      <c r="B597" s="15">
        <v>25537</v>
      </c>
      <c r="C597" s="18">
        <f t="shared" si="11"/>
        <v>11</v>
      </c>
      <c r="D597" s="14">
        <v>2.369999885559082</v>
      </c>
    </row>
    <row r="598" spans="1:4">
      <c r="A598" s="16">
        <v>591</v>
      </c>
      <c r="B598" s="15">
        <v>25568</v>
      </c>
      <c r="C598" s="18">
        <f t="shared" si="11"/>
        <v>12</v>
      </c>
      <c r="D598" s="14">
        <v>1.7599999904632568</v>
      </c>
    </row>
    <row r="599" spans="1:4">
      <c r="A599" s="16">
        <v>592</v>
      </c>
      <c r="B599" s="15">
        <v>25599</v>
      </c>
      <c r="C599" s="18">
        <f t="shared" si="11"/>
        <v>1</v>
      </c>
      <c r="D599" s="14">
        <v>1.6000000238418579</v>
      </c>
    </row>
    <row r="600" spans="1:4">
      <c r="A600" s="16">
        <v>593</v>
      </c>
      <c r="B600" s="15">
        <v>25627</v>
      </c>
      <c r="C600" s="18">
        <f t="shared" si="11"/>
        <v>2</v>
      </c>
      <c r="D600" s="14">
        <v>2.2000000476837158</v>
      </c>
    </row>
    <row r="601" spans="1:4">
      <c r="A601" s="16">
        <v>594</v>
      </c>
      <c r="B601" s="15">
        <v>25658</v>
      </c>
      <c r="C601" s="18">
        <f t="shared" si="11"/>
        <v>3</v>
      </c>
      <c r="D601" s="14">
        <v>3.25</v>
      </c>
    </row>
    <row r="602" spans="1:4">
      <c r="A602" s="16">
        <v>595</v>
      </c>
      <c r="B602" s="15">
        <v>25688</v>
      </c>
      <c r="C602" s="18">
        <f t="shared" si="11"/>
        <v>4</v>
      </c>
      <c r="D602" s="14">
        <v>4.0300002098083496</v>
      </c>
    </row>
    <row r="603" spans="1:4">
      <c r="A603" s="16">
        <v>596</v>
      </c>
      <c r="B603" s="15">
        <v>25719</v>
      </c>
      <c r="C603" s="18">
        <f t="shared" si="11"/>
        <v>5</v>
      </c>
      <c r="D603" s="14">
        <v>7.7199997901916504</v>
      </c>
    </row>
    <row r="604" spans="1:4">
      <c r="A604" s="16">
        <v>597</v>
      </c>
      <c r="B604" s="15">
        <v>25749</v>
      </c>
      <c r="C604" s="18">
        <f t="shared" si="11"/>
        <v>6</v>
      </c>
      <c r="D604" s="14">
        <v>8.9700002670288086</v>
      </c>
    </row>
    <row r="605" spans="1:4">
      <c r="A605" s="16">
        <v>598</v>
      </c>
      <c r="B605" s="15">
        <v>25780</v>
      </c>
      <c r="C605" s="18">
        <f t="shared" si="11"/>
        <v>7</v>
      </c>
      <c r="D605" s="14">
        <v>11.569999694824219</v>
      </c>
    </row>
    <row r="606" spans="1:4">
      <c r="A606" s="16">
        <v>599</v>
      </c>
      <c r="B606" s="15">
        <v>25811</v>
      </c>
      <c r="C606" s="18">
        <f t="shared" si="11"/>
        <v>8</v>
      </c>
      <c r="D606" s="14">
        <v>9.6499996185302734</v>
      </c>
    </row>
    <row r="607" spans="1:4">
      <c r="A607" s="16">
        <v>600</v>
      </c>
      <c r="B607" s="15">
        <v>25841</v>
      </c>
      <c r="C607" s="18">
        <f t="shared" si="11"/>
        <v>9</v>
      </c>
      <c r="D607" s="14">
        <v>7.5199999809265137</v>
      </c>
    </row>
    <row r="608" spans="1:4">
      <c r="A608" s="16">
        <v>601</v>
      </c>
      <c r="B608" s="15">
        <v>25872</v>
      </c>
      <c r="C608" s="18">
        <f t="shared" si="11"/>
        <v>10</v>
      </c>
      <c r="D608" s="14">
        <v>4.059999942779541</v>
      </c>
    </row>
    <row r="609" spans="1:4">
      <c r="A609" s="16">
        <v>602</v>
      </c>
      <c r="B609" s="15">
        <v>25902</v>
      </c>
      <c r="C609" s="18">
        <f t="shared" si="11"/>
        <v>11</v>
      </c>
      <c r="D609" s="14">
        <v>2.5399999618530273</v>
      </c>
    </row>
    <row r="610" spans="1:4">
      <c r="A610" s="16">
        <v>603</v>
      </c>
      <c r="B610" s="15">
        <v>25933</v>
      </c>
      <c r="C610" s="18">
        <f t="shared" si="11"/>
        <v>12</v>
      </c>
      <c r="D610" s="14">
        <v>1.5800000429153442</v>
      </c>
    </row>
    <row r="611" spans="1:4">
      <c r="A611" s="16">
        <v>604</v>
      </c>
      <c r="B611" s="15">
        <v>25964</v>
      </c>
      <c r="C611" s="18">
        <f t="shared" si="11"/>
        <v>1</v>
      </c>
      <c r="D611" s="14">
        <v>1.5</v>
      </c>
    </row>
    <row r="612" spans="1:4">
      <c r="A612" s="16">
        <v>605</v>
      </c>
      <c r="B612" s="15">
        <v>25992</v>
      </c>
      <c r="C612" s="18">
        <f t="shared" si="11"/>
        <v>2</v>
      </c>
      <c r="D612" s="14">
        <v>1.809999942779541</v>
      </c>
    </row>
    <row r="613" spans="1:4">
      <c r="A613" s="16">
        <v>606</v>
      </c>
      <c r="B613" s="15">
        <v>26023</v>
      </c>
      <c r="C613" s="18">
        <f t="shared" si="11"/>
        <v>3</v>
      </c>
      <c r="D613" s="14">
        <v>2.8199999332427979</v>
      </c>
    </row>
    <row r="614" spans="1:4">
      <c r="A614" s="16">
        <v>607</v>
      </c>
      <c r="B614" s="15">
        <v>26053</v>
      </c>
      <c r="C614" s="18">
        <f t="shared" si="11"/>
        <v>4</v>
      </c>
      <c r="D614" s="14">
        <v>4.0300002098083496</v>
      </c>
    </row>
    <row r="615" spans="1:4">
      <c r="A615" s="16">
        <v>608</v>
      </c>
      <c r="B615" s="15">
        <v>26084</v>
      </c>
      <c r="C615" s="18">
        <f t="shared" si="11"/>
        <v>5</v>
      </c>
      <c r="D615" s="14">
        <v>6.1399998664855957</v>
      </c>
    </row>
    <row r="616" spans="1:4">
      <c r="A616" s="16">
        <v>609</v>
      </c>
      <c r="B616" s="15">
        <v>26114</v>
      </c>
      <c r="C616" s="18">
        <f t="shared" si="11"/>
        <v>6</v>
      </c>
      <c r="D616" s="14">
        <v>8.5100002288818359</v>
      </c>
    </row>
    <row r="617" spans="1:4">
      <c r="A617" s="16">
        <v>610</v>
      </c>
      <c r="B617" s="15">
        <v>26145</v>
      </c>
      <c r="C617" s="18">
        <f t="shared" si="11"/>
        <v>7</v>
      </c>
      <c r="D617" s="14">
        <v>11.350000381469727</v>
      </c>
    </row>
    <row r="618" spans="1:4">
      <c r="A618" s="16">
        <v>611</v>
      </c>
      <c r="B618" s="15">
        <v>26176</v>
      </c>
      <c r="C618" s="18">
        <f t="shared" si="11"/>
        <v>8</v>
      </c>
      <c r="D618" s="14">
        <v>10.659999847412109</v>
      </c>
    </row>
    <row r="619" spans="1:4">
      <c r="A619" s="16">
        <v>612</v>
      </c>
      <c r="B619" s="15">
        <v>26206</v>
      </c>
      <c r="C619" s="18">
        <f t="shared" si="11"/>
        <v>9</v>
      </c>
      <c r="D619" s="14">
        <v>7.7300000190734863</v>
      </c>
    </row>
    <row r="620" spans="1:4">
      <c r="A620" s="16">
        <v>613</v>
      </c>
      <c r="B620" s="15">
        <v>26237</v>
      </c>
      <c r="C620" s="18">
        <f t="shared" si="11"/>
        <v>10</v>
      </c>
      <c r="D620" s="14">
        <v>3.8900001049041748</v>
      </c>
    </row>
    <row r="621" spans="1:4">
      <c r="A621" s="16">
        <v>614</v>
      </c>
      <c r="B621" s="15">
        <v>26267</v>
      </c>
      <c r="C621" s="18">
        <f t="shared" si="11"/>
        <v>11</v>
      </c>
      <c r="D621" s="14">
        <v>2.1600000858306885</v>
      </c>
    </row>
    <row r="622" spans="1:4">
      <c r="A622" s="16">
        <v>615</v>
      </c>
      <c r="B622" s="15">
        <v>26298</v>
      </c>
      <c r="C622" s="18">
        <f t="shared" si="11"/>
        <v>12</v>
      </c>
      <c r="D622" s="14">
        <v>1.3799999952316284</v>
      </c>
    </row>
    <row r="623" spans="1:4">
      <c r="A623" s="16">
        <v>616</v>
      </c>
      <c r="B623" s="15">
        <v>26329</v>
      </c>
      <c r="C623" s="18">
        <f t="shared" si="11"/>
        <v>1</v>
      </c>
      <c r="D623" s="14">
        <v>1.3999999761581421</v>
      </c>
    </row>
    <row r="624" spans="1:4">
      <c r="A624" s="16">
        <v>617</v>
      </c>
      <c r="B624" s="15">
        <v>26358</v>
      </c>
      <c r="C624" s="18">
        <f t="shared" si="11"/>
        <v>2</v>
      </c>
      <c r="D624" s="14">
        <v>2.0199999809265137</v>
      </c>
    </row>
    <row r="625" spans="1:4">
      <c r="A625" s="16">
        <v>618</v>
      </c>
      <c r="B625" s="15">
        <v>26389</v>
      </c>
      <c r="C625" s="18">
        <f t="shared" si="11"/>
        <v>3</v>
      </c>
      <c r="D625" s="14">
        <v>3.7599999904632568</v>
      </c>
    </row>
    <row r="626" spans="1:4">
      <c r="A626" s="16">
        <v>619</v>
      </c>
      <c r="B626" s="15">
        <v>26419</v>
      </c>
      <c r="C626" s="18">
        <f t="shared" si="11"/>
        <v>4</v>
      </c>
      <c r="D626" s="14">
        <v>4.7899999618530273</v>
      </c>
    </row>
    <row r="627" spans="1:4">
      <c r="A627" s="16">
        <v>620</v>
      </c>
      <c r="B627" s="15">
        <v>26450</v>
      </c>
      <c r="C627" s="18">
        <f t="shared" si="11"/>
        <v>5</v>
      </c>
      <c r="D627" s="14">
        <v>7.4099998474121094</v>
      </c>
    </row>
    <row r="628" spans="1:4">
      <c r="A628" s="16">
        <v>621</v>
      </c>
      <c r="B628" s="15">
        <v>26480</v>
      </c>
      <c r="C628" s="18">
        <f t="shared" si="11"/>
        <v>6</v>
      </c>
      <c r="D628" s="14">
        <v>8.9899997711181641</v>
      </c>
    </row>
    <row r="629" spans="1:4">
      <c r="A629" s="16">
        <v>622</v>
      </c>
      <c r="B629" s="15">
        <v>26511</v>
      </c>
      <c r="C629" s="18">
        <f t="shared" si="11"/>
        <v>7</v>
      </c>
      <c r="D629" s="14">
        <v>11.289999961853027</v>
      </c>
    </row>
    <row r="630" spans="1:4">
      <c r="A630" s="16">
        <v>623</v>
      </c>
      <c r="B630" s="15">
        <v>26542</v>
      </c>
      <c r="C630" s="18">
        <f t="shared" si="11"/>
        <v>8</v>
      </c>
      <c r="D630" s="14">
        <v>10.319999694824219</v>
      </c>
    </row>
    <row r="631" spans="1:4">
      <c r="A631" s="16">
        <v>624</v>
      </c>
      <c r="B631" s="15">
        <v>26572</v>
      </c>
      <c r="C631" s="18">
        <f t="shared" si="11"/>
        <v>9</v>
      </c>
      <c r="D631" s="14">
        <v>6.9499998092651367</v>
      </c>
    </row>
    <row r="632" spans="1:4">
      <c r="A632" s="16">
        <v>625</v>
      </c>
      <c r="B632" s="15">
        <v>26603</v>
      </c>
      <c r="C632" s="18">
        <f t="shared" si="11"/>
        <v>10</v>
      </c>
      <c r="D632" s="14">
        <v>4.2399997711181641</v>
      </c>
    </row>
    <row r="633" spans="1:4">
      <c r="A633" s="16">
        <v>626</v>
      </c>
      <c r="B633" s="15">
        <v>26633</v>
      </c>
      <c r="C633" s="18">
        <f t="shared" si="11"/>
        <v>11</v>
      </c>
      <c r="D633" s="14">
        <v>1.8300000429153442</v>
      </c>
    </row>
    <row r="634" spans="1:4">
      <c r="A634" s="16">
        <v>627</v>
      </c>
      <c r="B634" s="15">
        <v>26664</v>
      </c>
      <c r="C634" s="18">
        <f t="shared" si="11"/>
        <v>12</v>
      </c>
      <c r="D634" s="14">
        <v>1.2699999809265137</v>
      </c>
    </row>
    <row r="635" spans="1:4">
      <c r="A635" s="16">
        <v>628</v>
      </c>
      <c r="B635" s="15">
        <v>26695</v>
      </c>
      <c r="C635" s="18">
        <f t="shared" si="11"/>
        <v>1</v>
      </c>
      <c r="D635" s="14">
        <v>1.4800000190734863</v>
      </c>
    </row>
    <row r="636" spans="1:4">
      <c r="A636" s="16">
        <v>629</v>
      </c>
      <c r="B636" s="15">
        <v>26723</v>
      </c>
      <c r="C636" s="18">
        <f t="shared" si="11"/>
        <v>2</v>
      </c>
      <c r="D636" s="14">
        <v>2.0999999046325684</v>
      </c>
    </row>
    <row r="637" spans="1:4">
      <c r="A637" s="16">
        <v>630</v>
      </c>
      <c r="B637" s="15">
        <v>26754</v>
      </c>
      <c r="C637" s="18">
        <f t="shared" si="11"/>
        <v>3</v>
      </c>
      <c r="D637" s="14">
        <v>2.6500000953674316</v>
      </c>
    </row>
    <row r="638" spans="1:4">
      <c r="A638" s="16">
        <v>631</v>
      </c>
      <c r="B638" s="15">
        <v>26784</v>
      </c>
      <c r="C638" s="18">
        <f t="shared" si="11"/>
        <v>4</v>
      </c>
      <c r="D638" s="14">
        <v>5.429999828338623</v>
      </c>
    </row>
    <row r="639" spans="1:4">
      <c r="A639" s="16">
        <v>632</v>
      </c>
      <c r="B639" s="15">
        <v>26815</v>
      </c>
      <c r="C639" s="18">
        <f t="shared" si="11"/>
        <v>5</v>
      </c>
      <c r="D639" s="14">
        <v>8.0900001525878906</v>
      </c>
    </row>
    <row r="640" spans="1:4">
      <c r="A640" s="16">
        <v>633</v>
      </c>
      <c r="B640" s="15">
        <v>26845</v>
      </c>
      <c r="C640" s="18">
        <f t="shared" si="11"/>
        <v>6</v>
      </c>
      <c r="D640" s="14">
        <v>9.5100002288818359</v>
      </c>
    </row>
    <row r="641" spans="1:4">
      <c r="A641" s="16">
        <v>634</v>
      </c>
      <c r="B641" s="15">
        <v>26876</v>
      </c>
      <c r="C641" s="18">
        <f t="shared" si="11"/>
        <v>7</v>
      </c>
      <c r="D641" s="14">
        <v>11.210000038146973</v>
      </c>
    </row>
    <row r="642" spans="1:4">
      <c r="A642" s="16">
        <v>635</v>
      </c>
      <c r="B642" s="15">
        <v>26907</v>
      </c>
      <c r="C642" s="18">
        <f t="shared" si="11"/>
        <v>8</v>
      </c>
      <c r="D642" s="14">
        <v>9.8400001525878906</v>
      </c>
    </row>
    <row r="643" spans="1:4">
      <c r="A643" s="16">
        <v>636</v>
      </c>
      <c r="B643" s="15">
        <v>26937</v>
      </c>
      <c r="C643" s="18">
        <f t="shared" si="11"/>
        <v>9</v>
      </c>
      <c r="D643" s="14">
        <v>7.1700000762939453</v>
      </c>
    </row>
    <row r="644" spans="1:4">
      <c r="A644" s="16">
        <v>637</v>
      </c>
      <c r="B644" s="15">
        <v>26968</v>
      </c>
      <c r="C644" s="18">
        <f t="shared" si="11"/>
        <v>10</v>
      </c>
      <c r="D644" s="14">
        <v>4.3000001907348633</v>
      </c>
    </row>
    <row r="645" spans="1:4">
      <c r="A645" s="16">
        <v>638</v>
      </c>
      <c r="B645" s="15">
        <v>26998</v>
      </c>
      <c r="C645" s="18">
        <f t="shared" si="11"/>
        <v>11</v>
      </c>
      <c r="D645" s="14">
        <v>2.0999999046325684</v>
      </c>
    </row>
    <row r="646" spans="1:4">
      <c r="A646" s="16">
        <v>639</v>
      </c>
      <c r="B646" s="15">
        <v>27029</v>
      </c>
      <c r="C646" s="18">
        <f t="shared" si="11"/>
        <v>12</v>
      </c>
      <c r="D646" s="14">
        <v>1.6699999570846558</v>
      </c>
    </row>
    <row r="647" spans="1:4">
      <c r="A647" s="16">
        <v>640</v>
      </c>
      <c r="B647" s="15">
        <v>27060</v>
      </c>
      <c r="C647" s="18">
        <f t="shared" si="11"/>
        <v>1</v>
      </c>
      <c r="D647" s="14">
        <v>1.5199999809265137</v>
      </c>
    </row>
    <row r="648" spans="1:4">
      <c r="A648" s="16">
        <v>641</v>
      </c>
      <c r="B648" s="15">
        <v>27088</v>
      </c>
      <c r="C648" s="18">
        <f t="shared" si="11"/>
        <v>2</v>
      </c>
      <c r="D648" s="14">
        <v>1.7300000190734863</v>
      </c>
    </row>
    <row r="649" spans="1:4">
      <c r="A649" s="16">
        <v>642</v>
      </c>
      <c r="B649" s="15">
        <v>27119</v>
      </c>
      <c r="C649" s="18">
        <f t="shared" ref="C649:C712" si="12">MONTH(B649)</f>
        <v>3</v>
      </c>
      <c r="D649" s="14">
        <v>3.059999942779541</v>
      </c>
    </row>
    <row r="650" spans="1:4">
      <c r="A650" s="16">
        <v>643</v>
      </c>
      <c r="B650" s="15">
        <v>27149</v>
      </c>
      <c r="C650" s="18">
        <f t="shared" si="12"/>
        <v>4</v>
      </c>
      <c r="D650" s="14">
        <v>4.320000171661377</v>
      </c>
    </row>
    <row r="651" spans="1:4">
      <c r="A651" s="16">
        <v>644</v>
      </c>
      <c r="B651" s="15">
        <v>27180</v>
      </c>
      <c r="C651" s="18">
        <f t="shared" si="12"/>
        <v>5</v>
      </c>
      <c r="D651" s="14">
        <v>7.1700000762939453</v>
      </c>
    </row>
    <row r="652" spans="1:4">
      <c r="A652" s="16">
        <v>645</v>
      </c>
      <c r="B652" s="15">
        <v>27210</v>
      </c>
      <c r="C652" s="18">
        <f t="shared" si="12"/>
        <v>6</v>
      </c>
      <c r="D652" s="14">
        <v>9.3000001907348633</v>
      </c>
    </row>
    <row r="653" spans="1:4">
      <c r="A653" s="16">
        <v>646</v>
      </c>
      <c r="B653" s="15">
        <v>27241</v>
      </c>
      <c r="C653" s="18">
        <f t="shared" si="12"/>
        <v>7</v>
      </c>
      <c r="D653" s="14">
        <v>11.25</v>
      </c>
    </row>
    <row r="654" spans="1:4">
      <c r="A654" s="16">
        <v>647</v>
      </c>
      <c r="B654" s="15">
        <v>27272</v>
      </c>
      <c r="C654" s="18">
        <f t="shared" si="12"/>
        <v>8</v>
      </c>
      <c r="D654" s="14">
        <v>10.25</v>
      </c>
    </row>
    <row r="655" spans="1:4">
      <c r="A655" s="16">
        <v>648</v>
      </c>
      <c r="B655" s="15">
        <v>27302</v>
      </c>
      <c r="C655" s="18">
        <f t="shared" si="12"/>
        <v>9</v>
      </c>
      <c r="D655" s="14">
        <v>8.0600004196166992</v>
      </c>
    </row>
    <row r="656" spans="1:4">
      <c r="A656" s="16">
        <v>649</v>
      </c>
      <c r="B656" s="15">
        <v>27333</v>
      </c>
      <c r="C656" s="18">
        <f t="shared" si="12"/>
        <v>10</v>
      </c>
      <c r="D656" s="14">
        <v>5.5500001907348633</v>
      </c>
    </row>
    <row r="657" spans="1:4">
      <c r="A657" s="16">
        <v>650</v>
      </c>
      <c r="B657" s="15">
        <v>27363</v>
      </c>
      <c r="C657" s="18">
        <f t="shared" si="12"/>
        <v>11</v>
      </c>
      <c r="D657" s="14">
        <v>2.0099999904632568</v>
      </c>
    </row>
    <row r="658" spans="1:4">
      <c r="A658" s="16">
        <v>651</v>
      </c>
      <c r="B658" s="15">
        <v>27394</v>
      </c>
      <c r="C658" s="18">
        <f t="shared" si="12"/>
        <v>12</v>
      </c>
      <c r="D658" s="14">
        <v>1.559999942779541</v>
      </c>
    </row>
    <row r="659" spans="1:4">
      <c r="A659" s="16">
        <v>652</v>
      </c>
      <c r="B659" s="15">
        <v>27425</v>
      </c>
      <c r="C659" s="18">
        <f t="shared" si="12"/>
        <v>1</v>
      </c>
      <c r="D659" s="14">
        <v>1.4700000286102295</v>
      </c>
    </row>
    <row r="660" spans="1:4">
      <c r="A660" s="16">
        <v>653</v>
      </c>
      <c r="B660" s="15">
        <v>27453</v>
      </c>
      <c r="C660" s="18">
        <f t="shared" si="12"/>
        <v>2</v>
      </c>
      <c r="D660" s="14">
        <v>1.809999942779541</v>
      </c>
    </row>
    <row r="661" spans="1:4">
      <c r="A661" s="16">
        <v>654</v>
      </c>
      <c r="B661" s="15">
        <v>27484</v>
      </c>
      <c r="C661" s="18">
        <f t="shared" si="12"/>
        <v>3</v>
      </c>
      <c r="D661" s="14">
        <v>2.7300000190734863</v>
      </c>
    </row>
    <row r="662" spans="1:4">
      <c r="A662" s="16">
        <v>655</v>
      </c>
      <c r="B662" s="15">
        <v>27514</v>
      </c>
      <c r="C662" s="18">
        <f t="shared" si="12"/>
        <v>4</v>
      </c>
      <c r="D662" s="14">
        <v>3.3299999237060547</v>
      </c>
    </row>
    <row r="663" spans="1:4">
      <c r="A663" s="16">
        <v>656</v>
      </c>
      <c r="B663" s="15">
        <v>27545</v>
      </c>
      <c r="C663" s="18">
        <f t="shared" si="12"/>
        <v>5</v>
      </c>
      <c r="D663" s="14">
        <v>7.630000114440918</v>
      </c>
    </row>
    <row r="664" spans="1:4">
      <c r="A664" s="16">
        <v>657</v>
      </c>
      <c r="B664" s="15">
        <v>27575</v>
      </c>
      <c r="C664" s="18">
        <f t="shared" si="12"/>
        <v>6</v>
      </c>
      <c r="D664" s="14">
        <v>8.880000114440918</v>
      </c>
    </row>
    <row r="665" spans="1:4">
      <c r="A665" s="16">
        <v>658</v>
      </c>
      <c r="B665" s="15">
        <v>27606</v>
      </c>
      <c r="C665" s="18">
        <f t="shared" si="12"/>
        <v>7</v>
      </c>
      <c r="D665" s="14">
        <v>10.670000076293945</v>
      </c>
    </row>
    <row r="666" spans="1:4">
      <c r="A666" s="16">
        <v>659</v>
      </c>
      <c r="B666" s="15">
        <v>27637</v>
      </c>
      <c r="C666" s="18">
        <f t="shared" si="12"/>
        <v>8</v>
      </c>
      <c r="D666" s="14">
        <v>9.5399999618530273</v>
      </c>
    </row>
    <row r="667" spans="1:4">
      <c r="A667" s="16">
        <v>660</v>
      </c>
      <c r="B667" s="15">
        <v>27667</v>
      </c>
      <c r="C667" s="18">
        <f t="shared" si="12"/>
        <v>9</v>
      </c>
      <c r="D667" s="14">
        <v>7.7800002098083496</v>
      </c>
    </row>
    <row r="668" spans="1:4">
      <c r="A668" s="16">
        <v>661</v>
      </c>
      <c r="B668" s="15">
        <v>27698</v>
      </c>
      <c r="C668" s="18">
        <f t="shared" si="12"/>
        <v>10</v>
      </c>
      <c r="D668" s="14">
        <v>3.8199999332427979</v>
      </c>
    </row>
    <row r="669" spans="1:4">
      <c r="A669" s="16">
        <v>662</v>
      </c>
      <c r="B669" s="15">
        <v>27728</v>
      </c>
      <c r="C669" s="18">
        <f t="shared" si="12"/>
        <v>11</v>
      </c>
      <c r="D669" s="14">
        <v>1.809999942779541</v>
      </c>
    </row>
    <row r="670" spans="1:4">
      <c r="A670" s="16">
        <v>663</v>
      </c>
      <c r="B670" s="15">
        <v>27759</v>
      </c>
      <c r="C670" s="18">
        <f t="shared" si="12"/>
        <v>12</v>
      </c>
      <c r="D670" s="14">
        <v>1.6299999952316284</v>
      </c>
    </row>
    <row r="671" spans="1:4">
      <c r="A671" s="16">
        <v>664</v>
      </c>
      <c r="B671" s="15">
        <v>27790</v>
      </c>
      <c r="C671" s="18">
        <f t="shared" si="12"/>
        <v>1</v>
      </c>
      <c r="D671" s="14">
        <v>1.5199999809265137</v>
      </c>
    </row>
    <row r="672" spans="1:4">
      <c r="A672" s="16">
        <v>665</v>
      </c>
      <c r="B672" s="15">
        <v>27819</v>
      </c>
      <c r="C672" s="18">
        <f t="shared" si="12"/>
        <v>2</v>
      </c>
      <c r="D672" s="14">
        <v>2.0199999809265137</v>
      </c>
    </row>
    <row r="673" spans="1:4">
      <c r="A673" s="16">
        <v>666</v>
      </c>
      <c r="B673" s="15">
        <v>27850</v>
      </c>
      <c r="C673" s="18">
        <f t="shared" si="12"/>
        <v>3</v>
      </c>
      <c r="D673" s="14">
        <v>2.9600000381469727</v>
      </c>
    </row>
    <row r="674" spans="1:4">
      <c r="A674" s="16">
        <v>667</v>
      </c>
      <c r="B674" s="15">
        <v>27880</v>
      </c>
      <c r="C674" s="18">
        <f t="shared" si="12"/>
        <v>4</v>
      </c>
      <c r="D674" s="14">
        <v>4.1100001335144043</v>
      </c>
    </row>
    <row r="675" spans="1:4">
      <c r="A675" s="16">
        <v>668</v>
      </c>
      <c r="B675" s="15">
        <v>27911</v>
      </c>
      <c r="C675" s="18">
        <f t="shared" si="12"/>
        <v>5</v>
      </c>
      <c r="D675" s="14">
        <v>7.940000057220459</v>
      </c>
    </row>
    <row r="676" spans="1:4">
      <c r="A676" s="16">
        <v>669</v>
      </c>
      <c r="B676" s="15">
        <v>27941</v>
      </c>
      <c r="C676" s="18">
        <f t="shared" si="12"/>
        <v>6</v>
      </c>
      <c r="D676" s="14">
        <v>9.0399999618530273</v>
      </c>
    </row>
    <row r="677" spans="1:4">
      <c r="A677" s="16">
        <v>670</v>
      </c>
      <c r="B677" s="15">
        <v>27972</v>
      </c>
      <c r="C677" s="18">
        <f t="shared" si="12"/>
        <v>7</v>
      </c>
      <c r="D677" s="14">
        <v>11.300000190734863</v>
      </c>
    </row>
    <row r="678" spans="1:4">
      <c r="A678" s="16">
        <v>671</v>
      </c>
      <c r="B678" s="15">
        <v>28003</v>
      </c>
      <c r="C678" s="18">
        <f t="shared" si="12"/>
        <v>8</v>
      </c>
      <c r="D678" s="14">
        <v>9.2200002670288086</v>
      </c>
    </row>
    <row r="679" spans="1:4">
      <c r="A679" s="16">
        <v>672</v>
      </c>
      <c r="B679" s="15">
        <v>28033</v>
      </c>
      <c r="C679" s="18">
        <f t="shared" si="12"/>
        <v>9</v>
      </c>
      <c r="D679" s="14">
        <v>7.4499998092651367</v>
      </c>
    </row>
    <row r="680" spans="1:4">
      <c r="A680" s="16">
        <v>673</v>
      </c>
      <c r="B680" s="15">
        <v>28064</v>
      </c>
      <c r="C680" s="18">
        <f t="shared" si="12"/>
        <v>10</v>
      </c>
      <c r="D680" s="14">
        <v>4.869999885559082</v>
      </c>
    </row>
    <row r="681" spans="1:4">
      <c r="A681" s="16">
        <v>674</v>
      </c>
      <c r="B681" s="15">
        <v>28094</v>
      </c>
      <c r="C681" s="18">
        <f t="shared" si="12"/>
        <v>11</v>
      </c>
      <c r="D681" s="14">
        <v>2.4100000858306885</v>
      </c>
    </row>
    <row r="682" spans="1:4">
      <c r="A682" s="16">
        <v>675</v>
      </c>
      <c r="B682" s="15">
        <v>28125</v>
      </c>
      <c r="C682" s="18">
        <f t="shared" si="12"/>
        <v>12</v>
      </c>
      <c r="D682" s="14">
        <v>1.4600000381469727</v>
      </c>
    </row>
    <row r="683" spans="1:4">
      <c r="A683" s="16">
        <v>676</v>
      </c>
      <c r="B683" s="15">
        <v>28156</v>
      </c>
      <c r="C683" s="18">
        <f t="shared" si="12"/>
        <v>1</v>
      </c>
      <c r="D683" s="14">
        <v>1.4099999666213989</v>
      </c>
    </row>
    <row r="684" spans="1:4">
      <c r="A684" s="16">
        <v>677</v>
      </c>
      <c r="B684" s="15">
        <v>28184</v>
      </c>
      <c r="C684" s="18">
        <f t="shared" si="12"/>
        <v>2</v>
      </c>
      <c r="D684" s="14">
        <v>2</v>
      </c>
    </row>
    <row r="685" spans="1:4">
      <c r="A685" s="16">
        <v>678</v>
      </c>
      <c r="B685" s="15">
        <v>28215</v>
      </c>
      <c r="C685" s="18">
        <f t="shared" si="12"/>
        <v>3</v>
      </c>
      <c r="D685" s="14">
        <v>2.5399999618530273</v>
      </c>
    </row>
    <row r="686" spans="1:4">
      <c r="A686" s="16">
        <v>679</v>
      </c>
      <c r="B686" s="15">
        <v>28245</v>
      </c>
      <c r="C686" s="18">
        <f t="shared" si="12"/>
        <v>4</v>
      </c>
      <c r="D686" s="14">
        <v>5.4800000190734863</v>
      </c>
    </row>
    <row r="687" spans="1:4">
      <c r="A687" s="16">
        <v>680</v>
      </c>
      <c r="B687" s="15">
        <v>28276</v>
      </c>
      <c r="C687" s="18">
        <f t="shared" si="12"/>
        <v>5</v>
      </c>
      <c r="D687" s="14">
        <v>5.2199997901916504</v>
      </c>
    </row>
    <row r="688" spans="1:4">
      <c r="A688" s="16">
        <v>681</v>
      </c>
      <c r="B688" s="15">
        <v>28306</v>
      </c>
      <c r="C688" s="18">
        <f t="shared" si="12"/>
        <v>6</v>
      </c>
      <c r="D688" s="14">
        <v>9.2700004577636719</v>
      </c>
    </row>
    <row r="689" spans="1:4">
      <c r="A689" s="16">
        <v>682</v>
      </c>
      <c r="B689" s="15">
        <v>28337</v>
      </c>
      <c r="C689" s="18">
        <f t="shared" si="12"/>
        <v>7</v>
      </c>
      <c r="D689" s="14">
        <v>10.939999580383301</v>
      </c>
    </row>
    <row r="690" spans="1:4">
      <c r="A690" s="16">
        <v>683</v>
      </c>
      <c r="B690" s="15">
        <v>28368</v>
      </c>
      <c r="C690" s="18">
        <f t="shared" si="12"/>
        <v>8</v>
      </c>
      <c r="D690" s="14">
        <v>10.210000038146973</v>
      </c>
    </row>
    <row r="691" spans="1:4">
      <c r="A691" s="16">
        <v>684</v>
      </c>
      <c r="B691" s="15">
        <v>28398</v>
      </c>
      <c r="C691" s="18">
        <f t="shared" si="12"/>
        <v>9</v>
      </c>
      <c r="D691" s="14">
        <v>6.8899998664855957</v>
      </c>
    </row>
    <row r="692" spans="1:4">
      <c r="A692" s="16">
        <v>685</v>
      </c>
      <c r="B692" s="15">
        <v>28429</v>
      </c>
      <c r="C692" s="18">
        <f t="shared" si="12"/>
        <v>10</v>
      </c>
      <c r="D692" s="14">
        <v>5.0199999809265137</v>
      </c>
    </row>
    <row r="693" spans="1:4">
      <c r="A693" s="16">
        <v>686</v>
      </c>
      <c r="B693" s="15">
        <v>28459</v>
      </c>
      <c r="C693" s="18">
        <f t="shared" si="12"/>
        <v>11</v>
      </c>
      <c r="D693" s="14">
        <v>2.4000000953674316</v>
      </c>
    </row>
    <row r="694" spans="1:4">
      <c r="A694" s="16">
        <v>687</v>
      </c>
      <c r="B694" s="15">
        <v>28490</v>
      </c>
      <c r="C694" s="18">
        <f t="shared" si="12"/>
        <v>12</v>
      </c>
      <c r="D694" s="14">
        <v>1.8500000238418579</v>
      </c>
    </row>
    <row r="695" spans="1:4">
      <c r="A695" s="16">
        <v>688</v>
      </c>
      <c r="B695" s="15">
        <v>28521</v>
      </c>
      <c r="C695" s="18">
        <f t="shared" si="12"/>
        <v>1</v>
      </c>
      <c r="D695" s="14">
        <v>1.6200000047683716</v>
      </c>
    </row>
    <row r="696" spans="1:4">
      <c r="A696" s="16">
        <v>689</v>
      </c>
      <c r="B696" s="15">
        <v>28549</v>
      </c>
      <c r="C696" s="18">
        <f t="shared" si="12"/>
        <v>2</v>
      </c>
      <c r="D696" s="14">
        <v>1.9299999475479126</v>
      </c>
    </row>
    <row r="697" spans="1:4">
      <c r="A697" s="16">
        <v>690</v>
      </c>
      <c r="B697" s="15">
        <v>28580</v>
      </c>
      <c r="C697" s="18">
        <f t="shared" si="12"/>
        <v>3</v>
      </c>
      <c r="D697" s="14">
        <v>3.5499999523162842</v>
      </c>
    </row>
    <row r="698" spans="1:4">
      <c r="A698" s="16">
        <v>691</v>
      </c>
      <c r="B698" s="15">
        <v>28610</v>
      </c>
      <c r="C698" s="18">
        <f t="shared" si="12"/>
        <v>4</v>
      </c>
      <c r="D698" s="14">
        <v>4.179999828338623</v>
      </c>
    </row>
    <row r="699" spans="1:4">
      <c r="A699" s="16">
        <v>692</v>
      </c>
      <c r="B699" s="15">
        <v>28641</v>
      </c>
      <c r="C699" s="18">
        <f t="shared" si="12"/>
        <v>5</v>
      </c>
      <c r="D699" s="14">
        <v>7.5100002288818359</v>
      </c>
    </row>
    <row r="700" spans="1:4">
      <c r="A700" s="16">
        <v>693</v>
      </c>
      <c r="B700" s="15">
        <v>28671</v>
      </c>
      <c r="C700" s="18">
        <f t="shared" si="12"/>
        <v>6</v>
      </c>
      <c r="D700" s="14">
        <v>8.8900003433227539</v>
      </c>
    </row>
    <row r="701" spans="1:4">
      <c r="A701" s="16">
        <v>694</v>
      </c>
      <c r="B701" s="15">
        <v>28702</v>
      </c>
      <c r="C701" s="18">
        <f t="shared" si="12"/>
        <v>7</v>
      </c>
      <c r="D701" s="14">
        <v>11.359999656677246</v>
      </c>
    </row>
    <row r="702" spans="1:4">
      <c r="A702" s="16">
        <v>695</v>
      </c>
      <c r="B702" s="15">
        <v>28733</v>
      </c>
      <c r="C702" s="18">
        <f t="shared" si="12"/>
        <v>8</v>
      </c>
      <c r="D702" s="14">
        <v>10.560000419616699</v>
      </c>
    </row>
    <row r="703" spans="1:4">
      <c r="A703" s="16">
        <v>696</v>
      </c>
      <c r="B703" s="15">
        <v>28763</v>
      </c>
      <c r="C703" s="18">
        <f t="shared" si="12"/>
        <v>9</v>
      </c>
      <c r="D703" s="14">
        <v>7.3400001525878906</v>
      </c>
    </row>
    <row r="704" spans="1:4">
      <c r="A704" s="16">
        <v>697</v>
      </c>
      <c r="B704" s="15">
        <v>28794</v>
      </c>
      <c r="C704" s="18">
        <f t="shared" si="12"/>
        <v>10</v>
      </c>
      <c r="D704" s="14">
        <v>5.6500000953674316</v>
      </c>
    </row>
    <row r="705" spans="1:4">
      <c r="A705" s="16">
        <v>698</v>
      </c>
      <c r="B705" s="15">
        <v>28824</v>
      </c>
      <c r="C705" s="18">
        <f t="shared" si="12"/>
        <v>11</v>
      </c>
      <c r="D705" s="14">
        <v>1.7400000095367432</v>
      </c>
    </row>
    <row r="706" spans="1:4">
      <c r="A706" s="16">
        <v>699</v>
      </c>
      <c r="B706" s="15">
        <v>28855</v>
      </c>
      <c r="C706" s="18">
        <f t="shared" si="12"/>
        <v>12</v>
      </c>
      <c r="D706" s="14">
        <v>1.2799999713897705</v>
      </c>
    </row>
    <row r="707" spans="1:4">
      <c r="A707" s="16">
        <v>700</v>
      </c>
      <c r="B707" s="15">
        <v>28886</v>
      </c>
      <c r="C707" s="18">
        <f t="shared" si="12"/>
        <v>1</v>
      </c>
      <c r="D707" s="14">
        <v>1.4700000286102295</v>
      </c>
    </row>
    <row r="708" spans="1:4">
      <c r="A708" s="16">
        <v>701</v>
      </c>
      <c r="B708" s="15">
        <v>28914</v>
      </c>
      <c r="C708" s="18">
        <f t="shared" si="12"/>
        <v>2</v>
      </c>
      <c r="D708" s="14">
        <v>1.7200000286102295</v>
      </c>
    </row>
    <row r="709" spans="1:4">
      <c r="A709" s="16">
        <v>702</v>
      </c>
      <c r="B709" s="15">
        <v>28945</v>
      </c>
      <c r="C709" s="18">
        <f t="shared" si="12"/>
        <v>3</v>
      </c>
      <c r="D709" s="14">
        <v>3.0299999713897705</v>
      </c>
    </row>
    <row r="710" spans="1:4">
      <c r="A710" s="16">
        <v>703</v>
      </c>
      <c r="B710" s="15">
        <v>28975</v>
      </c>
      <c r="C710" s="18">
        <f t="shared" si="12"/>
        <v>4</v>
      </c>
      <c r="D710" s="14">
        <v>4.369999885559082</v>
      </c>
    </row>
    <row r="711" spans="1:4">
      <c r="A711" s="16">
        <v>704</v>
      </c>
      <c r="B711" s="15">
        <v>29006</v>
      </c>
      <c r="C711" s="18">
        <f t="shared" si="12"/>
        <v>5</v>
      </c>
      <c r="D711" s="14">
        <v>7.8499999046325684</v>
      </c>
    </row>
    <row r="712" spans="1:4">
      <c r="A712" s="16">
        <v>705</v>
      </c>
      <c r="B712" s="15">
        <v>29036</v>
      </c>
      <c r="C712" s="18">
        <f t="shared" si="12"/>
        <v>6</v>
      </c>
      <c r="D712" s="14">
        <v>9.1899995803833008</v>
      </c>
    </row>
    <row r="713" spans="1:4">
      <c r="A713" s="16">
        <v>706</v>
      </c>
      <c r="B713" s="15">
        <v>29067</v>
      </c>
      <c r="C713" s="18">
        <f t="shared" ref="C713:C776" si="13">MONTH(B713)</f>
        <v>7</v>
      </c>
      <c r="D713" s="14">
        <v>11.380000114440918</v>
      </c>
    </row>
    <row r="714" spans="1:4">
      <c r="A714" s="16">
        <v>707</v>
      </c>
      <c r="B714" s="15">
        <v>29098</v>
      </c>
      <c r="C714" s="18">
        <f t="shared" si="13"/>
        <v>8</v>
      </c>
      <c r="D714" s="14">
        <v>9.6599998474121094</v>
      </c>
    </row>
    <row r="715" spans="1:4">
      <c r="A715" s="16">
        <v>708</v>
      </c>
      <c r="B715" s="15">
        <v>29128</v>
      </c>
      <c r="C715" s="18">
        <f t="shared" si="13"/>
        <v>9</v>
      </c>
      <c r="D715" s="14">
        <v>8.1599998474121094</v>
      </c>
    </row>
    <row r="716" spans="1:4">
      <c r="A716" s="16">
        <v>709</v>
      </c>
      <c r="B716" s="15">
        <v>29159</v>
      </c>
      <c r="C716" s="18">
        <f t="shared" si="13"/>
        <v>10</v>
      </c>
      <c r="D716" s="14">
        <v>4.619999885559082</v>
      </c>
    </row>
    <row r="717" spans="1:4">
      <c r="A717" s="16">
        <v>710</v>
      </c>
      <c r="B717" s="15">
        <v>29189</v>
      </c>
      <c r="C717" s="18">
        <f t="shared" si="13"/>
        <v>11</v>
      </c>
      <c r="D717" s="14">
        <v>2.0099999904632568</v>
      </c>
    </row>
    <row r="718" spans="1:4">
      <c r="A718" s="16">
        <v>711</v>
      </c>
      <c r="B718" s="15">
        <v>29220</v>
      </c>
      <c r="C718" s="18">
        <f t="shared" si="13"/>
        <v>12</v>
      </c>
      <c r="D718" s="14">
        <v>1.6399999856948853</v>
      </c>
    </row>
    <row r="719" spans="1:4">
      <c r="A719" s="16">
        <v>712</v>
      </c>
      <c r="B719" s="15">
        <v>29251</v>
      </c>
      <c r="C719" s="18">
        <f t="shared" si="13"/>
        <v>1</v>
      </c>
      <c r="D719" s="14">
        <v>1.5299999713897705</v>
      </c>
    </row>
    <row r="720" spans="1:4">
      <c r="A720" s="16">
        <v>713</v>
      </c>
      <c r="B720" s="15">
        <v>29280</v>
      </c>
      <c r="C720" s="18">
        <f t="shared" si="13"/>
        <v>2</v>
      </c>
      <c r="D720" s="14">
        <v>2.1600000858306885</v>
      </c>
    </row>
    <row r="721" spans="1:4">
      <c r="A721" s="16">
        <v>714</v>
      </c>
      <c r="B721" s="15">
        <v>29311</v>
      </c>
      <c r="C721" s="18">
        <f t="shared" si="13"/>
        <v>3</v>
      </c>
      <c r="D721" s="14">
        <v>2.880000114440918</v>
      </c>
    </row>
    <row r="722" spans="1:4">
      <c r="A722" s="16">
        <v>715</v>
      </c>
      <c r="B722" s="15">
        <v>29341</v>
      </c>
      <c r="C722" s="18">
        <f t="shared" si="13"/>
        <v>4</v>
      </c>
      <c r="D722" s="14">
        <v>4.679999828338623</v>
      </c>
    </row>
    <row r="723" spans="1:4">
      <c r="A723" s="16">
        <v>716</v>
      </c>
      <c r="B723" s="15">
        <v>29372</v>
      </c>
      <c r="C723" s="18">
        <f t="shared" si="13"/>
        <v>5</v>
      </c>
      <c r="D723" s="14">
        <v>6.4800000190734863</v>
      </c>
    </row>
    <row r="724" spans="1:4">
      <c r="A724" s="16">
        <v>717</v>
      </c>
      <c r="B724" s="15">
        <v>29402</v>
      </c>
      <c r="C724" s="18">
        <f t="shared" si="13"/>
        <v>6</v>
      </c>
      <c r="D724" s="14">
        <v>8.0100002288818359</v>
      </c>
    </row>
    <row r="725" spans="1:4">
      <c r="A725" s="16">
        <v>718</v>
      </c>
      <c r="B725" s="15">
        <v>29433</v>
      </c>
      <c r="C725" s="18">
        <f t="shared" si="13"/>
        <v>7</v>
      </c>
      <c r="D725" s="14">
        <v>11.109999656677246</v>
      </c>
    </row>
    <row r="726" spans="1:4">
      <c r="A726" s="16">
        <v>719</v>
      </c>
      <c r="B726" s="15">
        <v>29464</v>
      </c>
      <c r="C726" s="18">
        <f t="shared" si="13"/>
        <v>8</v>
      </c>
      <c r="D726" s="14">
        <v>9.4399995803833008</v>
      </c>
    </row>
    <row r="727" spans="1:4">
      <c r="A727" s="16">
        <v>720</v>
      </c>
      <c r="B727" s="15">
        <v>29494</v>
      </c>
      <c r="C727" s="18">
        <f t="shared" si="13"/>
        <v>9</v>
      </c>
      <c r="D727" s="14">
        <v>6.9600000381469727</v>
      </c>
    </row>
    <row r="728" spans="1:4">
      <c r="A728" s="16">
        <v>721</v>
      </c>
      <c r="B728" s="15">
        <v>29525</v>
      </c>
      <c r="C728" s="18">
        <f t="shared" si="13"/>
        <v>10</v>
      </c>
      <c r="D728" s="14">
        <v>4.809999942779541</v>
      </c>
    </row>
    <row r="729" spans="1:4">
      <c r="A729" s="16">
        <v>722</v>
      </c>
      <c r="B729" s="15">
        <v>29555</v>
      </c>
      <c r="C729" s="18">
        <f t="shared" si="13"/>
        <v>11</v>
      </c>
      <c r="D729" s="14">
        <v>2.369999885559082</v>
      </c>
    </row>
    <row r="730" spans="1:4">
      <c r="A730" s="16">
        <v>723</v>
      </c>
      <c r="B730" s="15">
        <v>29586</v>
      </c>
      <c r="C730" s="18">
        <f t="shared" si="13"/>
        <v>12</v>
      </c>
      <c r="D730" s="14">
        <v>1.6000000238418579</v>
      </c>
    </row>
    <row r="731" spans="1:4">
      <c r="A731" s="16">
        <v>724</v>
      </c>
      <c r="B731" s="15">
        <v>29617</v>
      </c>
      <c r="C731" s="18">
        <f t="shared" si="13"/>
        <v>1</v>
      </c>
      <c r="D731" s="14">
        <v>1.5299999713897705</v>
      </c>
    </row>
    <row r="732" spans="1:4">
      <c r="A732" s="16">
        <v>725</v>
      </c>
      <c r="B732" s="15">
        <v>29645</v>
      </c>
      <c r="C732" s="18">
        <f t="shared" si="13"/>
        <v>2</v>
      </c>
      <c r="D732" s="14">
        <v>2.0199999809265137</v>
      </c>
    </row>
    <row r="733" spans="1:4">
      <c r="A733" s="16">
        <v>726</v>
      </c>
      <c r="B733" s="15">
        <v>29676</v>
      </c>
      <c r="C733" s="18">
        <f t="shared" si="13"/>
        <v>3</v>
      </c>
      <c r="D733" s="14">
        <v>2.8299999237060547</v>
      </c>
    </row>
    <row r="734" spans="1:4">
      <c r="A734" s="16">
        <v>727</v>
      </c>
      <c r="B734" s="15">
        <v>29706</v>
      </c>
      <c r="C734" s="18">
        <f t="shared" si="13"/>
        <v>4</v>
      </c>
      <c r="D734" s="14">
        <v>5.0900001525878906</v>
      </c>
    </row>
    <row r="735" spans="1:4">
      <c r="A735" s="16">
        <v>728</v>
      </c>
      <c r="B735" s="15">
        <v>29737</v>
      </c>
      <c r="C735" s="18">
        <f t="shared" si="13"/>
        <v>5</v>
      </c>
      <c r="D735" s="14">
        <v>7.7699999809265137</v>
      </c>
    </row>
    <row r="736" spans="1:4">
      <c r="A736" s="16">
        <v>729</v>
      </c>
      <c r="B736" s="15">
        <v>29767</v>
      </c>
      <c r="C736" s="18">
        <f t="shared" si="13"/>
        <v>6</v>
      </c>
      <c r="D736" s="14">
        <v>10.340000152587891</v>
      </c>
    </row>
    <row r="737" spans="1:4">
      <c r="A737" s="16">
        <v>730</v>
      </c>
      <c r="B737" s="15">
        <v>29798</v>
      </c>
      <c r="C737" s="18">
        <f t="shared" si="13"/>
        <v>7</v>
      </c>
      <c r="D737" s="14">
        <v>11.359999656677246</v>
      </c>
    </row>
    <row r="738" spans="1:4">
      <c r="A738" s="16">
        <v>731</v>
      </c>
      <c r="B738" s="15">
        <v>29829</v>
      </c>
      <c r="C738" s="18">
        <f t="shared" si="13"/>
        <v>8</v>
      </c>
      <c r="D738" s="14">
        <v>10.020000457763672</v>
      </c>
    </row>
    <row r="739" spans="1:4">
      <c r="A739" s="16">
        <v>732</v>
      </c>
      <c r="B739" s="15">
        <v>29859</v>
      </c>
      <c r="C739" s="18">
        <f t="shared" si="13"/>
        <v>9</v>
      </c>
      <c r="D739" s="14">
        <v>7.6100001335144043</v>
      </c>
    </row>
    <row r="740" spans="1:4">
      <c r="A740" s="16">
        <v>733</v>
      </c>
      <c r="B740" s="15">
        <v>29890</v>
      </c>
      <c r="C740" s="18">
        <f t="shared" si="13"/>
        <v>10</v>
      </c>
      <c r="D740" s="14">
        <v>3.7300000190734863</v>
      </c>
    </row>
    <row r="741" spans="1:4">
      <c r="A741" s="16">
        <v>734</v>
      </c>
      <c r="B741" s="15">
        <v>29920</v>
      </c>
      <c r="C741" s="18">
        <f t="shared" si="13"/>
        <v>11</v>
      </c>
      <c r="D741" s="14">
        <v>2.619999885559082</v>
      </c>
    </row>
    <row r="742" spans="1:4">
      <c r="A742" s="16">
        <v>735</v>
      </c>
      <c r="B742" s="15">
        <v>29951</v>
      </c>
      <c r="C742" s="18">
        <f t="shared" si="13"/>
        <v>12</v>
      </c>
      <c r="D742" s="14">
        <v>1.7400000095367432</v>
      </c>
    </row>
    <row r="743" spans="1:4">
      <c r="A743" s="16">
        <v>736</v>
      </c>
      <c r="B743" s="15">
        <v>29982</v>
      </c>
      <c r="C743" s="18">
        <f t="shared" si="13"/>
        <v>1</v>
      </c>
      <c r="D743" s="14">
        <v>1.3999999761581421</v>
      </c>
    </row>
    <row r="744" spans="1:4">
      <c r="A744" s="16">
        <v>737</v>
      </c>
      <c r="B744" s="15">
        <v>30010</v>
      </c>
      <c r="C744" s="18">
        <f t="shared" si="13"/>
        <v>2</v>
      </c>
      <c r="D744" s="14">
        <v>1.8600000143051147</v>
      </c>
    </row>
    <row r="745" spans="1:4">
      <c r="A745" s="16">
        <v>738</v>
      </c>
      <c r="B745" s="15">
        <v>30041</v>
      </c>
      <c r="C745" s="18">
        <f t="shared" si="13"/>
        <v>3</v>
      </c>
      <c r="D745" s="14">
        <v>2.6500000953674316</v>
      </c>
    </row>
    <row r="746" spans="1:4">
      <c r="A746" s="16">
        <v>739</v>
      </c>
      <c r="B746" s="15">
        <v>30071</v>
      </c>
      <c r="C746" s="18">
        <f t="shared" si="13"/>
        <v>4</v>
      </c>
      <c r="D746" s="14">
        <v>4.0199999809265137</v>
      </c>
    </row>
    <row r="747" spans="1:4">
      <c r="A747" s="16">
        <v>740</v>
      </c>
      <c r="B747" s="15">
        <v>30102</v>
      </c>
      <c r="C747" s="18">
        <f t="shared" si="13"/>
        <v>5</v>
      </c>
      <c r="D747" s="14">
        <v>7.4200000762939453</v>
      </c>
    </row>
    <row r="748" spans="1:4">
      <c r="A748" s="16">
        <v>741</v>
      </c>
      <c r="B748" s="15">
        <v>30132</v>
      </c>
      <c r="C748" s="18">
        <f t="shared" si="13"/>
        <v>6</v>
      </c>
      <c r="D748" s="14">
        <v>8.3199996948242188</v>
      </c>
    </row>
    <row r="749" spans="1:4">
      <c r="A749" s="16">
        <v>742</v>
      </c>
      <c r="B749" s="15">
        <v>30163</v>
      </c>
      <c r="C749" s="18">
        <f t="shared" si="13"/>
        <v>7</v>
      </c>
      <c r="D749" s="14">
        <v>10.920000076293945</v>
      </c>
    </row>
    <row r="750" spans="1:4">
      <c r="A750" s="16">
        <v>743</v>
      </c>
      <c r="B750" s="15">
        <v>30194</v>
      </c>
      <c r="C750" s="18">
        <f t="shared" si="13"/>
        <v>8</v>
      </c>
      <c r="D750" s="14">
        <v>10.060000419616699</v>
      </c>
    </row>
    <row r="751" spans="1:4">
      <c r="A751" s="16">
        <v>744</v>
      </c>
      <c r="B751" s="15">
        <v>30224</v>
      </c>
      <c r="C751" s="18">
        <f t="shared" si="13"/>
        <v>9</v>
      </c>
      <c r="D751" s="14">
        <v>7.4099998474121094</v>
      </c>
    </row>
    <row r="752" spans="1:4">
      <c r="A752" s="16">
        <v>745</v>
      </c>
      <c r="B752" s="15">
        <v>30255</v>
      </c>
      <c r="C752" s="18">
        <f t="shared" si="13"/>
        <v>10</v>
      </c>
      <c r="D752" s="14">
        <v>4.320000171661377</v>
      </c>
    </row>
    <row r="753" spans="1:4">
      <c r="A753" s="16">
        <v>746</v>
      </c>
      <c r="B753" s="15">
        <v>30285</v>
      </c>
      <c r="C753" s="18">
        <f t="shared" si="13"/>
        <v>11</v>
      </c>
      <c r="D753" s="14">
        <v>1.5</v>
      </c>
    </row>
    <row r="754" spans="1:4">
      <c r="A754" s="16">
        <v>747</v>
      </c>
      <c r="B754" s="15">
        <v>30316</v>
      </c>
      <c r="C754" s="18">
        <f t="shared" si="13"/>
        <v>12</v>
      </c>
      <c r="D754" s="14">
        <v>1.5399999618530273</v>
      </c>
    </row>
    <row r="755" spans="1:4">
      <c r="A755" s="16">
        <v>748</v>
      </c>
      <c r="B755" s="15">
        <v>30347</v>
      </c>
      <c r="C755" s="18">
        <f t="shared" si="13"/>
        <v>1</v>
      </c>
      <c r="D755" s="14">
        <v>1.4600000381469727</v>
      </c>
    </row>
    <row r="756" spans="1:4">
      <c r="A756" s="16">
        <v>749</v>
      </c>
      <c r="B756" s="15">
        <v>30375</v>
      </c>
      <c r="C756" s="18">
        <f t="shared" si="13"/>
        <v>2</v>
      </c>
      <c r="D756" s="14">
        <v>1.9800000190734863</v>
      </c>
    </row>
    <row r="757" spans="1:4">
      <c r="A757" s="16">
        <v>750</v>
      </c>
      <c r="B757" s="15">
        <v>30406</v>
      </c>
      <c r="C757" s="18">
        <f t="shared" si="13"/>
        <v>3</v>
      </c>
      <c r="D757" s="14">
        <v>2.9600000381469727</v>
      </c>
    </row>
    <row r="758" spans="1:4">
      <c r="A758" s="16">
        <v>751</v>
      </c>
      <c r="B758" s="15">
        <v>30436</v>
      </c>
      <c r="C758" s="18">
        <f t="shared" si="13"/>
        <v>4</v>
      </c>
      <c r="D758" s="14">
        <v>3.7200000286102295</v>
      </c>
    </row>
    <row r="759" spans="1:4">
      <c r="A759" s="16">
        <v>752</v>
      </c>
      <c r="B759" s="15">
        <v>30467</v>
      </c>
      <c r="C759" s="18">
        <f t="shared" si="13"/>
        <v>5</v>
      </c>
      <c r="D759" s="14">
        <v>7.1700000762939453</v>
      </c>
    </row>
    <row r="760" spans="1:4">
      <c r="A760" s="16">
        <v>753</v>
      </c>
      <c r="B760" s="15">
        <v>30497</v>
      </c>
      <c r="C760" s="18">
        <f t="shared" si="13"/>
        <v>6</v>
      </c>
      <c r="D760" s="14">
        <v>7.9200000762939453</v>
      </c>
    </row>
    <row r="761" spans="1:4">
      <c r="A761" s="16">
        <v>754</v>
      </c>
      <c r="B761" s="15">
        <v>30528</v>
      </c>
      <c r="C761" s="18">
        <f t="shared" si="13"/>
        <v>7</v>
      </c>
      <c r="D761" s="14">
        <v>10.859999656677246</v>
      </c>
    </row>
    <row r="762" spans="1:4">
      <c r="A762" s="16">
        <v>755</v>
      </c>
      <c r="B762" s="15">
        <v>30559</v>
      </c>
      <c r="C762" s="18">
        <f t="shared" si="13"/>
        <v>8</v>
      </c>
      <c r="D762" s="14">
        <v>10.710000038146973</v>
      </c>
    </row>
    <row r="763" spans="1:4">
      <c r="A763" s="16">
        <v>756</v>
      </c>
      <c r="B763" s="15">
        <v>30589</v>
      </c>
      <c r="C763" s="18">
        <f t="shared" si="13"/>
        <v>9</v>
      </c>
      <c r="D763" s="14">
        <v>8.1899995803833008</v>
      </c>
    </row>
    <row r="764" spans="1:4">
      <c r="A764" s="16">
        <v>757</v>
      </c>
      <c r="B764" s="15">
        <v>30620</v>
      </c>
      <c r="C764" s="18">
        <f t="shared" si="13"/>
        <v>10</v>
      </c>
      <c r="D764" s="14">
        <v>5.2600002288818359</v>
      </c>
    </row>
    <row r="765" spans="1:4">
      <c r="A765" s="16">
        <v>758</v>
      </c>
      <c r="B765" s="15">
        <v>30650</v>
      </c>
      <c r="C765" s="18">
        <f t="shared" si="13"/>
        <v>11</v>
      </c>
      <c r="D765" s="14">
        <v>2.1400001049041748</v>
      </c>
    </row>
    <row r="766" spans="1:4">
      <c r="A766" s="16">
        <v>759</v>
      </c>
      <c r="B766" s="15">
        <v>30681</v>
      </c>
      <c r="C766" s="18">
        <f t="shared" si="13"/>
        <v>12</v>
      </c>
      <c r="D766" s="14">
        <v>1.7000000476837158</v>
      </c>
    </row>
    <row r="767" spans="1:4">
      <c r="A767" s="16">
        <v>760</v>
      </c>
      <c r="B767" s="15">
        <v>30712</v>
      </c>
      <c r="C767" s="18">
        <f t="shared" si="13"/>
        <v>1</v>
      </c>
      <c r="D767" s="14">
        <v>1.5</v>
      </c>
    </row>
    <row r="768" spans="1:4">
      <c r="A768" s="16">
        <v>761</v>
      </c>
      <c r="B768" s="15">
        <v>30741</v>
      </c>
      <c r="C768" s="18">
        <f t="shared" si="13"/>
        <v>2</v>
      </c>
      <c r="D768" s="14">
        <v>1.7200000286102295</v>
      </c>
    </row>
    <row r="769" spans="1:4">
      <c r="A769" s="16">
        <v>762</v>
      </c>
      <c r="B769" s="15">
        <v>30772</v>
      </c>
      <c r="C769" s="18">
        <f t="shared" si="13"/>
        <v>3</v>
      </c>
      <c r="D769" s="14">
        <v>3.5999999046325684</v>
      </c>
    </row>
    <row r="770" spans="1:4">
      <c r="A770" s="16">
        <v>763</v>
      </c>
      <c r="B770" s="15">
        <v>30802</v>
      </c>
      <c r="C770" s="18">
        <f t="shared" si="13"/>
        <v>4</v>
      </c>
      <c r="D770" s="14">
        <v>4.6500000953674316</v>
      </c>
    </row>
    <row r="771" spans="1:4">
      <c r="A771" s="16">
        <v>764</v>
      </c>
      <c r="B771" s="15">
        <v>30833</v>
      </c>
      <c r="C771" s="18">
        <f t="shared" si="13"/>
        <v>5</v>
      </c>
      <c r="D771" s="14">
        <v>8.380000114440918</v>
      </c>
    </row>
    <row r="772" spans="1:4">
      <c r="A772" s="16">
        <v>765</v>
      </c>
      <c r="B772" s="15">
        <v>30863</v>
      </c>
      <c r="C772" s="18">
        <f t="shared" si="13"/>
        <v>6</v>
      </c>
      <c r="D772" s="14">
        <v>9.0200004577636719</v>
      </c>
    </row>
    <row r="773" spans="1:4">
      <c r="A773" s="16">
        <v>766</v>
      </c>
      <c r="B773" s="15">
        <v>30894</v>
      </c>
      <c r="C773" s="18">
        <f t="shared" si="13"/>
        <v>7</v>
      </c>
      <c r="D773" s="14">
        <v>12</v>
      </c>
    </row>
    <row r="774" spans="1:4">
      <c r="A774" s="16">
        <v>767</v>
      </c>
      <c r="B774" s="15">
        <v>30925</v>
      </c>
      <c r="C774" s="18">
        <f t="shared" si="13"/>
        <v>8</v>
      </c>
      <c r="D774" s="14">
        <v>10.449999809265137</v>
      </c>
    </row>
    <row r="775" spans="1:4">
      <c r="A775" s="16">
        <v>768</v>
      </c>
      <c r="B775" s="15">
        <v>30955</v>
      </c>
      <c r="C775" s="18">
        <f t="shared" si="13"/>
        <v>9</v>
      </c>
      <c r="D775" s="14">
        <v>8.7700004577636719</v>
      </c>
    </row>
    <row r="776" spans="1:4">
      <c r="A776" s="16">
        <v>769</v>
      </c>
      <c r="B776" s="15">
        <v>30986</v>
      </c>
      <c r="C776" s="18">
        <f t="shared" si="13"/>
        <v>10</v>
      </c>
      <c r="D776" s="14">
        <v>3.7300000190734863</v>
      </c>
    </row>
    <row r="777" spans="1:4">
      <c r="A777" s="16">
        <v>770</v>
      </c>
      <c r="B777" s="15">
        <v>31016</v>
      </c>
      <c r="C777" s="18">
        <f t="shared" ref="C777:C840" si="14">MONTH(B777)</f>
        <v>11</v>
      </c>
      <c r="D777" s="14">
        <v>1.7899999618530273</v>
      </c>
    </row>
    <row r="778" spans="1:4">
      <c r="A778" s="16">
        <v>771</v>
      </c>
      <c r="B778" s="15">
        <v>31047</v>
      </c>
      <c r="C778" s="18">
        <f t="shared" si="14"/>
        <v>12</v>
      </c>
      <c r="D778" s="14">
        <v>1.4199999570846558</v>
      </c>
    </row>
    <row r="779" spans="1:4">
      <c r="A779" s="16">
        <v>772</v>
      </c>
      <c r="B779" s="15">
        <v>31078</v>
      </c>
      <c r="C779" s="18">
        <f t="shared" si="14"/>
        <v>1</v>
      </c>
      <c r="D779" s="14">
        <v>1.3899999856948853</v>
      </c>
    </row>
    <row r="780" spans="1:4">
      <c r="A780" s="16">
        <v>773</v>
      </c>
      <c r="B780" s="15">
        <v>31106</v>
      </c>
      <c r="C780" s="18">
        <f t="shared" si="14"/>
        <v>2</v>
      </c>
      <c r="D780" s="14">
        <v>1.9500000476837158</v>
      </c>
    </row>
    <row r="781" spans="1:4">
      <c r="A781" s="16">
        <v>774</v>
      </c>
      <c r="B781" s="15">
        <v>31137</v>
      </c>
      <c r="C781" s="18">
        <f t="shared" si="14"/>
        <v>3</v>
      </c>
      <c r="D781" s="14">
        <v>2.5099999904632568</v>
      </c>
    </row>
    <row r="782" spans="1:4">
      <c r="A782" s="16">
        <v>775</v>
      </c>
      <c r="B782" s="15">
        <v>31167</v>
      </c>
      <c r="C782" s="18">
        <f t="shared" si="14"/>
        <v>4</v>
      </c>
      <c r="D782" s="14">
        <v>6.0500001907348633</v>
      </c>
    </row>
    <row r="783" spans="1:4">
      <c r="A783" s="16">
        <v>776</v>
      </c>
      <c r="B783" s="15">
        <v>31198</v>
      </c>
      <c r="C783" s="18">
        <f t="shared" si="14"/>
        <v>5</v>
      </c>
      <c r="D783" s="14">
        <v>6.7800002098083496</v>
      </c>
    </row>
    <row r="784" spans="1:4">
      <c r="A784" s="16">
        <v>777</v>
      </c>
      <c r="B784" s="15">
        <v>31228</v>
      </c>
      <c r="C784" s="18">
        <f t="shared" si="14"/>
        <v>6</v>
      </c>
      <c r="D784" s="14">
        <v>9.8000001907348633</v>
      </c>
    </row>
    <row r="785" spans="1:4">
      <c r="A785" s="16">
        <v>778</v>
      </c>
      <c r="B785" s="15">
        <v>31259</v>
      </c>
      <c r="C785" s="18">
        <f t="shared" si="14"/>
        <v>7</v>
      </c>
      <c r="D785" s="14">
        <v>11.850000381469727</v>
      </c>
    </row>
    <row r="786" spans="1:4">
      <c r="A786" s="16">
        <v>779</v>
      </c>
      <c r="B786" s="15">
        <v>31290</v>
      </c>
      <c r="C786" s="18">
        <f t="shared" si="14"/>
        <v>8</v>
      </c>
      <c r="D786" s="14">
        <v>9.5399999618530273</v>
      </c>
    </row>
    <row r="787" spans="1:4">
      <c r="A787" s="16">
        <v>780</v>
      </c>
      <c r="B787" s="15">
        <v>31320</v>
      </c>
      <c r="C787" s="18">
        <f t="shared" si="14"/>
        <v>9</v>
      </c>
      <c r="D787" s="14">
        <v>6.7199997901916504</v>
      </c>
    </row>
    <row r="788" spans="1:4">
      <c r="A788" s="16">
        <v>781</v>
      </c>
      <c r="B788" s="15">
        <v>31351</v>
      </c>
      <c r="C788" s="18">
        <f t="shared" si="14"/>
        <v>10</v>
      </c>
      <c r="D788" s="14">
        <v>4.4499998092651367</v>
      </c>
    </row>
    <row r="789" spans="1:4">
      <c r="A789" s="16">
        <v>782</v>
      </c>
      <c r="B789" s="15">
        <v>31381</v>
      </c>
      <c r="C789" s="18">
        <f t="shared" si="14"/>
        <v>11</v>
      </c>
      <c r="D789" s="14">
        <v>1.6699999570846558</v>
      </c>
    </row>
    <row r="790" spans="1:4">
      <c r="A790" s="16">
        <v>783</v>
      </c>
      <c r="B790" s="15">
        <v>31412</v>
      </c>
      <c r="C790" s="18">
        <f t="shared" si="14"/>
        <v>12</v>
      </c>
      <c r="D790" s="14">
        <v>1.2699999809265137</v>
      </c>
    </row>
    <row r="791" spans="1:4">
      <c r="A791" s="16">
        <v>784</v>
      </c>
      <c r="B791" s="15">
        <v>31443</v>
      </c>
      <c r="C791" s="18">
        <f t="shared" si="14"/>
        <v>1</v>
      </c>
      <c r="D791" s="14">
        <v>1.5900000333786011</v>
      </c>
    </row>
    <row r="792" spans="1:4">
      <c r="A792" s="16">
        <v>785</v>
      </c>
      <c r="B792" s="15">
        <v>31471</v>
      </c>
      <c r="C792" s="18">
        <f t="shared" si="14"/>
        <v>2</v>
      </c>
      <c r="D792" s="14">
        <v>2.2999999523162842</v>
      </c>
    </row>
    <row r="793" spans="1:4">
      <c r="A793" s="16">
        <v>786</v>
      </c>
      <c r="B793" s="15">
        <v>31502</v>
      </c>
      <c r="C793" s="18">
        <f t="shared" si="14"/>
        <v>3</v>
      </c>
      <c r="D793" s="14">
        <v>3.5799999237060547</v>
      </c>
    </row>
    <row r="794" spans="1:4">
      <c r="A794" s="16">
        <v>787</v>
      </c>
      <c r="B794" s="15">
        <v>31532</v>
      </c>
      <c r="C794" s="18">
        <f t="shared" si="14"/>
        <v>4</v>
      </c>
      <c r="D794" s="14">
        <v>4.8000001907348633</v>
      </c>
    </row>
    <row r="795" spans="1:4">
      <c r="A795" s="16">
        <v>788</v>
      </c>
      <c r="B795" s="15">
        <v>31563</v>
      </c>
      <c r="C795" s="18">
        <f t="shared" si="14"/>
        <v>5</v>
      </c>
      <c r="D795" s="14">
        <v>7.369999885559082</v>
      </c>
    </row>
    <row r="796" spans="1:4">
      <c r="A796" s="16">
        <v>789</v>
      </c>
      <c r="B796" s="15">
        <v>31593</v>
      </c>
      <c r="C796" s="18">
        <f t="shared" si="14"/>
        <v>6</v>
      </c>
      <c r="D796" s="14">
        <v>9.1700000762939453</v>
      </c>
    </row>
    <row r="797" spans="1:4">
      <c r="A797" s="16">
        <v>790</v>
      </c>
      <c r="B797" s="15">
        <v>31624</v>
      </c>
      <c r="C797" s="18">
        <f t="shared" si="14"/>
        <v>7</v>
      </c>
      <c r="D797" s="14">
        <v>11.119999885559082</v>
      </c>
    </row>
    <row r="798" spans="1:4">
      <c r="A798" s="16">
        <v>791</v>
      </c>
      <c r="B798" s="15">
        <v>31655</v>
      </c>
      <c r="C798" s="18">
        <f t="shared" si="14"/>
        <v>8</v>
      </c>
      <c r="D798" s="14">
        <v>10.050000190734863</v>
      </c>
    </row>
    <row r="799" spans="1:4">
      <c r="A799" s="16">
        <v>792</v>
      </c>
      <c r="B799" s="15">
        <v>31685</v>
      </c>
      <c r="C799" s="18">
        <f t="shared" si="14"/>
        <v>9</v>
      </c>
      <c r="D799" s="14">
        <v>6.309999942779541</v>
      </c>
    </row>
    <row r="800" spans="1:4">
      <c r="A800" s="16">
        <v>793</v>
      </c>
      <c r="B800" s="15">
        <v>31716</v>
      </c>
      <c r="C800" s="18">
        <f t="shared" si="14"/>
        <v>10</v>
      </c>
      <c r="D800" s="14">
        <v>5.0100002288818359</v>
      </c>
    </row>
    <row r="801" spans="1:4">
      <c r="A801" s="16">
        <v>794</v>
      </c>
      <c r="B801" s="15">
        <v>31746</v>
      </c>
      <c r="C801" s="18">
        <f t="shared" si="14"/>
        <v>11</v>
      </c>
      <c r="D801" s="14">
        <v>2.6600000858306885</v>
      </c>
    </row>
    <row r="802" spans="1:4">
      <c r="A802" s="16">
        <v>795</v>
      </c>
      <c r="B802" s="15">
        <v>31777</v>
      </c>
      <c r="C802" s="18">
        <f t="shared" si="14"/>
        <v>12</v>
      </c>
      <c r="D802" s="14">
        <v>1.4900000095367432</v>
      </c>
    </row>
    <row r="803" spans="1:4">
      <c r="A803" s="16">
        <v>796</v>
      </c>
      <c r="B803" s="15">
        <v>31808</v>
      </c>
      <c r="C803" s="18">
        <f t="shared" si="14"/>
        <v>1</v>
      </c>
      <c r="D803" s="14">
        <v>1.4600000381469727</v>
      </c>
    </row>
    <row r="804" spans="1:4">
      <c r="A804" s="16">
        <v>797</v>
      </c>
      <c r="B804" s="15">
        <v>31836</v>
      </c>
      <c r="C804" s="18">
        <f t="shared" si="14"/>
        <v>2</v>
      </c>
      <c r="D804" s="14">
        <v>1.9500000476837158</v>
      </c>
    </row>
    <row r="805" spans="1:4">
      <c r="A805" s="16">
        <v>798</v>
      </c>
      <c r="B805" s="15">
        <v>31867</v>
      </c>
      <c r="C805" s="18">
        <f t="shared" si="14"/>
        <v>3</v>
      </c>
      <c r="D805" s="14">
        <v>2.9200000762939453</v>
      </c>
    </row>
    <row r="806" spans="1:4">
      <c r="A806" s="16">
        <v>799</v>
      </c>
      <c r="B806" s="15">
        <v>31897</v>
      </c>
      <c r="C806" s="18">
        <f t="shared" si="14"/>
        <v>4</v>
      </c>
      <c r="D806" s="14">
        <v>6.0900001525878906</v>
      </c>
    </row>
    <row r="807" spans="1:4">
      <c r="A807" s="16">
        <v>800</v>
      </c>
      <c r="B807" s="15">
        <v>31928</v>
      </c>
      <c r="C807" s="18">
        <f t="shared" si="14"/>
        <v>5</v>
      </c>
      <c r="D807" s="14">
        <v>8.2200002670288086</v>
      </c>
    </row>
    <row r="808" spans="1:4">
      <c r="A808" s="16">
        <v>801</v>
      </c>
      <c r="B808" s="15">
        <v>31958</v>
      </c>
      <c r="C808" s="18">
        <f t="shared" si="14"/>
        <v>6</v>
      </c>
      <c r="D808" s="14">
        <v>9.3199996948242188</v>
      </c>
    </row>
    <row r="809" spans="1:4">
      <c r="A809" s="16">
        <v>802</v>
      </c>
      <c r="B809" s="15">
        <v>31989</v>
      </c>
      <c r="C809" s="18">
        <f t="shared" si="14"/>
        <v>7</v>
      </c>
      <c r="D809" s="14">
        <v>10.420000076293945</v>
      </c>
    </row>
    <row r="810" spans="1:4">
      <c r="A810" s="16">
        <v>803</v>
      </c>
      <c r="B810" s="15">
        <v>32020</v>
      </c>
      <c r="C810" s="18">
        <f t="shared" si="14"/>
        <v>8</v>
      </c>
      <c r="D810" s="14">
        <v>10.100000381469727</v>
      </c>
    </row>
    <row r="811" spans="1:4">
      <c r="A811" s="16">
        <v>804</v>
      </c>
      <c r="B811" s="15">
        <v>32050</v>
      </c>
      <c r="C811" s="18">
        <f t="shared" si="14"/>
        <v>9</v>
      </c>
      <c r="D811" s="14">
        <v>7.4800000190734863</v>
      </c>
    </row>
    <row r="812" spans="1:4">
      <c r="A812" s="16">
        <v>805</v>
      </c>
      <c r="B812" s="15">
        <v>32081</v>
      </c>
      <c r="C812" s="18">
        <f t="shared" si="14"/>
        <v>10</v>
      </c>
      <c r="D812" s="14">
        <v>5.5799999237060547</v>
      </c>
    </row>
    <row r="813" spans="1:4">
      <c r="A813" s="16">
        <v>806</v>
      </c>
      <c r="B813" s="15">
        <v>32111</v>
      </c>
      <c r="C813" s="18">
        <f t="shared" si="14"/>
        <v>11</v>
      </c>
      <c r="D813" s="14">
        <v>2.0399999618530273</v>
      </c>
    </row>
    <row r="814" spans="1:4">
      <c r="A814" s="16">
        <v>807</v>
      </c>
      <c r="B814" s="15">
        <v>32142</v>
      </c>
      <c r="C814" s="18">
        <f t="shared" si="14"/>
        <v>12</v>
      </c>
      <c r="D814" s="14">
        <v>1.5</v>
      </c>
    </row>
    <row r="815" spans="1:4">
      <c r="A815" s="16">
        <v>808</v>
      </c>
      <c r="B815" s="15">
        <v>32173</v>
      </c>
      <c r="C815" s="18">
        <f t="shared" si="14"/>
        <v>1</v>
      </c>
      <c r="D815" s="14">
        <v>1.4900000095367432</v>
      </c>
    </row>
    <row r="816" spans="1:4">
      <c r="A816" s="16">
        <v>809</v>
      </c>
      <c r="B816" s="15">
        <v>32202</v>
      </c>
      <c r="C816" s="18">
        <f t="shared" si="14"/>
        <v>2</v>
      </c>
      <c r="D816" s="14">
        <v>2.0799999237060547</v>
      </c>
    </row>
    <row r="817" spans="1:4">
      <c r="A817" s="16">
        <v>810</v>
      </c>
      <c r="B817" s="15">
        <v>32233</v>
      </c>
      <c r="C817" s="18">
        <f t="shared" si="14"/>
        <v>3</v>
      </c>
      <c r="D817" s="14">
        <v>3.3399999141693115</v>
      </c>
    </row>
    <row r="818" spans="1:4">
      <c r="A818" s="16">
        <v>811</v>
      </c>
      <c r="B818" s="15">
        <v>32263</v>
      </c>
      <c r="C818" s="18">
        <f t="shared" si="14"/>
        <v>4</v>
      </c>
      <c r="D818" s="14">
        <v>5.320000171661377</v>
      </c>
    </row>
    <row r="819" spans="1:4">
      <c r="A819" s="16">
        <v>812</v>
      </c>
      <c r="B819" s="15">
        <v>32294</v>
      </c>
      <c r="C819" s="18">
        <f t="shared" si="14"/>
        <v>5</v>
      </c>
      <c r="D819" s="14">
        <v>6.7399997711181641</v>
      </c>
    </row>
    <row r="820" spans="1:4">
      <c r="A820" s="16">
        <v>813</v>
      </c>
      <c r="B820" s="15">
        <v>32324</v>
      </c>
      <c r="C820" s="18">
        <f t="shared" si="14"/>
        <v>6</v>
      </c>
      <c r="D820" s="14">
        <v>8.9899997711181641</v>
      </c>
    </row>
    <row r="821" spans="1:4">
      <c r="A821" s="16">
        <v>814</v>
      </c>
      <c r="B821" s="15">
        <v>32355</v>
      </c>
      <c r="C821" s="18">
        <f t="shared" si="14"/>
        <v>7</v>
      </c>
      <c r="D821" s="14">
        <v>12.380000114440918</v>
      </c>
    </row>
    <row r="822" spans="1:4">
      <c r="A822" s="16">
        <v>815</v>
      </c>
      <c r="B822" s="15">
        <v>32386</v>
      </c>
      <c r="C822" s="18">
        <f t="shared" si="14"/>
        <v>8</v>
      </c>
      <c r="D822" s="14">
        <v>10.369999885559082</v>
      </c>
    </row>
    <row r="823" spans="1:4">
      <c r="A823" s="16">
        <v>816</v>
      </c>
      <c r="B823" s="15">
        <v>32416</v>
      </c>
      <c r="C823" s="18">
        <f t="shared" si="14"/>
        <v>9</v>
      </c>
      <c r="D823" s="14">
        <v>7.8000001907348633</v>
      </c>
    </row>
    <row r="824" spans="1:4">
      <c r="A824" s="16">
        <v>817</v>
      </c>
      <c r="B824" s="15">
        <v>32447</v>
      </c>
      <c r="C824" s="18">
        <f t="shared" si="14"/>
        <v>10</v>
      </c>
      <c r="D824" s="14">
        <v>5.1999998092651367</v>
      </c>
    </row>
    <row r="825" spans="1:4">
      <c r="A825" s="16">
        <v>818</v>
      </c>
      <c r="B825" s="15">
        <v>32477</v>
      </c>
      <c r="C825" s="18">
        <f t="shared" si="14"/>
        <v>11</v>
      </c>
      <c r="D825" s="14">
        <v>2.2300000190734863</v>
      </c>
    </row>
    <row r="826" spans="1:4">
      <c r="A826" s="16">
        <v>819</v>
      </c>
      <c r="B826" s="15">
        <v>32508</v>
      </c>
      <c r="C826" s="18">
        <f t="shared" si="14"/>
        <v>12</v>
      </c>
      <c r="D826" s="14">
        <v>1.5700000524520874</v>
      </c>
    </row>
    <row r="827" spans="1:4">
      <c r="A827" s="16">
        <v>820</v>
      </c>
      <c r="B827" s="15">
        <v>32539</v>
      </c>
      <c r="C827" s="18">
        <f t="shared" si="14"/>
        <v>1</v>
      </c>
      <c r="D827" s="14">
        <v>1.4600000381469727</v>
      </c>
    </row>
    <row r="828" spans="1:4">
      <c r="A828" s="16">
        <v>821</v>
      </c>
      <c r="B828" s="15">
        <v>32567</v>
      </c>
      <c r="C828" s="18">
        <f t="shared" si="14"/>
        <v>2</v>
      </c>
      <c r="D828" s="14">
        <v>1.4500000476837158</v>
      </c>
    </row>
    <row r="829" spans="1:4">
      <c r="A829" s="16">
        <v>822</v>
      </c>
      <c r="B829" s="15">
        <v>32598</v>
      </c>
      <c r="C829" s="18">
        <f t="shared" si="14"/>
        <v>3</v>
      </c>
      <c r="D829" s="14">
        <v>3.1099998950958252</v>
      </c>
    </row>
    <row r="830" spans="1:4">
      <c r="A830" s="16">
        <v>823</v>
      </c>
      <c r="B830" s="15">
        <v>32628</v>
      </c>
      <c r="C830" s="18">
        <f t="shared" si="14"/>
        <v>4</v>
      </c>
      <c r="D830" s="14">
        <v>5.7699999809265137</v>
      </c>
    </row>
    <row r="831" spans="1:4">
      <c r="A831" s="16">
        <v>824</v>
      </c>
      <c r="B831" s="15">
        <v>32659</v>
      </c>
      <c r="C831" s="18">
        <f t="shared" si="14"/>
        <v>5</v>
      </c>
      <c r="D831" s="14">
        <v>5.9200000762939453</v>
      </c>
    </row>
    <row r="832" spans="1:4">
      <c r="A832" s="16">
        <v>825</v>
      </c>
      <c r="B832" s="15">
        <v>32689</v>
      </c>
      <c r="C832" s="18">
        <f t="shared" si="14"/>
        <v>6</v>
      </c>
      <c r="D832" s="14">
        <v>8.9600000381469727</v>
      </c>
    </row>
    <row r="833" spans="1:4">
      <c r="A833" s="16">
        <v>826</v>
      </c>
      <c r="B833" s="15">
        <v>32720</v>
      </c>
      <c r="C833" s="18">
        <f t="shared" si="14"/>
        <v>7</v>
      </c>
      <c r="D833" s="14">
        <v>11.319999694824219</v>
      </c>
    </row>
    <row r="834" spans="1:4">
      <c r="A834" s="16">
        <v>827</v>
      </c>
      <c r="B834" s="15">
        <v>32751</v>
      </c>
      <c r="C834" s="18">
        <f t="shared" si="14"/>
        <v>8</v>
      </c>
      <c r="D834" s="14">
        <v>9.8199996948242188</v>
      </c>
    </row>
    <row r="835" spans="1:4">
      <c r="A835" s="16">
        <v>828</v>
      </c>
      <c r="B835" s="15">
        <v>32781</v>
      </c>
      <c r="C835" s="18">
        <f t="shared" si="14"/>
        <v>9</v>
      </c>
      <c r="D835" s="14">
        <v>7.070000171661377</v>
      </c>
    </row>
    <row r="836" spans="1:4">
      <c r="A836" s="16">
        <v>829</v>
      </c>
      <c r="B836" s="15">
        <v>32812</v>
      </c>
      <c r="C836" s="18">
        <f t="shared" si="14"/>
        <v>10</v>
      </c>
      <c r="D836" s="14">
        <v>4.190000057220459</v>
      </c>
    </row>
    <row r="837" spans="1:4">
      <c r="A837" s="16">
        <v>830</v>
      </c>
      <c r="B837" s="15">
        <v>32842</v>
      </c>
      <c r="C837" s="18">
        <f t="shared" si="14"/>
        <v>11</v>
      </c>
      <c r="D837" s="14">
        <v>2.25</v>
      </c>
    </row>
    <row r="838" spans="1:4">
      <c r="A838" s="16">
        <v>831</v>
      </c>
      <c r="B838" s="15">
        <v>32873</v>
      </c>
      <c r="C838" s="18">
        <f t="shared" si="14"/>
        <v>12</v>
      </c>
      <c r="D838" s="14">
        <v>1.3899999856948853</v>
      </c>
    </row>
    <row r="839" spans="1:4">
      <c r="A839" s="16">
        <v>832</v>
      </c>
      <c r="B839" s="15">
        <v>32904</v>
      </c>
      <c r="C839" s="18">
        <f t="shared" si="14"/>
        <v>1</v>
      </c>
      <c r="D839" s="14">
        <v>1.4900000095367432</v>
      </c>
    </row>
    <row r="840" spans="1:4">
      <c r="A840" s="16">
        <v>833</v>
      </c>
      <c r="B840" s="15">
        <v>32932</v>
      </c>
      <c r="C840" s="18">
        <f t="shared" si="14"/>
        <v>2</v>
      </c>
      <c r="D840" s="14">
        <v>1.4900000095367432</v>
      </c>
    </row>
    <row r="841" spans="1:4">
      <c r="A841" s="16">
        <v>834</v>
      </c>
      <c r="B841" s="15">
        <v>32963</v>
      </c>
      <c r="C841" s="18">
        <f t="shared" ref="C841:C904" si="15">MONTH(B841)</f>
        <v>3</v>
      </c>
      <c r="D841" s="14">
        <v>3.190000057220459</v>
      </c>
    </row>
    <row r="842" spans="1:4">
      <c r="A842" s="16">
        <v>835</v>
      </c>
      <c r="B842" s="15">
        <v>32993</v>
      </c>
      <c r="C842" s="18">
        <f t="shared" si="15"/>
        <v>4</v>
      </c>
      <c r="D842" s="14">
        <v>6.190000057220459</v>
      </c>
    </row>
    <row r="843" spans="1:4">
      <c r="A843" s="16">
        <v>836</v>
      </c>
      <c r="B843" s="15">
        <v>33024</v>
      </c>
      <c r="C843" s="18">
        <f t="shared" si="15"/>
        <v>5</v>
      </c>
      <c r="D843" s="14">
        <v>7.0799999237060547</v>
      </c>
    </row>
    <row r="844" spans="1:4">
      <c r="A844" s="16">
        <v>837</v>
      </c>
      <c r="B844" s="15">
        <v>33054</v>
      </c>
      <c r="C844" s="18">
        <f t="shared" si="15"/>
        <v>6</v>
      </c>
      <c r="D844" s="14">
        <v>8.9600000381469727</v>
      </c>
    </row>
    <row r="845" spans="1:4">
      <c r="A845" s="16">
        <v>838</v>
      </c>
      <c r="B845" s="15">
        <v>33085</v>
      </c>
      <c r="C845" s="18">
        <f t="shared" si="15"/>
        <v>7</v>
      </c>
      <c r="D845" s="14">
        <v>11.840000152587891</v>
      </c>
    </row>
    <row r="846" spans="1:4">
      <c r="A846" s="16">
        <v>839</v>
      </c>
      <c r="B846" s="15">
        <v>33116</v>
      </c>
      <c r="C846" s="18">
        <f t="shared" si="15"/>
        <v>8</v>
      </c>
      <c r="D846" s="14">
        <v>10.819999694824219</v>
      </c>
    </row>
    <row r="847" spans="1:4">
      <c r="A847" s="16">
        <v>840</v>
      </c>
      <c r="B847" s="15">
        <v>33146</v>
      </c>
      <c r="C847" s="18">
        <f t="shared" si="15"/>
        <v>9</v>
      </c>
      <c r="D847" s="14">
        <v>7.940000057220459</v>
      </c>
    </row>
    <row r="848" spans="1:4">
      <c r="A848" s="16">
        <v>841</v>
      </c>
      <c r="B848" s="15">
        <v>33177</v>
      </c>
      <c r="C848" s="18">
        <f t="shared" si="15"/>
        <v>10</v>
      </c>
      <c r="D848" s="14">
        <v>5.380000114440918</v>
      </c>
    </row>
    <row r="849" spans="1:4">
      <c r="A849" s="16">
        <v>842</v>
      </c>
      <c r="B849" s="15">
        <v>33207</v>
      </c>
      <c r="C849" s="18">
        <f t="shared" si="15"/>
        <v>11</v>
      </c>
      <c r="D849" s="14">
        <v>2.1500000953674316</v>
      </c>
    </row>
    <row r="850" spans="1:4">
      <c r="A850" s="16">
        <v>843</v>
      </c>
      <c r="B850" s="15">
        <v>33238</v>
      </c>
      <c r="C850" s="18">
        <f t="shared" si="15"/>
        <v>12</v>
      </c>
      <c r="D850" s="14">
        <v>1.25</v>
      </c>
    </row>
    <row r="851" spans="1:4">
      <c r="A851" s="16">
        <v>844</v>
      </c>
      <c r="B851" s="15">
        <v>33269</v>
      </c>
      <c r="C851" s="18">
        <f t="shared" si="15"/>
        <v>1</v>
      </c>
      <c r="D851" s="14">
        <v>1.5099999904632568</v>
      </c>
    </row>
    <row r="852" spans="1:4">
      <c r="A852" s="16">
        <v>845</v>
      </c>
      <c r="B852" s="15">
        <v>33297</v>
      </c>
      <c r="C852" s="18">
        <f t="shared" si="15"/>
        <v>2</v>
      </c>
      <c r="D852" s="14">
        <v>2.380000114440918</v>
      </c>
    </row>
    <row r="853" spans="1:4">
      <c r="A853" s="16">
        <v>846</v>
      </c>
      <c r="B853" s="15">
        <v>33328</v>
      </c>
      <c r="C853" s="18">
        <f t="shared" si="15"/>
        <v>3</v>
      </c>
      <c r="D853" s="14">
        <v>2.4500000476837158</v>
      </c>
    </row>
    <row r="854" spans="1:4">
      <c r="A854" s="16">
        <v>847</v>
      </c>
      <c r="B854" s="15">
        <v>33358</v>
      </c>
      <c r="C854" s="18">
        <f t="shared" si="15"/>
        <v>4</v>
      </c>
      <c r="D854" s="14">
        <v>4.6500000953674316</v>
      </c>
    </row>
    <row r="855" spans="1:4">
      <c r="A855" s="16">
        <v>848</v>
      </c>
      <c r="B855" s="15">
        <v>33389</v>
      </c>
      <c r="C855" s="18">
        <f t="shared" si="15"/>
        <v>5</v>
      </c>
      <c r="D855" s="14">
        <v>6.6100001335144043</v>
      </c>
    </row>
    <row r="856" spans="1:4">
      <c r="A856" s="16">
        <v>849</v>
      </c>
      <c r="B856" s="15">
        <v>33419</v>
      </c>
      <c r="C856" s="18">
        <f t="shared" si="15"/>
        <v>6</v>
      </c>
      <c r="D856" s="14">
        <v>8.630000114440918</v>
      </c>
    </row>
    <row r="857" spans="1:4">
      <c r="A857" s="16">
        <v>850</v>
      </c>
      <c r="B857" s="15">
        <v>33450</v>
      </c>
      <c r="C857" s="18">
        <f t="shared" si="15"/>
        <v>7</v>
      </c>
      <c r="D857" s="14">
        <v>11.819999694824219</v>
      </c>
    </row>
    <row r="858" spans="1:4">
      <c r="A858" s="16">
        <v>851</v>
      </c>
      <c r="B858" s="15">
        <v>33481</v>
      </c>
      <c r="C858" s="18">
        <f t="shared" si="15"/>
        <v>8</v>
      </c>
      <c r="D858" s="14">
        <v>9.7899999618530273</v>
      </c>
    </row>
    <row r="859" spans="1:4">
      <c r="A859" s="16">
        <v>852</v>
      </c>
      <c r="B859" s="15">
        <v>33511</v>
      </c>
      <c r="C859" s="18">
        <f t="shared" si="15"/>
        <v>9</v>
      </c>
      <c r="D859" s="14">
        <v>8.5399999618530273</v>
      </c>
    </row>
    <row r="860" spans="1:4">
      <c r="A860" s="16">
        <v>853</v>
      </c>
      <c r="B860" s="15">
        <v>33542</v>
      </c>
      <c r="C860" s="18">
        <f t="shared" si="15"/>
        <v>10</v>
      </c>
      <c r="D860" s="14">
        <v>6.3499999046325684</v>
      </c>
    </row>
    <row r="861" spans="1:4">
      <c r="A861" s="16">
        <v>854</v>
      </c>
      <c r="B861" s="15">
        <v>33572</v>
      </c>
      <c r="C861" s="18">
        <f t="shared" si="15"/>
        <v>11</v>
      </c>
      <c r="D861" s="14">
        <v>2.6099998950958252</v>
      </c>
    </row>
    <row r="862" spans="1:4">
      <c r="A862" s="16">
        <v>855</v>
      </c>
      <c r="B862" s="15">
        <v>33603</v>
      </c>
      <c r="C862" s="18">
        <f t="shared" si="15"/>
        <v>12</v>
      </c>
      <c r="D862" s="14">
        <v>1.6499999761581421</v>
      </c>
    </row>
    <row r="863" spans="1:4">
      <c r="A863" s="16">
        <v>856</v>
      </c>
      <c r="B863" s="15">
        <v>33634</v>
      </c>
      <c r="C863" s="18">
        <f t="shared" si="15"/>
        <v>1</v>
      </c>
      <c r="D863" s="14">
        <v>1.4500000476837158</v>
      </c>
    </row>
    <row r="864" spans="1:4">
      <c r="A864" s="16">
        <v>857</v>
      </c>
      <c r="B864" s="15">
        <v>33663</v>
      </c>
      <c r="C864" s="18">
        <f t="shared" si="15"/>
        <v>2</v>
      </c>
      <c r="D864" s="14">
        <v>2.3599998950958252</v>
      </c>
    </row>
    <row r="865" spans="1:4">
      <c r="A865" s="16">
        <v>858</v>
      </c>
      <c r="B865" s="15">
        <v>33694</v>
      </c>
      <c r="C865" s="18">
        <f t="shared" si="15"/>
        <v>3</v>
      </c>
      <c r="D865" s="14">
        <v>3.4800000190734863</v>
      </c>
    </row>
    <row r="866" spans="1:4">
      <c r="A866" s="16">
        <v>859</v>
      </c>
      <c r="B866" s="15">
        <v>33724</v>
      </c>
      <c r="C866" s="18">
        <f t="shared" si="15"/>
        <v>4</v>
      </c>
      <c r="D866" s="14">
        <v>5.9499998092651367</v>
      </c>
    </row>
    <row r="867" spans="1:4">
      <c r="A867" s="16">
        <v>860</v>
      </c>
      <c r="B867" s="15">
        <v>33755</v>
      </c>
      <c r="C867" s="18">
        <f t="shared" si="15"/>
        <v>5</v>
      </c>
      <c r="D867" s="14">
        <v>8.9499998092651367</v>
      </c>
    </row>
    <row r="868" spans="1:4">
      <c r="A868" s="16">
        <v>861</v>
      </c>
      <c r="B868" s="15">
        <v>33785</v>
      </c>
      <c r="C868" s="18">
        <f t="shared" si="15"/>
        <v>6</v>
      </c>
      <c r="D868" s="14">
        <v>9.0500001907348633</v>
      </c>
    </row>
    <row r="869" spans="1:4">
      <c r="A869" s="16">
        <v>862</v>
      </c>
      <c r="B869" s="15">
        <v>33816</v>
      </c>
      <c r="C869" s="18">
        <f t="shared" si="15"/>
        <v>7</v>
      </c>
      <c r="D869" s="14">
        <v>11.380000114440918</v>
      </c>
    </row>
    <row r="870" spans="1:4">
      <c r="A870" s="16">
        <v>863</v>
      </c>
      <c r="B870" s="15">
        <v>33847</v>
      </c>
      <c r="C870" s="18">
        <f t="shared" si="15"/>
        <v>8</v>
      </c>
      <c r="D870" s="14">
        <v>11.029999732971191</v>
      </c>
    </row>
    <row r="871" spans="1:4">
      <c r="A871" s="16">
        <v>864</v>
      </c>
      <c r="B871" s="15">
        <v>33877</v>
      </c>
      <c r="C871" s="18">
        <f t="shared" si="15"/>
        <v>9</v>
      </c>
      <c r="D871" s="14">
        <v>8.0500001907348633</v>
      </c>
    </row>
    <row r="872" spans="1:4">
      <c r="A872" s="16">
        <v>865</v>
      </c>
      <c r="B872" s="15">
        <v>33908</v>
      </c>
      <c r="C872" s="18">
        <f t="shared" si="15"/>
        <v>10</v>
      </c>
      <c r="D872" s="14">
        <v>5.6999998092651367</v>
      </c>
    </row>
    <row r="873" spans="1:4">
      <c r="A873" s="16">
        <v>866</v>
      </c>
      <c r="B873" s="15">
        <v>33938</v>
      </c>
      <c r="C873" s="18">
        <f t="shared" si="15"/>
        <v>11</v>
      </c>
      <c r="D873" s="14">
        <v>2.4200000762939453</v>
      </c>
    </row>
    <row r="874" spans="1:4">
      <c r="A874" s="16">
        <v>867</v>
      </c>
      <c r="B874" s="15">
        <v>33969</v>
      </c>
      <c r="C874" s="18">
        <f t="shared" si="15"/>
        <v>12</v>
      </c>
      <c r="D874" s="14">
        <v>1.4199999570846558</v>
      </c>
    </row>
    <row r="875" spans="1:4">
      <c r="A875" s="16">
        <v>868</v>
      </c>
      <c r="B875" s="15">
        <v>34000</v>
      </c>
      <c r="C875" s="18">
        <f t="shared" si="15"/>
        <v>1</v>
      </c>
      <c r="D875" s="14">
        <v>1.4700000286102295</v>
      </c>
    </row>
    <row r="876" spans="1:4">
      <c r="A876" s="16">
        <v>869</v>
      </c>
      <c r="B876" s="15">
        <v>34028</v>
      </c>
      <c r="C876" s="18">
        <f t="shared" si="15"/>
        <v>2</v>
      </c>
      <c r="D876" s="14">
        <v>1.7300000190734863</v>
      </c>
    </row>
    <row r="877" spans="1:4">
      <c r="A877" s="16">
        <v>870</v>
      </c>
      <c r="B877" s="15">
        <v>34059</v>
      </c>
      <c r="C877" s="18">
        <f t="shared" si="15"/>
        <v>3</v>
      </c>
      <c r="D877" s="14">
        <v>3.6500000953674316</v>
      </c>
    </row>
    <row r="878" spans="1:4">
      <c r="A878" s="16">
        <v>871</v>
      </c>
      <c r="B878" s="15">
        <v>34089</v>
      </c>
      <c r="C878" s="18">
        <f t="shared" si="15"/>
        <v>4</v>
      </c>
      <c r="D878" s="14">
        <v>4.929999828338623</v>
      </c>
    </row>
    <row r="879" spans="1:4">
      <c r="A879" s="16">
        <v>872</v>
      </c>
      <c r="B879" s="15">
        <v>34120</v>
      </c>
      <c r="C879" s="18">
        <f t="shared" si="15"/>
        <v>5</v>
      </c>
      <c r="D879" s="14">
        <v>7.2199997901916504</v>
      </c>
    </row>
    <row r="880" spans="1:4">
      <c r="A880" s="16">
        <v>873</v>
      </c>
      <c r="B880" s="15">
        <v>34150</v>
      </c>
      <c r="C880" s="18">
        <f t="shared" si="15"/>
        <v>6</v>
      </c>
      <c r="D880" s="14">
        <v>9.1599998474121094</v>
      </c>
    </row>
    <row r="881" spans="1:4">
      <c r="A881" s="16">
        <v>874</v>
      </c>
      <c r="B881" s="15">
        <v>34181</v>
      </c>
      <c r="C881" s="18">
        <f t="shared" si="15"/>
        <v>7</v>
      </c>
      <c r="D881" s="14">
        <v>11.319999694824219</v>
      </c>
    </row>
    <row r="882" spans="1:4">
      <c r="A882" s="16">
        <v>875</v>
      </c>
      <c r="B882" s="15">
        <v>34212</v>
      </c>
      <c r="C882" s="18">
        <f t="shared" si="15"/>
        <v>8</v>
      </c>
      <c r="D882" s="14">
        <v>10.449999809265137</v>
      </c>
    </row>
    <row r="883" spans="1:4">
      <c r="A883" s="16">
        <v>876</v>
      </c>
      <c r="B883" s="15">
        <v>34242</v>
      </c>
      <c r="C883" s="18">
        <f t="shared" si="15"/>
        <v>9</v>
      </c>
      <c r="D883" s="14">
        <v>7.9200000762939453</v>
      </c>
    </row>
    <row r="884" spans="1:4">
      <c r="A884" s="16">
        <v>877</v>
      </c>
      <c r="B884" s="15">
        <v>34273</v>
      </c>
      <c r="C884" s="18">
        <f t="shared" si="15"/>
        <v>10</v>
      </c>
      <c r="D884" s="14">
        <v>5.4099998474121094</v>
      </c>
    </row>
    <row r="885" spans="1:4">
      <c r="A885" s="16">
        <v>878</v>
      </c>
      <c r="B885" s="15">
        <v>34303</v>
      </c>
      <c r="C885" s="18">
        <f t="shared" si="15"/>
        <v>11</v>
      </c>
      <c r="D885" s="14">
        <v>2.1700000762939453</v>
      </c>
    </row>
    <row r="886" spans="1:4">
      <c r="A886" s="16">
        <v>879</v>
      </c>
      <c r="B886" s="15">
        <v>34334</v>
      </c>
      <c r="C886" s="18">
        <f t="shared" si="15"/>
        <v>12</v>
      </c>
      <c r="D886" s="14">
        <v>1.4500000476837158</v>
      </c>
    </row>
    <row r="887" spans="1:4">
      <c r="A887" s="16">
        <v>880</v>
      </c>
      <c r="B887" s="15">
        <v>34365</v>
      </c>
      <c r="C887" s="18">
        <f t="shared" si="15"/>
        <v>1</v>
      </c>
      <c r="D887" s="14">
        <v>1.5099999904632568</v>
      </c>
    </row>
    <row r="888" spans="1:4">
      <c r="A888" s="16">
        <v>881</v>
      </c>
      <c r="B888" s="15">
        <v>34393</v>
      </c>
      <c r="C888" s="18">
        <f t="shared" si="15"/>
        <v>2</v>
      </c>
      <c r="D888" s="14">
        <v>1.7000000476837158</v>
      </c>
    </row>
    <row r="889" spans="1:4">
      <c r="A889" s="16">
        <v>882</v>
      </c>
      <c r="B889" s="15">
        <v>34424</v>
      </c>
      <c r="C889" s="18">
        <f t="shared" si="15"/>
        <v>3</v>
      </c>
      <c r="D889" s="14">
        <v>3.3399999141693115</v>
      </c>
    </row>
    <row r="890" spans="1:4">
      <c r="A890" s="16">
        <v>883</v>
      </c>
      <c r="B890" s="15">
        <v>34454</v>
      </c>
      <c r="C890" s="18">
        <f t="shared" si="15"/>
        <v>4</v>
      </c>
      <c r="D890" s="14">
        <v>5.1500000953674316</v>
      </c>
    </row>
    <row r="891" spans="1:4">
      <c r="A891" s="16">
        <v>884</v>
      </c>
      <c r="B891" s="15">
        <v>34485</v>
      </c>
      <c r="C891" s="18">
        <f t="shared" si="15"/>
        <v>5</v>
      </c>
      <c r="D891" s="14">
        <v>7.1100001335144043</v>
      </c>
    </row>
    <row r="892" spans="1:4">
      <c r="A892" s="16">
        <v>885</v>
      </c>
      <c r="B892" s="15">
        <v>34515</v>
      </c>
      <c r="C892" s="18">
        <f t="shared" si="15"/>
        <v>6</v>
      </c>
      <c r="D892" s="14">
        <v>8.9300003051757813</v>
      </c>
    </row>
    <row r="893" spans="1:4">
      <c r="A893" s="16">
        <v>886</v>
      </c>
      <c r="B893" s="15">
        <v>34546</v>
      </c>
      <c r="C893" s="18">
        <f t="shared" si="15"/>
        <v>7</v>
      </c>
      <c r="D893" s="14">
        <v>11.079999923706055</v>
      </c>
    </row>
    <row r="894" spans="1:4">
      <c r="A894" s="16">
        <v>887</v>
      </c>
      <c r="B894" s="15">
        <v>34577</v>
      </c>
      <c r="C894" s="18">
        <f t="shared" si="15"/>
        <v>8</v>
      </c>
      <c r="D894" s="14">
        <v>10</v>
      </c>
    </row>
    <row r="895" spans="1:4">
      <c r="A895" s="16">
        <v>888</v>
      </c>
      <c r="B895" s="15">
        <v>34607</v>
      </c>
      <c r="C895" s="18">
        <f t="shared" si="15"/>
        <v>9</v>
      </c>
      <c r="D895" s="14">
        <v>7.6999998092651367</v>
      </c>
    </row>
    <row r="896" spans="1:4">
      <c r="A896" s="16">
        <v>889</v>
      </c>
      <c r="B896" s="15">
        <v>34638</v>
      </c>
      <c r="C896" s="18">
        <f t="shared" si="15"/>
        <v>10</v>
      </c>
      <c r="D896" s="14">
        <v>4.4099998474121094</v>
      </c>
    </row>
    <row r="897" spans="1:4">
      <c r="A897" s="16">
        <v>890</v>
      </c>
      <c r="B897" s="15">
        <v>34668</v>
      </c>
      <c r="C897" s="18">
        <f t="shared" si="15"/>
        <v>11</v>
      </c>
      <c r="D897" s="14">
        <v>1.3200000524520874</v>
      </c>
    </row>
    <row r="898" spans="1:4">
      <c r="A898" s="16">
        <v>891</v>
      </c>
      <c r="B898" s="15">
        <v>34699</v>
      </c>
      <c r="C898" s="18">
        <f t="shared" si="15"/>
        <v>12</v>
      </c>
      <c r="D898" s="14">
        <v>1.3700000047683716</v>
      </c>
    </row>
    <row r="899" spans="1:4">
      <c r="A899" s="16">
        <v>892</v>
      </c>
      <c r="B899" s="15">
        <v>34730</v>
      </c>
      <c r="C899" s="18">
        <f t="shared" si="15"/>
        <v>1</v>
      </c>
      <c r="D899" s="14">
        <v>1.5700000524520874</v>
      </c>
    </row>
    <row r="900" spans="1:4">
      <c r="A900" s="16">
        <v>893</v>
      </c>
      <c r="B900" s="15">
        <v>34758</v>
      </c>
      <c r="C900" s="18">
        <f t="shared" si="15"/>
        <v>2</v>
      </c>
      <c r="D900" s="14">
        <v>2.1400001049041748</v>
      </c>
    </row>
    <row r="901" spans="1:4">
      <c r="A901" s="16">
        <v>894</v>
      </c>
      <c r="B901" s="15">
        <v>34789</v>
      </c>
      <c r="C901" s="18">
        <f t="shared" si="15"/>
        <v>3</v>
      </c>
      <c r="D901" s="14">
        <v>2.8399999141693115</v>
      </c>
    </row>
    <row r="902" spans="1:4">
      <c r="A902" s="16">
        <v>895</v>
      </c>
      <c r="B902" s="15">
        <v>34819</v>
      </c>
      <c r="C902" s="18">
        <f t="shared" si="15"/>
        <v>4</v>
      </c>
      <c r="D902" s="14">
        <v>4.6399998664855957</v>
      </c>
    </row>
    <row r="903" spans="1:4">
      <c r="A903" s="16">
        <v>896</v>
      </c>
      <c r="B903" s="15">
        <v>34850</v>
      </c>
      <c r="C903" s="18">
        <f t="shared" si="15"/>
        <v>5</v>
      </c>
      <c r="D903" s="14">
        <v>6.679999828338623</v>
      </c>
    </row>
    <row r="904" spans="1:4">
      <c r="A904" s="16">
        <v>897</v>
      </c>
      <c r="B904" s="15">
        <v>34880</v>
      </c>
      <c r="C904" s="18">
        <f t="shared" si="15"/>
        <v>6</v>
      </c>
      <c r="D904" s="14">
        <v>8.7100000381469727</v>
      </c>
    </row>
    <row r="905" spans="1:4">
      <c r="A905" s="16">
        <v>898</v>
      </c>
      <c r="B905" s="15">
        <v>34911</v>
      </c>
      <c r="C905" s="18">
        <f t="shared" ref="C905:C968" si="16">MONTH(B905)</f>
        <v>7</v>
      </c>
      <c r="D905" s="14">
        <v>11.369999885559082</v>
      </c>
    </row>
    <row r="906" spans="1:4">
      <c r="A906" s="16">
        <v>899</v>
      </c>
      <c r="B906" s="15">
        <v>34942</v>
      </c>
      <c r="C906" s="18">
        <f t="shared" si="16"/>
        <v>8</v>
      </c>
      <c r="D906" s="14">
        <v>10.489999771118164</v>
      </c>
    </row>
    <row r="907" spans="1:4">
      <c r="A907" s="16">
        <v>900</v>
      </c>
      <c r="B907" s="15">
        <v>34972</v>
      </c>
      <c r="C907" s="18">
        <f t="shared" si="16"/>
        <v>9</v>
      </c>
      <c r="D907" s="14">
        <v>7.7899999618530273</v>
      </c>
    </row>
    <row r="908" spans="1:4">
      <c r="A908" s="16">
        <v>901</v>
      </c>
      <c r="B908" s="15">
        <v>35003</v>
      </c>
      <c r="C908" s="18">
        <f t="shared" si="16"/>
        <v>10</v>
      </c>
      <c r="D908" s="14">
        <v>5.25</v>
      </c>
    </row>
    <row r="909" spans="1:4">
      <c r="A909" s="16">
        <v>902</v>
      </c>
      <c r="B909" s="15">
        <v>35033</v>
      </c>
      <c r="C909" s="18">
        <f t="shared" si="16"/>
        <v>11</v>
      </c>
      <c r="D909" s="14">
        <v>3.0299999713897705</v>
      </c>
    </row>
    <row r="910" spans="1:4">
      <c r="A910" s="16">
        <v>903</v>
      </c>
      <c r="B910" s="15">
        <v>35064</v>
      </c>
      <c r="C910" s="18">
        <f t="shared" si="16"/>
        <v>12</v>
      </c>
      <c r="D910" s="14">
        <v>1.8400000333786011</v>
      </c>
    </row>
    <row r="911" spans="1:4">
      <c r="A911" s="16">
        <v>904</v>
      </c>
      <c r="B911" s="15">
        <v>35095</v>
      </c>
      <c r="C911" s="18">
        <f t="shared" si="16"/>
        <v>1</v>
      </c>
      <c r="D911" s="14">
        <v>1.5399999618530273</v>
      </c>
    </row>
    <row r="912" spans="1:4">
      <c r="A912" s="16">
        <v>905</v>
      </c>
      <c r="B912" s="15">
        <v>35124</v>
      </c>
      <c r="C912" s="18">
        <f t="shared" si="16"/>
        <v>2</v>
      </c>
      <c r="D912" s="14">
        <v>2.2200000286102295</v>
      </c>
    </row>
    <row r="913" spans="1:4">
      <c r="A913" s="16">
        <v>906</v>
      </c>
      <c r="B913" s="15">
        <v>35155</v>
      </c>
      <c r="C913" s="18">
        <f t="shared" si="16"/>
        <v>3</v>
      </c>
      <c r="D913" s="14">
        <v>3.3199999332427979</v>
      </c>
    </row>
    <row r="914" spans="1:4">
      <c r="A914" s="16">
        <v>907</v>
      </c>
      <c r="B914" s="15">
        <v>35185</v>
      </c>
      <c r="C914" s="18">
        <f t="shared" si="16"/>
        <v>4</v>
      </c>
      <c r="D914" s="14">
        <v>5.429999828338623</v>
      </c>
    </row>
    <row r="915" spans="1:4">
      <c r="A915" s="16">
        <v>908</v>
      </c>
      <c r="B915" s="15">
        <v>35216</v>
      </c>
      <c r="C915" s="18">
        <f t="shared" si="16"/>
        <v>5</v>
      </c>
      <c r="D915" s="14">
        <v>7.320000171661377</v>
      </c>
    </row>
    <row r="916" spans="1:4">
      <c r="A916" s="16">
        <v>909</v>
      </c>
      <c r="B916" s="15">
        <v>35246</v>
      </c>
      <c r="C916" s="18">
        <f t="shared" si="16"/>
        <v>6</v>
      </c>
      <c r="D916" s="14">
        <v>9.1499996185302734</v>
      </c>
    </row>
    <row r="917" spans="1:4">
      <c r="A917" s="16">
        <v>910</v>
      </c>
      <c r="B917" s="15">
        <v>35277</v>
      </c>
      <c r="C917" s="18">
        <f t="shared" si="16"/>
        <v>7</v>
      </c>
      <c r="D917" s="14">
        <v>11.920000076293945</v>
      </c>
    </row>
    <row r="918" spans="1:4">
      <c r="A918" s="16">
        <v>911</v>
      </c>
      <c r="B918" s="15">
        <v>35308</v>
      </c>
      <c r="C918" s="18">
        <f t="shared" si="16"/>
        <v>8</v>
      </c>
      <c r="D918" s="14">
        <v>10.979999542236328</v>
      </c>
    </row>
    <row r="919" spans="1:4">
      <c r="A919" s="16">
        <v>912</v>
      </c>
      <c r="B919" s="15">
        <v>35338</v>
      </c>
      <c r="C919" s="18">
        <f t="shared" si="16"/>
        <v>9</v>
      </c>
      <c r="D919" s="14">
        <v>7.429999828338623</v>
      </c>
    </row>
    <row r="920" spans="1:4">
      <c r="A920" s="16">
        <v>913</v>
      </c>
      <c r="B920" s="15">
        <v>35369</v>
      </c>
      <c r="C920" s="18">
        <f t="shared" si="16"/>
        <v>10</v>
      </c>
      <c r="D920" s="14">
        <v>4.7199997901916504</v>
      </c>
    </row>
    <row r="921" spans="1:4">
      <c r="A921" s="16">
        <v>914</v>
      </c>
      <c r="B921" s="15">
        <v>35399</v>
      </c>
      <c r="C921" s="18">
        <f t="shared" si="16"/>
        <v>11</v>
      </c>
      <c r="D921" s="14">
        <v>2.4200000762939453</v>
      </c>
    </row>
    <row r="922" spans="1:4">
      <c r="A922" s="16">
        <v>915</v>
      </c>
      <c r="B922" s="15">
        <v>35430</v>
      </c>
      <c r="C922" s="18">
        <f t="shared" si="16"/>
        <v>12</v>
      </c>
      <c r="D922" s="14">
        <v>1.7699999809265137</v>
      </c>
    </row>
    <row r="923" spans="1:4">
      <c r="A923" s="16">
        <v>916</v>
      </c>
      <c r="B923" s="15">
        <v>35461</v>
      </c>
      <c r="C923" s="18">
        <f t="shared" si="16"/>
        <v>1</v>
      </c>
      <c r="D923" s="14">
        <v>1.5399999618530273</v>
      </c>
    </row>
    <row r="924" spans="1:4">
      <c r="A924" s="16">
        <v>917</v>
      </c>
      <c r="B924" s="15">
        <v>35489</v>
      </c>
      <c r="C924" s="18">
        <f t="shared" si="16"/>
        <v>2</v>
      </c>
      <c r="D924" s="14">
        <v>2.1400001049041748</v>
      </c>
    </row>
    <row r="925" spans="1:4">
      <c r="A925" s="16">
        <v>918</v>
      </c>
      <c r="B925" s="15">
        <v>35520</v>
      </c>
      <c r="C925" s="18">
        <f t="shared" si="16"/>
        <v>3</v>
      </c>
      <c r="D925" s="14">
        <v>3.6500000953674316</v>
      </c>
    </row>
    <row r="926" spans="1:4">
      <c r="A926" s="16">
        <v>919</v>
      </c>
      <c r="B926" s="15">
        <v>35550</v>
      </c>
      <c r="C926" s="18">
        <f t="shared" si="16"/>
        <v>4</v>
      </c>
      <c r="D926" s="14">
        <v>5.8000001907348633</v>
      </c>
    </row>
    <row r="927" spans="1:4">
      <c r="A927" s="16">
        <v>920</v>
      </c>
      <c r="B927" s="15">
        <v>35581</v>
      </c>
      <c r="C927" s="18">
        <f t="shared" si="16"/>
        <v>5</v>
      </c>
      <c r="D927" s="14">
        <v>8.8299999237060547</v>
      </c>
    </row>
    <row r="928" spans="1:4">
      <c r="A928" s="16">
        <v>921</v>
      </c>
      <c r="B928" s="15">
        <v>35611</v>
      </c>
      <c r="C928" s="18">
        <f t="shared" si="16"/>
        <v>6</v>
      </c>
      <c r="D928" s="14">
        <v>9.2100000381469727</v>
      </c>
    </row>
    <row r="929" spans="1:4">
      <c r="A929" s="16">
        <v>922</v>
      </c>
      <c r="B929" s="15">
        <v>35642</v>
      </c>
      <c r="C929" s="18">
        <f t="shared" si="16"/>
        <v>7</v>
      </c>
      <c r="D929" s="14">
        <v>11.300000190734863</v>
      </c>
    </row>
    <row r="930" spans="1:4">
      <c r="A930" s="16">
        <v>923</v>
      </c>
      <c r="B930" s="15">
        <v>35673</v>
      </c>
      <c r="C930" s="18">
        <f t="shared" si="16"/>
        <v>8</v>
      </c>
      <c r="D930" s="14">
        <v>10.380000114440918</v>
      </c>
    </row>
    <row r="931" spans="1:4">
      <c r="A931" s="16">
        <v>924</v>
      </c>
      <c r="B931" s="15">
        <v>35703</v>
      </c>
      <c r="C931" s="18">
        <f t="shared" si="16"/>
        <v>9</v>
      </c>
      <c r="D931" s="14">
        <v>8.5100002288818359</v>
      </c>
    </row>
    <row r="932" spans="1:4">
      <c r="A932" s="16">
        <v>925</v>
      </c>
      <c r="B932" s="15">
        <v>35734</v>
      </c>
      <c r="C932" s="18">
        <f t="shared" si="16"/>
        <v>10</v>
      </c>
      <c r="D932" s="14">
        <v>4.559999942779541</v>
      </c>
    </row>
    <row r="933" spans="1:4">
      <c r="A933" s="16">
        <v>926</v>
      </c>
      <c r="B933" s="15">
        <v>35764</v>
      </c>
      <c r="C933" s="18">
        <f t="shared" si="16"/>
        <v>11</v>
      </c>
      <c r="D933" s="14">
        <v>2.6700000762939453</v>
      </c>
    </row>
    <row r="934" spans="1:4">
      <c r="A934" s="16">
        <v>927</v>
      </c>
      <c r="B934" s="15">
        <v>35795</v>
      </c>
      <c r="C934" s="18">
        <f t="shared" si="16"/>
        <v>12</v>
      </c>
      <c r="D934" s="14">
        <v>1.5800000429153442</v>
      </c>
    </row>
    <row r="935" spans="1:4">
      <c r="A935" s="16">
        <v>928</v>
      </c>
      <c r="B935" s="15">
        <v>35826</v>
      </c>
      <c r="C935" s="18">
        <f t="shared" si="16"/>
        <v>1</v>
      </c>
      <c r="D935" s="14">
        <v>1.559999942779541</v>
      </c>
    </row>
    <row r="936" spans="1:4">
      <c r="A936" s="16">
        <v>929</v>
      </c>
      <c r="B936" s="15">
        <v>35854</v>
      </c>
      <c r="C936" s="18">
        <f t="shared" si="16"/>
        <v>2</v>
      </c>
      <c r="D936" s="14">
        <v>1.809999942779541</v>
      </c>
    </row>
    <row r="937" spans="1:4">
      <c r="A937" s="16">
        <v>930</v>
      </c>
      <c r="B937" s="15">
        <v>35885</v>
      </c>
      <c r="C937" s="18">
        <f t="shared" si="16"/>
        <v>3</v>
      </c>
      <c r="D937" s="14">
        <v>3.1099998950958252</v>
      </c>
    </row>
    <row r="938" spans="1:4">
      <c r="A938" s="16">
        <v>931</v>
      </c>
      <c r="B938" s="15">
        <v>35915</v>
      </c>
      <c r="C938" s="18">
        <f t="shared" si="16"/>
        <v>4</v>
      </c>
      <c r="D938" s="14">
        <v>4.4099998474121094</v>
      </c>
    </row>
    <row r="939" spans="1:4">
      <c r="A939" s="16">
        <v>932</v>
      </c>
      <c r="B939" s="15">
        <v>35946</v>
      </c>
      <c r="C939" s="18">
        <f t="shared" si="16"/>
        <v>5</v>
      </c>
      <c r="D939" s="14">
        <v>5.3899998664855957</v>
      </c>
    </row>
    <row r="940" spans="1:4">
      <c r="A940" s="16">
        <v>933</v>
      </c>
      <c r="B940" s="15">
        <v>35976</v>
      </c>
      <c r="C940" s="18">
        <f t="shared" si="16"/>
        <v>6</v>
      </c>
      <c r="D940" s="14">
        <v>8.2299995422363281</v>
      </c>
    </row>
    <row r="941" spans="1:4">
      <c r="A941" s="16">
        <v>934</v>
      </c>
      <c r="B941" s="15">
        <v>36007</v>
      </c>
      <c r="C941" s="18">
        <f t="shared" si="16"/>
        <v>7</v>
      </c>
      <c r="D941" s="14">
        <v>11.539999961853027</v>
      </c>
    </row>
    <row r="942" spans="1:4">
      <c r="A942" s="16">
        <v>935</v>
      </c>
      <c r="B942" s="15">
        <v>36038</v>
      </c>
      <c r="C942" s="18">
        <f t="shared" si="16"/>
        <v>8</v>
      </c>
      <c r="D942" s="14">
        <v>11.050000190734863</v>
      </c>
    </row>
    <row r="943" spans="1:4">
      <c r="A943" s="16">
        <v>936</v>
      </c>
      <c r="B943" s="15">
        <v>36068</v>
      </c>
      <c r="C943" s="18">
        <f t="shared" si="16"/>
        <v>9</v>
      </c>
      <c r="D943" s="14">
        <v>8.1800003051757813</v>
      </c>
    </row>
    <row r="944" spans="1:4">
      <c r="A944" s="16">
        <v>937</v>
      </c>
      <c r="B944" s="15">
        <v>36099</v>
      </c>
      <c r="C944" s="18">
        <f t="shared" si="16"/>
        <v>10</v>
      </c>
      <c r="D944" s="14">
        <v>4.3000001907348633</v>
      </c>
    </row>
    <row r="945" spans="1:4">
      <c r="A945" s="16">
        <v>938</v>
      </c>
      <c r="B945" s="15">
        <v>36129</v>
      </c>
      <c r="C945" s="18">
        <f t="shared" si="16"/>
        <v>11</v>
      </c>
      <c r="D945" s="14">
        <v>2.2300000190734863</v>
      </c>
    </row>
    <row r="946" spans="1:4">
      <c r="A946" s="16">
        <v>939</v>
      </c>
      <c r="B946" s="15">
        <v>36160</v>
      </c>
      <c r="C946" s="18">
        <f t="shared" si="16"/>
        <v>12</v>
      </c>
      <c r="D946" s="14">
        <v>1.3899999856948853</v>
      </c>
    </row>
    <row r="947" spans="1:4">
      <c r="A947" s="16">
        <v>940</v>
      </c>
      <c r="B947" s="15">
        <v>36191</v>
      </c>
      <c r="C947" s="18">
        <f t="shared" si="16"/>
        <v>1</v>
      </c>
      <c r="D947" s="14">
        <v>1.4800000190734863</v>
      </c>
    </row>
    <row r="948" spans="1:4">
      <c r="A948" s="16">
        <v>941</v>
      </c>
      <c r="B948" s="15">
        <v>36219</v>
      </c>
      <c r="C948" s="18">
        <f t="shared" si="16"/>
        <v>2</v>
      </c>
      <c r="D948" s="14">
        <v>1.3400000333786011</v>
      </c>
    </row>
    <row r="949" spans="1:4">
      <c r="A949" s="16">
        <v>942</v>
      </c>
      <c r="B949" s="15">
        <v>36250</v>
      </c>
      <c r="C949" s="18">
        <f t="shared" si="16"/>
        <v>3</v>
      </c>
      <c r="D949" s="14">
        <v>2.690000057220459</v>
      </c>
    </row>
    <row r="950" spans="1:4">
      <c r="A950" s="16">
        <v>943</v>
      </c>
      <c r="B950" s="15">
        <v>36280</v>
      </c>
      <c r="C950" s="18">
        <f t="shared" si="16"/>
        <v>4</v>
      </c>
      <c r="D950" s="14">
        <v>4.8000001907348633</v>
      </c>
    </row>
    <row r="951" spans="1:4">
      <c r="A951" s="16">
        <v>944</v>
      </c>
      <c r="B951" s="15">
        <v>36311</v>
      </c>
      <c r="C951" s="18">
        <f t="shared" si="16"/>
        <v>5</v>
      </c>
      <c r="D951" s="14">
        <v>7.559999942779541</v>
      </c>
    </row>
    <row r="952" spans="1:4">
      <c r="A952" s="16">
        <v>945</v>
      </c>
      <c r="B952" s="15">
        <v>36341</v>
      </c>
      <c r="C952" s="18">
        <f t="shared" si="16"/>
        <v>6</v>
      </c>
      <c r="D952" s="14">
        <v>8.8500003814697266</v>
      </c>
    </row>
    <row r="953" spans="1:4">
      <c r="A953" s="16">
        <v>946</v>
      </c>
      <c r="B953" s="15">
        <v>36372</v>
      </c>
      <c r="C953" s="18">
        <f t="shared" si="16"/>
        <v>7</v>
      </c>
      <c r="D953" s="14">
        <v>10.449999809265137</v>
      </c>
    </row>
    <row r="954" spans="1:4">
      <c r="A954" s="16">
        <v>947</v>
      </c>
      <c r="B954" s="15">
        <v>36403</v>
      </c>
      <c r="C954" s="18">
        <f t="shared" si="16"/>
        <v>8</v>
      </c>
      <c r="D954" s="14">
        <v>10.25</v>
      </c>
    </row>
    <row r="955" spans="1:4">
      <c r="A955" s="16">
        <v>948</v>
      </c>
      <c r="B955" s="15">
        <v>36433</v>
      </c>
      <c r="C955" s="18">
        <f t="shared" si="16"/>
        <v>9</v>
      </c>
      <c r="D955" s="14">
        <v>8.1999998092651367</v>
      </c>
    </row>
    <row r="956" spans="1:4">
      <c r="A956" s="16">
        <v>949</v>
      </c>
      <c r="B956" s="15">
        <v>36464</v>
      </c>
      <c r="C956" s="18">
        <f t="shared" si="16"/>
        <v>10</v>
      </c>
      <c r="D956" s="14">
        <v>6.0100002288818359</v>
      </c>
    </row>
    <row r="957" spans="1:4">
      <c r="A957" s="16">
        <v>950</v>
      </c>
      <c r="B957" s="15">
        <v>36494</v>
      </c>
      <c r="C957" s="18">
        <f t="shared" si="16"/>
        <v>11</v>
      </c>
      <c r="D957" s="14">
        <v>2.5999999046325684</v>
      </c>
    </row>
    <row r="958" spans="1:4">
      <c r="A958" s="16">
        <v>951</v>
      </c>
      <c r="B958" s="15">
        <v>36525</v>
      </c>
      <c r="C958" s="18">
        <f t="shared" si="16"/>
        <v>12</v>
      </c>
      <c r="D958" s="14">
        <v>1.7400000095367432</v>
      </c>
    </row>
    <row r="959" spans="1:4">
      <c r="A959" s="16">
        <v>952</v>
      </c>
      <c r="B959" s="15">
        <v>36556</v>
      </c>
      <c r="C959" s="18">
        <f t="shared" si="16"/>
        <v>1</v>
      </c>
      <c r="D959" s="14">
        <v>1.5800000429153442</v>
      </c>
    </row>
    <row r="960" spans="1:4">
      <c r="A960" s="16">
        <v>953</v>
      </c>
      <c r="B960" s="15">
        <v>36585</v>
      </c>
      <c r="C960" s="18">
        <f t="shared" si="16"/>
        <v>2</v>
      </c>
      <c r="D960" s="14">
        <v>2.0399999618530273</v>
      </c>
    </row>
    <row r="961" spans="1:4">
      <c r="A961" s="16">
        <v>954</v>
      </c>
      <c r="B961" s="15">
        <v>36616</v>
      </c>
      <c r="C961" s="18">
        <f t="shared" si="16"/>
        <v>3</v>
      </c>
      <c r="D961" s="14">
        <v>3.380000114440918</v>
      </c>
    </row>
    <row r="962" spans="1:4">
      <c r="A962" s="16">
        <v>955</v>
      </c>
      <c r="B962" s="15">
        <v>36646</v>
      </c>
      <c r="C962" s="18">
        <f t="shared" si="16"/>
        <v>4</v>
      </c>
      <c r="D962" s="14">
        <v>6.0100002288818359</v>
      </c>
    </row>
    <row r="963" spans="1:4">
      <c r="A963" s="16">
        <v>956</v>
      </c>
      <c r="B963" s="15">
        <v>36677</v>
      </c>
      <c r="C963" s="18">
        <f t="shared" si="16"/>
        <v>5</v>
      </c>
      <c r="D963" s="14">
        <v>8.0100002288818359</v>
      </c>
    </row>
    <row r="964" spans="1:4">
      <c r="A964" s="16">
        <v>957</v>
      </c>
      <c r="B964" s="15">
        <v>36707</v>
      </c>
      <c r="C964" s="18">
        <f t="shared" si="16"/>
        <v>6</v>
      </c>
      <c r="D964" s="14">
        <v>9.7200002670288086</v>
      </c>
    </row>
    <row r="965" spans="1:4">
      <c r="A965" s="16">
        <v>958</v>
      </c>
      <c r="B965" s="15">
        <v>36738</v>
      </c>
      <c r="C965" s="18">
        <f t="shared" si="16"/>
        <v>7</v>
      </c>
      <c r="D965" s="14">
        <v>10.880000114440918</v>
      </c>
    </row>
    <row r="966" spans="1:4">
      <c r="A966" s="16">
        <v>959</v>
      </c>
      <c r="B966" s="15">
        <v>36769</v>
      </c>
      <c r="C966" s="18">
        <f t="shared" si="16"/>
        <v>8</v>
      </c>
      <c r="D966" s="14">
        <v>10.460000038146973</v>
      </c>
    </row>
    <row r="967" spans="1:4">
      <c r="A967" s="16">
        <v>960</v>
      </c>
      <c r="B967" s="15">
        <v>36799</v>
      </c>
      <c r="C967" s="18">
        <f t="shared" si="16"/>
        <v>9</v>
      </c>
      <c r="D967" s="14">
        <v>8.0200004577636719</v>
      </c>
    </row>
    <row r="968" spans="1:4">
      <c r="A968" s="16">
        <v>961</v>
      </c>
      <c r="B968" s="15">
        <v>36830</v>
      </c>
      <c r="C968" s="18">
        <f t="shared" si="16"/>
        <v>10</v>
      </c>
      <c r="D968" s="14">
        <v>4.6100001335144043</v>
      </c>
    </row>
    <row r="969" spans="1:4">
      <c r="A969" s="16">
        <v>962</v>
      </c>
      <c r="B969" s="15">
        <v>36860</v>
      </c>
      <c r="C969" s="18">
        <f t="shared" ref="C969:C1015" si="17">MONTH(B969)</f>
        <v>11</v>
      </c>
      <c r="D969" s="14">
        <v>1.7200000286102295</v>
      </c>
    </row>
    <row r="970" spans="1:4">
      <c r="A970" s="16">
        <v>963</v>
      </c>
      <c r="B970" s="15">
        <v>36891</v>
      </c>
      <c r="C970" s="18">
        <f t="shared" si="17"/>
        <v>12</v>
      </c>
      <c r="D970" s="14">
        <v>1.7100000381469727</v>
      </c>
    </row>
    <row r="971" spans="1:4">
      <c r="A971" s="16">
        <v>964</v>
      </c>
      <c r="B971" s="15">
        <v>36922</v>
      </c>
      <c r="C971" s="18">
        <f t="shared" si="17"/>
        <v>1</v>
      </c>
      <c r="D971" s="14">
        <v>1.5099999904632568</v>
      </c>
    </row>
    <row r="972" spans="1:4">
      <c r="A972" s="16">
        <v>965</v>
      </c>
      <c r="B972" s="15">
        <v>36950</v>
      </c>
      <c r="C972" s="18">
        <f t="shared" si="17"/>
        <v>2</v>
      </c>
      <c r="D972" s="14">
        <v>1.8799999952316284</v>
      </c>
    </row>
    <row r="973" spans="1:4">
      <c r="A973" s="16">
        <v>966</v>
      </c>
      <c r="B973" s="15">
        <v>36981</v>
      </c>
      <c r="C973" s="18">
        <f t="shared" si="17"/>
        <v>3</v>
      </c>
      <c r="D973" s="14">
        <v>3.7599999904632568</v>
      </c>
    </row>
    <row r="974" spans="1:4">
      <c r="A974" s="16">
        <v>967</v>
      </c>
      <c r="B974" s="15">
        <v>37011</v>
      </c>
      <c r="C974" s="18">
        <f t="shared" si="17"/>
        <v>4</v>
      </c>
      <c r="D974" s="14">
        <v>4.5500001907348633</v>
      </c>
    </row>
    <row r="975" spans="1:4">
      <c r="A975" s="16">
        <v>968</v>
      </c>
      <c r="B975" s="15">
        <v>37042</v>
      </c>
      <c r="C975" s="18">
        <f t="shared" si="17"/>
        <v>5</v>
      </c>
      <c r="D975" s="14">
        <v>9.630000114440918</v>
      </c>
    </row>
    <row r="976" spans="1:4">
      <c r="A976" s="16">
        <v>969</v>
      </c>
      <c r="B976" s="15">
        <v>37072</v>
      </c>
      <c r="C976" s="18">
        <f t="shared" si="17"/>
        <v>6</v>
      </c>
      <c r="D976" s="14">
        <v>9.6800003051757813</v>
      </c>
    </row>
    <row r="977" spans="1:4">
      <c r="A977" s="16">
        <v>970</v>
      </c>
      <c r="B977" s="15">
        <v>37103</v>
      </c>
      <c r="C977" s="18">
        <f t="shared" si="17"/>
        <v>7</v>
      </c>
      <c r="D977" s="14">
        <v>11.270000457763672</v>
      </c>
    </row>
    <row r="978" spans="1:4">
      <c r="A978" s="16">
        <v>971</v>
      </c>
      <c r="B978" s="15">
        <v>37134</v>
      </c>
      <c r="C978" s="18">
        <f t="shared" si="17"/>
        <v>8</v>
      </c>
      <c r="D978" s="14">
        <v>10.649999618530273</v>
      </c>
    </row>
    <row r="979" spans="1:4">
      <c r="A979" s="16">
        <v>972</v>
      </c>
      <c r="B979" s="15">
        <v>37164</v>
      </c>
      <c r="C979" s="18">
        <f t="shared" si="17"/>
        <v>9</v>
      </c>
      <c r="D979" s="14">
        <v>7.9200000762939453</v>
      </c>
    </row>
    <row r="980" spans="1:4">
      <c r="A980" s="16">
        <v>973</v>
      </c>
      <c r="B980" s="15">
        <v>37195</v>
      </c>
      <c r="C980" s="18">
        <f t="shared" si="17"/>
        <v>10</v>
      </c>
      <c r="D980" s="14">
        <v>6.0500001907348633</v>
      </c>
    </row>
    <row r="981" spans="1:4">
      <c r="A981" s="16">
        <v>974</v>
      </c>
      <c r="B981" s="15">
        <v>37225</v>
      </c>
      <c r="C981" s="18">
        <f t="shared" si="17"/>
        <v>11</v>
      </c>
      <c r="D981" s="14">
        <v>2.8299999237060547</v>
      </c>
    </row>
    <row r="982" spans="1:4">
      <c r="A982" s="16">
        <v>975</v>
      </c>
      <c r="B982" s="15">
        <v>37256</v>
      </c>
      <c r="C982" s="18">
        <f t="shared" si="17"/>
        <v>12</v>
      </c>
      <c r="D982" s="14">
        <v>1.7400000095367432</v>
      </c>
    </row>
    <row r="983" spans="1:4">
      <c r="A983" s="16">
        <v>976</v>
      </c>
      <c r="B983" s="15">
        <v>37287</v>
      </c>
      <c r="C983" s="18">
        <f t="shared" si="17"/>
        <v>1</v>
      </c>
      <c r="D983" s="14">
        <v>1.5</v>
      </c>
    </row>
    <row r="984" spans="1:4">
      <c r="A984" s="16">
        <v>977</v>
      </c>
      <c r="B984" s="15">
        <v>37315</v>
      </c>
      <c r="C984" s="18">
        <f t="shared" si="17"/>
        <v>2</v>
      </c>
      <c r="D984" s="14">
        <v>2.0899999141693115</v>
      </c>
    </row>
    <row r="985" spans="1:4">
      <c r="A985" s="16">
        <v>978</v>
      </c>
      <c r="B985" s="15">
        <v>37346</v>
      </c>
      <c r="C985" s="18">
        <f t="shared" si="17"/>
        <v>3</v>
      </c>
      <c r="D985" s="14">
        <v>3.0899999141693115</v>
      </c>
    </row>
    <row r="986" spans="1:4">
      <c r="A986" s="16">
        <v>979</v>
      </c>
      <c r="B986" s="15">
        <v>37376</v>
      </c>
      <c r="C986" s="18">
        <f t="shared" si="17"/>
        <v>4</v>
      </c>
      <c r="D986" s="14">
        <v>5.320000171661377</v>
      </c>
    </row>
    <row r="987" spans="1:4">
      <c r="A987" s="16">
        <v>980</v>
      </c>
      <c r="B987" s="15">
        <v>37407</v>
      </c>
      <c r="C987" s="18">
        <f t="shared" si="17"/>
        <v>5</v>
      </c>
      <c r="D987" s="14">
        <v>7.2300000190734863</v>
      </c>
    </row>
    <row r="988" spans="1:4">
      <c r="A988" s="16">
        <v>981</v>
      </c>
      <c r="B988" s="15">
        <v>37437</v>
      </c>
      <c r="C988" s="18">
        <f t="shared" si="17"/>
        <v>6</v>
      </c>
      <c r="D988" s="14">
        <v>9.5399999618530273</v>
      </c>
    </row>
    <row r="989" spans="1:4">
      <c r="A989" s="16">
        <v>982</v>
      </c>
      <c r="B989" s="15">
        <v>37468</v>
      </c>
      <c r="C989" s="18">
        <f t="shared" si="17"/>
        <v>7</v>
      </c>
      <c r="D989" s="14">
        <v>11.739999771118164</v>
      </c>
    </row>
    <row r="990" spans="1:4">
      <c r="A990" s="16">
        <v>983</v>
      </c>
      <c r="B990" s="15">
        <v>37499</v>
      </c>
      <c r="C990" s="18">
        <f t="shared" si="17"/>
        <v>8</v>
      </c>
      <c r="D990" s="14">
        <v>10.270000457763672</v>
      </c>
    </row>
    <row r="991" spans="1:4">
      <c r="A991" s="16">
        <v>984</v>
      </c>
      <c r="B991" s="15">
        <v>37529</v>
      </c>
      <c r="C991" s="18">
        <f t="shared" si="17"/>
        <v>9</v>
      </c>
      <c r="D991" s="14">
        <v>8.2299995422363281</v>
      </c>
    </row>
    <row r="992" spans="1:4">
      <c r="A992" s="16">
        <v>985</v>
      </c>
      <c r="B992" s="15">
        <v>37560</v>
      </c>
      <c r="C992" s="18">
        <f t="shared" si="17"/>
        <v>10</v>
      </c>
      <c r="D992" s="14">
        <v>4.7399997711181641</v>
      </c>
    </row>
    <row r="993" spans="1:4">
      <c r="A993" s="16">
        <v>986</v>
      </c>
      <c r="B993" s="15">
        <v>37590</v>
      </c>
      <c r="C993" s="18">
        <f t="shared" si="17"/>
        <v>11</v>
      </c>
      <c r="D993" s="14">
        <v>2.619999885559082</v>
      </c>
    </row>
    <row r="994" spans="1:4">
      <c r="A994" s="16">
        <v>987</v>
      </c>
      <c r="B994" s="15">
        <v>37621</v>
      </c>
      <c r="C994" s="18">
        <f t="shared" si="17"/>
        <v>12</v>
      </c>
      <c r="D994" s="14">
        <v>1.809999942779541</v>
      </c>
    </row>
    <row r="995" spans="1:4">
      <c r="A995" s="16">
        <v>988</v>
      </c>
      <c r="B995" s="15">
        <v>37652</v>
      </c>
      <c r="C995" s="18">
        <f t="shared" si="17"/>
        <v>1</v>
      </c>
      <c r="D995" s="14">
        <v>1.6100000143051147</v>
      </c>
    </row>
    <row r="996" spans="1:4">
      <c r="A996" s="16">
        <v>989</v>
      </c>
      <c r="B996" s="15">
        <v>37680</v>
      </c>
      <c r="C996" s="18">
        <f t="shared" si="17"/>
        <v>2</v>
      </c>
      <c r="D996" s="14">
        <v>1.9600000381469727</v>
      </c>
    </row>
    <row r="997" spans="1:4">
      <c r="A997" s="16">
        <v>990</v>
      </c>
      <c r="B997" s="15">
        <v>37711</v>
      </c>
      <c r="C997" s="18">
        <f t="shared" si="17"/>
        <v>3</v>
      </c>
      <c r="D997" s="14">
        <v>3.559999942779541</v>
      </c>
    </row>
    <row r="998" spans="1:4">
      <c r="A998" s="16">
        <v>991</v>
      </c>
      <c r="B998" s="15">
        <v>37741</v>
      </c>
      <c r="C998" s="18">
        <f t="shared" si="17"/>
        <v>4</v>
      </c>
      <c r="D998" s="14">
        <v>3.9100000858306885</v>
      </c>
    </row>
    <row r="999" spans="1:4">
      <c r="A999" s="16">
        <v>992</v>
      </c>
      <c r="B999" s="15">
        <v>37772</v>
      </c>
      <c r="C999" s="18">
        <f t="shared" si="17"/>
        <v>5</v>
      </c>
      <c r="D999" s="14">
        <v>7.4899997711181641</v>
      </c>
    </row>
    <row r="1000" spans="1:4">
      <c r="A1000" s="16">
        <v>993</v>
      </c>
      <c r="B1000" s="15">
        <v>37802</v>
      </c>
      <c r="C1000" s="18">
        <f t="shared" si="17"/>
        <v>6</v>
      </c>
      <c r="D1000" s="14">
        <v>9.4300003051757813</v>
      </c>
    </row>
    <row r="1001" spans="1:4">
      <c r="A1001" s="16">
        <v>994</v>
      </c>
      <c r="B1001" s="15">
        <v>37833</v>
      </c>
      <c r="C1001" s="18">
        <f t="shared" si="17"/>
        <v>7</v>
      </c>
      <c r="D1001" s="14">
        <v>12.270000457763672</v>
      </c>
    </row>
    <row r="1002" spans="1:4">
      <c r="A1002" s="16">
        <v>995</v>
      </c>
      <c r="B1002" s="15">
        <v>37864</v>
      </c>
      <c r="C1002" s="18">
        <f t="shared" si="17"/>
        <v>8</v>
      </c>
      <c r="D1002" s="14">
        <v>10.520000457763672</v>
      </c>
    </row>
    <row r="1003" spans="1:4">
      <c r="A1003" s="16">
        <v>996</v>
      </c>
      <c r="B1003" s="15">
        <v>37894</v>
      </c>
      <c r="C1003" s="18">
        <f t="shared" si="17"/>
        <v>9</v>
      </c>
      <c r="D1003" s="14">
        <v>8.4499998092651367</v>
      </c>
    </row>
    <row r="1004" spans="1:4">
      <c r="A1004" s="16">
        <v>997</v>
      </c>
      <c r="B1004" s="15">
        <v>37925</v>
      </c>
      <c r="C1004" s="18">
        <f t="shared" si="17"/>
        <v>10</v>
      </c>
      <c r="D1004" s="14">
        <v>0</v>
      </c>
    </row>
    <row r="1005" spans="1:4">
      <c r="A1005" s="16">
        <v>998</v>
      </c>
      <c r="B1005" s="15">
        <v>37955</v>
      </c>
      <c r="C1005" s="18">
        <f t="shared" si="17"/>
        <v>11</v>
      </c>
      <c r="D1005" s="14">
        <v>0</v>
      </c>
    </row>
    <row r="1006" spans="1:4">
      <c r="A1006" s="16">
        <v>999</v>
      </c>
      <c r="B1006" s="15">
        <v>37986</v>
      </c>
      <c r="C1006" s="18">
        <f t="shared" si="17"/>
        <v>12</v>
      </c>
      <c r="D1006" s="14">
        <v>0</v>
      </c>
    </row>
    <row r="1007" spans="1:4">
      <c r="A1007" s="16">
        <v>1000</v>
      </c>
      <c r="B1007" s="15">
        <v>38017</v>
      </c>
      <c r="C1007" s="18">
        <f t="shared" si="17"/>
        <v>1</v>
      </c>
      <c r="D1007" s="14">
        <v>0</v>
      </c>
    </row>
    <row r="1008" spans="1:4">
      <c r="A1008" s="16">
        <v>1001</v>
      </c>
      <c r="B1008" s="15">
        <v>38046</v>
      </c>
      <c r="C1008" s="18">
        <f t="shared" si="17"/>
        <v>2</v>
      </c>
      <c r="D1008" s="14">
        <v>0</v>
      </c>
    </row>
    <row r="1009" spans="1:4">
      <c r="A1009" s="16">
        <v>1002</v>
      </c>
      <c r="B1009" s="15">
        <v>38077</v>
      </c>
      <c r="C1009" s="18">
        <f t="shared" si="17"/>
        <v>3</v>
      </c>
      <c r="D1009" s="14">
        <v>0</v>
      </c>
    </row>
    <row r="1010" spans="1:4">
      <c r="A1010" s="16">
        <v>1003</v>
      </c>
      <c r="B1010" s="15">
        <v>38107</v>
      </c>
      <c r="C1010" s="18">
        <f t="shared" si="17"/>
        <v>4</v>
      </c>
      <c r="D1010" s="14">
        <v>0</v>
      </c>
    </row>
    <row r="1011" spans="1:4">
      <c r="A1011" s="16">
        <v>1004</v>
      </c>
      <c r="B1011" s="15">
        <v>38138</v>
      </c>
      <c r="C1011" s="18">
        <f t="shared" si="17"/>
        <v>5</v>
      </c>
      <c r="D1011" s="14">
        <v>0</v>
      </c>
    </row>
    <row r="1012" spans="1:4">
      <c r="A1012" s="16">
        <v>1005</v>
      </c>
      <c r="B1012" s="15">
        <v>38168</v>
      </c>
      <c r="C1012" s="18">
        <f t="shared" si="17"/>
        <v>6</v>
      </c>
      <c r="D1012" s="14">
        <v>0</v>
      </c>
    </row>
    <row r="1013" spans="1:4">
      <c r="A1013" s="16">
        <v>1006</v>
      </c>
      <c r="B1013" s="15">
        <v>38199</v>
      </c>
      <c r="C1013" s="18">
        <f t="shared" si="17"/>
        <v>7</v>
      </c>
      <c r="D1013" s="14">
        <v>0</v>
      </c>
    </row>
    <row r="1014" spans="1:4">
      <c r="A1014" s="16">
        <v>1007</v>
      </c>
      <c r="B1014" s="15">
        <v>38230</v>
      </c>
      <c r="C1014" s="18">
        <f t="shared" si="17"/>
        <v>8</v>
      </c>
      <c r="D1014" s="14">
        <v>0</v>
      </c>
    </row>
    <row r="1015" spans="1:4">
      <c r="A1015" s="16">
        <v>1008</v>
      </c>
      <c r="B1015" s="15">
        <v>38260</v>
      </c>
      <c r="C1015" s="18">
        <f t="shared" si="17"/>
        <v>9</v>
      </c>
      <c r="D1015" s="14">
        <v>0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B28C-F0F6-4493-A321-5C1A46AFD5DE}">
  <sheetPr filterMode="1">
    <tabColor theme="5" tint="0.79998168889431442"/>
  </sheetPr>
  <dimension ref="A1:O1035"/>
  <sheetViews>
    <sheetView topLeftCell="A4" workbookViewId="0">
      <selection activeCell="B1025" sqref="B1025:B1035"/>
    </sheetView>
  </sheetViews>
  <sheetFormatPr defaultRowHeight="15"/>
  <cols>
    <col min="1" max="1" width="10" bestFit="1" customWidth="1"/>
    <col min="2" max="2" width="11" bestFit="1" customWidth="1"/>
    <col min="3" max="4" width="11" customWidth="1"/>
    <col min="5" max="6" width="12" bestFit="1" customWidth="1"/>
    <col min="9" max="9" width="14.85546875" bestFit="1" customWidth="1"/>
  </cols>
  <sheetData>
    <row r="1" spans="1:15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I1" t="s">
        <v>1230</v>
      </c>
      <c r="J1">
        <f>AVERAGE(J3:J86)</f>
        <v>1699.3975903614457</v>
      </c>
      <c r="K1">
        <f>AVERAGE(K3:K86)</f>
        <v>3571.5759044478687</v>
      </c>
    </row>
    <row r="2" spans="1:15">
      <c r="A2" s="8" t="s">
        <v>447</v>
      </c>
      <c r="B2" s="8" t="s">
        <v>446</v>
      </c>
      <c r="C2" s="8"/>
      <c r="D2" s="8"/>
      <c r="E2" s="8" t="s">
        <v>1226</v>
      </c>
      <c r="F2" s="8" t="s">
        <v>1225</v>
      </c>
      <c r="G2" t="s">
        <v>1231</v>
      </c>
      <c r="I2" t="s">
        <v>1227</v>
      </c>
      <c r="J2" t="s">
        <v>1228</v>
      </c>
      <c r="K2" t="s">
        <v>1229</v>
      </c>
      <c r="M2" t="s">
        <v>441</v>
      </c>
      <c r="N2" t="s">
        <v>1228</v>
      </c>
      <c r="O2" t="s">
        <v>1229</v>
      </c>
    </row>
    <row r="3" spans="1:15">
      <c r="A3" s="8" t="s">
        <v>449</v>
      </c>
      <c r="B3" s="8" t="s">
        <v>446</v>
      </c>
      <c r="C3" s="8"/>
      <c r="D3" s="8"/>
      <c r="E3" s="8" t="s">
        <v>436</v>
      </c>
      <c r="F3" s="8" t="s">
        <v>436</v>
      </c>
      <c r="I3">
        <v>1921</v>
      </c>
      <c r="J3">
        <f t="shared" ref="J3:J34" si="0">AVERAGEIFS(E$8:E$1015, $D$8:$D$1015,$I3)</f>
        <v>0</v>
      </c>
      <c r="K3">
        <f t="shared" ref="K3:K34" si="1">AVERAGEIFS(F$8:F$1015, $D$8:$D$1015,$I3)</f>
        <v>0</v>
      </c>
      <c r="M3">
        <v>1</v>
      </c>
      <c r="N3">
        <f t="shared" ref="N3:N14" si="2">AVERAGEIFS(E$8:E$1015, $C$8:$C$1015,$M3)</f>
        <v>1679.1666666666667</v>
      </c>
      <c r="O3">
        <f t="shared" ref="O3:O14" si="3">AVERAGEIFS(F$8:F$1015, $C$8:$C$1015,$M3)</f>
        <v>3578.6583339146205</v>
      </c>
    </row>
    <row r="4" spans="1:15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I4">
        <v>1922</v>
      </c>
      <c r="J4">
        <f t="shared" si="0"/>
        <v>2000</v>
      </c>
      <c r="K4">
        <f t="shared" si="1"/>
        <v>3656</v>
      </c>
      <c r="M4">
        <v>2</v>
      </c>
      <c r="N4">
        <f t="shared" si="2"/>
        <v>1679.1666666666667</v>
      </c>
      <c r="O4">
        <f t="shared" si="3"/>
        <v>3789.7440505254835</v>
      </c>
    </row>
    <row r="5" spans="1:15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I5">
        <v>1923</v>
      </c>
      <c r="J5">
        <f t="shared" si="0"/>
        <v>2000</v>
      </c>
      <c r="K5">
        <f t="shared" si="1"/>
        <v>3690.0833333333335</v>
      </c>
      <c r="M5">
        <v>3</v>
      </c>
      <c r="N5">
        <f t="shared" si="2"/>
        <v>1679.1666666666667</v>
      </c>
      <c r="O5">
        <f t="shared" si="3"/>
        <v>4116.3880905877977</v>
      </c>
    </row>
    <row r="6" spans="1:15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I6">
        <v>1924</v>
      </c>
      <c r="J6">
        <f t="shared" si="0"/>
        <v>987.5</v>
      </c>
      <c r="K6">
        <f t="shared" si="1"/>
        <v>3692.5</v>
      </c>
      <c r="M6">
        <v>4</v>
      </c>
      <c r="N6">
        <f t="shared" si="2"/>
        <v>1679.1666666666667</v>
      </c>
      <c r="O6">
        <f t="shared" si="3"/>
        <v>4398.2083391462056</v>
      </c>
    </row>
    <row r="7" spans="1:15">
      <c r="A7" s="8" t="s">
        <v>455</v>
      </c>
      <c r="B7" s="8" t="s">
        <v>456</v>
      </c>
      <c r="C7" s="8" t="s">
        <v>441</v>
      </c>
      <c r="D7" s="8" t="s">
        <v>1294</v>
      </c>
      <c r="E7" s="8" t="s">
        <v>2</v>
      </c>
      <c r="F7" s="8" t="s">
        <v>2</v>
      </c>
      <c r="G7" s="8" t="s">
        <v>1291</v>
      </c>
      <c r="I7">
        <v>1925</v>
      </c>
      <c r="J7">
        <f t="shared" si="0"/>
        <v>1437.5</v>
      </c>
      <c r="K7">
        <f t="shared" si="1"/>
        <v>3635.9166666666665</v>
      </c>
      <c r="M7">
        <v>5</v>
      </c>
      <c r="N7">
        <f t="shared" si="2"/>
        <v>1679.1666666666667</v>
      </c>
      <c r="O7">
        <f t="shared" si="3"/>
        <v>4443.6190476190477</v>
      </c>
    </row>
    <row r="8" spans="1:15" hidden="1">
      <c r="A8" s="12">
        <v>1</v>
      </c>
      <c r="B8" s="9">
        <v>7610</v>
      </c>
      <c r="C8" s="6">
        <f>MONTH(B8)</f>
        <v>10</v>
      </c>
      <c r="D8" s="6">
        <f>IF(MONTH(B8)&gt;=10, YEAR(B8)+1, YEAR(B8))</f>
        <v>1921</v>
      </c>
      <c r="E8" s="19">
        <v>0</v>
      </c>
      <c r="F8" s="19">
        <v>0</v>
      </c>
      <c r="G8" s="19">
        <f>F8-E8</f>
        <v>0</v>
      </c>
      <c r="I8">
        <v>1926</v>
      </c>
      <c r="J8">
        <f t="shared" si="0"/>
        <v>1700</v>
      </c>
      <c r="K8">
        <f t="shared" si="1"/>
        <v>3669.6666666666665</v>
      </c>
      <c r="M8">
        <v>6</v>
      </c>
      <c r="N8">
        <f t="shared" si="2"/>
        <v>1679.1666666666667</v>
      </c>
      <c r="O8">
        <f t="shared" si="3"/>
        <v>3123.8095238095239</v>
      </c>
    </row>
    <row r="9" spans="1:15" hidden="1">
      <c r="A9" s="12">
        <v>2</v>
      </c>
      <c r="B9" s="9">
        <v>7640</v>
      </c>
      <c r="C9" s="6">
        <f t="shared" ref="C9:C72" si="4">MONTH(B9)</f>
        <v>11</v>
      </c>
      <c r="D9" s="6">
        <f t="shared" ref="D9:D72" si="5">IF(MONTH(B9)&gt;=10, YEAR(B9)+1, YEAR(B9))</f>
        <v>1921</v>
      </c>
      <c r="E9" s="19">
        <v>0</v>
      </c>
      <c r="F9" s="19">
        <v>0</v>
      </c>
      <c r="G9" s="19">
        <f t="shared" ref="G9:G72" si="6">F9-E9</f>
        <v>0</v>
      </c>
      <c r="I9">
        <v>1927</v>
      </c>
      <c r="J9">
        <f t="shared" si="0"/>
        <v>1925</v>
      </c>
      <c r="K9">
        <f t="shared" si="1"/>
        <v>3576.9166666666665</v>
      </c>
      <c r="M9">
        <v>7</v>
      </c>
      <c r="N9">
        <f t="shared" si="2"/>
        <v>1679.1666666666667</v>
      </c>
      <c r="O9">
        <f t="shared" si="3"/>
        <v>3123.8095238095239</v>
      </c>
    </row>
    <row r="10" spans="1:15" hidden="1">
      <c r="A10" s="12">
        <v>3</v>
      </c>
      <c r="B10" s="9">
        <v>7671</v>
      </c>
      <c r="C10" s="6">
        <f t="shared" si="4"/>
        <v>12</v>
      </c>
      <c r="D10" s="6">
        <f t="shared" si="5"/>
        <v>1921</v>
      </c>
      <c r="E10" s="19">
        <v>0</v>
      </c>
      <c r="F10" s="19">
        <v>0</v>
      </c>
      <c r="G10" s="19">
        <f t="shared" si="6"/>
        <v>0</v>
      </c>
      <c r="I10">
        <v>1928</v>
      </c>
      <c r="J10">
        <f t="shared" si="0"/>
        <v>2000</v>
      </c>
      <c r="K10">
        <f t="shared" si="1"/>
        <v>3624.3333333333335</v>
      </c>
      <c r="M10">
        <v>8</v>
      </c>
      <c r="N10">
        <f t="shared" si="2"/>
        <v>1679.1666666666667</v>
      </c>
      <c r="O10">
        <f t="shared" si="3"/>
        <v>3123.8095238095239</v>
      </c>
    </row>
    <row r="11" spans="1:15" hidden="1">
      <c r="A11" s="12">
        <v>4</v>
      </c>
      <c r="B11" s="9">
        <v>7702</v>
      </c>
      <c r="C11" s="6">
        <f t="shared" si="4"/>
        <v>1</v>
      </c>
      <c r="D11" s="6">
        <f t="shared" si="5"/>
        <v>1921</v>
      </c>
      <c r="E11" s="19">
        <v>0</v>
      </c>
      <c r="F11" s="19">
        <v>0</v>
      </c>
      <c r="G11" s="19">
        <f t="shared" si="6"/>
        <v>0</v>
      </c>
      <c r="I11">
        <v>1929</v>
      </c>
      <c r="J11">
        <f t="shared" si="0"/>
        <v>987.5</v>
      </c>
      <c r="K11">
        <f t="shared" si="1"/>
        <v>3692.5</v>
      </c>
      <c r="M11">
        <v>9</v>
      </c>
      <c r="N11">
        <f t="shared" si="2"/>
        <v>1679.1666666666667</v>
      </c>
      <c r="O11">
        <f t="shared" si="3"/>
        <v>3123.8095238095239</v>
      </c>
    </row>
    <row r="12" spans="1:15" hidden="1">
      <c r="A12" s="12">
        <v>5</v>
      </c>
      <c r="B12" s="9">
        <v>7730</v>
      </c>
      <c r="C12" s="6">
        <f t="shared" si="4"/>
        <v>2</v>
      </c>
      <c r="D12" s="6">
        <f t="shared" si="5"/>
        <v>1921</v>
      </c>
      <c r="E12" s="19">
        <v>0</v>
      </c>
      <c r="F12" s="19">
        <v>0</v>
      </c>
      <c r="G12" s="19">
        <f t="shared" si="6"/>
        <v>0</v>
      </c>
      <c r="I12" s="27">
        <v>1930</v>
      </c>
      <c r="J12" s="27">
        <f t="shared" si="0"/>
        <v>1437.5</v>
      </c>
      <c r="K12" s="27">
        <f t="shared" si="1"/>
        <v>3661.5</v>
      </c>
      <c r="M12">
        <v>10</v>
      </c>
      <c r="N12">
        <f t="shared" si="2"/>
        <v>1679.1666666666667</v>
      </c>
      <c r="O12">
        <f t="shared" si="3"/>
        <v>3128.5714285714284</v>
      </c>
    </row>
    <row r="13" spans="1:15" hidden="1">
      <c r="A13" s="12">
        <v>6</v>
      </c>
      <c r="B13" s="9">
        <v>7761</v>
      </c>
      <c r="C13" s="6">
        <f t="shared" si="4"/>
        <v>3</v>
      </c>
      <c r="D13" s="6">
        <f t="shared" si="5"/>
        <v>1921</v>
      </c>
      <c r="E13" s="19">
        <v>0</v>
      </c>
      <c r="F13" s="19">
        <v>0</v>
      </c>
      <c r="G13" s="19">
        <f t="shared" si="6"/>
        <v>0</v>
      </c>
      <c r="I13">
        <v>1931</v>
      </c>
      <c r="J13" s="26">
        <f t="shared" si="0"/>
        <v>912.5</v>
      </c>
      <c r="K13" s="26">
        <f t="shared" si="1"/>
        <v>3692.5</v>
      </c>
      <c r="M13">
        <v>11</v>
      </c>
      <c r="N13">
        <f t="shared" si="2"/>
        <v>1679.1666666666667</v>
      </c>
      <c r="O13">
        <f t="shared" si="3"/>
        <v>3128.7619047619046</v>
      </c>
    </row>
    <row r="14" spans="1:15" hidden="1">
      <c r="A14" s="12">
        <v>7</v>
      </c>
      <c r="B14" s="9">
        <v>7791</v>
      </c>
      <c r="C14" s="6">
        <f t="shared" si="4"/>
        <v>4</v>
      </c>
      <c r="D14" s="6">
        <f t="shared" si="5"/>
        <v>1921</v>
      </c>
      <c r="E14" s="19">
        <v>0</v>
      </c>
      <c r="F14" s="19">
        <v>0</v>
      </c>
      <c r="G14" s="19">
        <f t="shared" si="6"/>
        <v>0</v>
      </c>
      <c r="I14">
        <v>1932</v>
      </c>
      <c r="J14">
        <f t="shared" si="0"/>
        <v>1437.5</v>
      </c>
      <c r="K14">
        <f t="shared" si="1"/>
        <v>3680.9166666666665</v>
      </c>
      <c r="M14">
        <v>12</v>
      </c>
      <c r="N14">
        <f t="shared" si="2"/>
        <v>1679.1666666666667</v>
      </c>
      <c r="O14">
        <f t="shared" si="3"/>
        <v>3269.4964338030136</v>
      </c>
    </row>
    <row r="15" spans="1:15" hidden="1">
      <c r="A15" s="12">
        <v>8</v>
      </c>
      <c r="B15" s="9">
        <v>7822</v>
      </c>
      <c r="C15" s="6">
        <f t="shared" si="4"/>
        <v>5</v>
      </c>
      <c r="D15" s="6">
        <f t="shared" si="5"/>
        <v>1921</v>
      </c>
      <c r="E15" s="19">
        <v>0</v>
      </c>
      <c r="F15" s="19">
        <v>0</v>
      </c>
      <c r="G15" s="19">
        <f t="shared" si="6"/>
        <v>0</v>
      </c>
      <c r="I15" s="26">
        <v>1933</v>
      </c>
      <c r="J15">
        <f t="shared" si="0"/>
        <v>912.5</v>
      </c>
      <c r="K15">
        <f t="shared" si="1"/>
        <v>3672.3333333333335</v>
      </c>
    </row>
    <row r="16" spans="1:15" hidden="1">
      <c r="A16" s="12">
        <v>9</v>
      </c>
      <c r="B16" s="9">
        <v>7852</v>
      </c>
      <c r="C16" s="6">
        <f t="shared" si="4"/>
        <v>6</v>
      </c>
      <c r="D16" s="6">
        <f t="shared" si="5"/>
        <v>1921</v>
      </c>
      <c r="E16" s="19">
        <v>0</v>
      </c>
      <c r="F16" s="19">
        <v>0</v>
      </c>
      <c r="G16" s="19">
        <f t="shared" si="6"/>
        <v>0</v>
      </c>
      <c r="I16">
        <v>1934</v>
      </c>
      <c r="J16" s="26">
        <f t="shared" si="0"/>
        <v>650</v>
      </c>
      <c r="K16" s="26">
        <f t="shared" si="1"/>
        <v>3677.4166666666665</v>
      </c>
    </row>
    <row r="17" spans="1:11" hidden="1">
      <c r="A17" s="12">
        <v>10</v>
      </c>
      <c r="B17" s="9">
        <v>7883</v>
      </c>
      <c r="C17" s="6">
        <f t="shared" si="4"/>
        <v>7</v>
      </c>
      <c r="D17" s="6">
        <f t="shared" si="5"/>
        <v>1921</v>
      </c>
      <c r="E17" s="19">
        <v>0</v>
      </c>
      <c r="F17" s="19">
        <v>0</v>
      </c>
      <c r="G17" s="19">
        <f t="shared" si="6"/>
        <v>0</v>
      </c>
      <c r="I17">
        <v>1935</v>
      </c>
      <c r="J17">
        <f t="shared" si="0"/>
        <v>1662.5</v>
      </c>
      <c r="K17">
        <f t="shared" si="1"/>
        <v>3667.1666666666665</v>
      </c>
    </row>
    <row r="18" spans="1:11" hidden="1">
      <c r="A18" s="12">
        <v>11</v>
      </c>
      <c r="B18" s="9">
        <v>7914</v>
      </c>
      <c r="C18" s="6">
        <f t="shared" si="4"/>
        <v>8</v>
      </c>
      <c r="D18" s="6">
        <f t="shared" si="5"/>
        <v>1921</v>
      </c>
      <c r="E18" s="19">
        <v>0</v>
      </c>
      <c r="F18" s="19">
        <v>0</v>
      </c>
      <c r="G18" s="19">
        <f t="shared" si="6"/>
        <v>0</v>
      </c>
      <c r="I18">
        <v>1936</v>
      </c>
      <c r="J18">
        <f t="shared" si="0"/>
        <v>2000</v>
      </c>
      <c r="K18">
        <f t="shared" si="1"/>
        <v>3614.1666666666665</v>
      </c>
    </row>
    <row r="19" spans="1:11" hidden="1">
      <c r="A19" s="12">
        <v>12</v>
      </c>
      <c r="B19" s="9">
        <v>7944</v>
      </c>
      <c r="C19" s="6">
        <f t="shared" si="4"/>
        <v>9</v>
      </c>
      <c r="D19" s="6">
        <f t="shared" si="5"/>
        <v>1921</v>
      </c>
      <c r="E19" s="19">
        <v>0</v>
      </c>
      <c r="F19" s="19">
        <v>0</v>
      </c>
      <c r="G19" s="19">
        <f t="shared" si="6"/>
        <v>0</v>
      </c>
      <c r="I19">
        <v>1937</v>
      </c>
      <c r="J19">
        <f t="shared" si="0"/>
        <v>2000</v>
      </c>
      <c r="K19">
        <f t="shared" si="1"/>
        <v>3669.75</v>
      </c>
    </row>
    <row r="20" spans="1:11" hidden="1">
      <c r="A20" s="12">
        <v>13</v>
      </c>
      <c r="B20" s="9">
        <v>7975</v>
      </c>
      <c r="C20" s="6">
        <f t="shared" si="4"/>
        <v>10</v>
      </c>
      <c r="D20" s="6">
        <f t="shared" si="5"/>
        <v>1922</v>
      </c>
      <c r="E20" s="19">
        <v>2000</v>
      </c>
      <c r="F20" s="19">
        <v>3200</v>
      </c>
      <c r="G20" s="19">
        <f t="shared" si="6"/>
        <v>1200</v>
      </c>
      <c r="I20">
        <v>1938</v>
      </c>
      <c r="J20">
        <f t="shared" si="0"/>
        <v>2000</v>
      </c>
      <c r="K20">
        <f t="shared" si="1"/>
        <v>3480.3333333333335</v>
      </c>
    </row>
    <row r="21" spans="1:11" hidden="1">
      <c r="A21" s="12">
        <v>14</v>
      </c>
      <c r="B21" s="9">
        <v>8005</v>
      </c>
      <c r="C21" s="6">
        <f t="shared" si="4"/>
        <v>11</v>
      </c>
      <c r="D21" s="6">
        <f t="shared" si="5"/>
        <v>1922</v>
      </c>
      <c r="E21" s="19">
        <v>2000</v>
      </c>
      <c r="F21" s="19">
        <v>3200</v>
      </c>
      <c r="G21" s="19">
        <f t="shared" si="6"/>
        <v>1200</v>
      </c>
      <c r="I21">
        <v>1939</v>
      </c>
      <c r="J21">
        <f t="shared" si="0"/>
        <v>1775</v>
      </c>
      <c r="K21">
        <f t="shared" si="1"/>
        <v>3687.75</v>
      </c>
    </row>
    <row r="22" spans="1:11" hidden="1">
      <c r="A22" s="12">
        <v>15</v>
      </c>
      <c r="B22" s="9">
        <v>8036</v>
      </c>
      <c r="C22" s="6">
        <f t="shared" si="4"/>
        <v>12</v>
      </c>
      <c r="D22" s="6">
        <f t="shared" si="5"/>
        <v>1922</v>
      </c>
      <c r="E22" s="19">
        <v>2000</v>
      </c>
      <c r="F22" s="19">
        <v>3368</v>
      </c>
      <c r="G22" s="19">
        <f t="shared" si="6"/>
        <v>1368</v>
      </c>
      <c r="I22">
        <v>1940</v>
      </c>
      <c r="J22">
        <f t="shared" si="0"/>
        <v>1925</v>
      </c>
      <c r="K22">
        <f t="shared" si="1"/>
        <v>3497.6666666666665</v>
      </c>
    </row>
    <row r="23" spans="1:11" hidden="1">
      <c r="A23" s="12">
        <v>16</v>
      </c>
      <c r="B23" s="9">
        <v>8067</v>
      </c>
      <c r="C23" s="6">
        <f t="shared" si="4"/>
        <v>1</v>
      </c>
      <c r="D23" s="6">
        <f t="shared" si="5"/>
        <v>1922</v>
      </c>
      <c r="E23" s="19">
        <v>2000</v>
      </c>
      <c r="F23" s="19">
        <v>3828</v>
      </c>
      <c r="G23" s="19">
        <f t="shared" si="6"/>
        <v>1828</v>
      </c>
      <c r="I23">
        <v>1941</v>
      </c>
      <c r="J23">
        <f t="shared" si="0"/>
        <v>2000</v>
      </c>
      <c r="K23">
        <f t="shared" si="1"/>
        <v>3515.0833333333335</v>
      </c>
    </row>
    <row r="24" spans="1:11" hidden="1">
      <c r="A24" s="12">
        <v>17</v>
      </c>
      <c r="B24" s="9">
        <v>8095</v>
      </c>
      <c r="C24" s="6">
        <f t="shared" si="4"/>
        <v>2</v>
      </c>
      <c r="D24" s="6">
        <f t="shared" si="5"/>
        <v>1922</v>
      </c>
      <c r="E24" s="19">
        <v>2000</v>
      </c>
      <c r="F24" s="19">
        <v>4042</v>
      </c>
      <c r="G24" s="19">
        <f t="shared" si="6"/>
        <v>2042</v>
      </c>
      <c r="I24">
        <v>1942</v>
      </c>
      <c r="J24">
        <f t="shared" si="0"/>
        <v>2000</v>
      </c>
      <c r="K24">
        <f t="shared" si="1"/>
        <v>3573.75</v>
      </c>
    </row>
    <row r="25" spans="1:11" hidden="1">
      <c r="A25" s="12">
        <v>18</v>
      </c>
      <c r="B25" s="9">
        <v>8126</v>
      </c>
      <c r="C25" s="6">
        <f t="shared" si="4"/>
        <v>3</v>
      </c>
      <c r="D25" s="6">
        <f t="shared" si="5"/>
        <v>1922</v>
      </c>
      <c r="E25" s="19">
        <v>2000</v>
      </c>
      <c r="F25" s="19">
        <v>4330</v>
      </c>
      <c r="G25" s="19">
        <f t="shared" si="6"/>
        <v>2330</v>
      </c>
      <c r="I25">
        <v>1943</v>
      </c>
      <c r="J25">
        <f t="shared" si="0"/>
        <v>2000</v>
      </c>
      <c r="K25">
        <f t="shared" si="1"/>
        <v>3597.25</v>
      </c>
    </row>
    <row r="26" spans="1:11" hidden="1">
      <c r="A26" s="12">
        <v>19</v>
      </c>
      <c r="B26" s="9">
        <v>8156</v>
      </c>
      <c r="C26" s="6">
        <f t="shared" si="4"/>
        <v>4</v>
      </c>
      <c r="D26" s="6">
        <f t="shared" si="5"/>
        <v>1922</v>
      </c>
      <c r="E26" s="19">
        <v>2000</v>
      </c>
      <c r="F26" s="19">
        <v>4552</v>
      </c>
      <c r="G26" s="19">
        <f t="shared" si="6"/>
        <v>2552</v>
      </c>
      <c r="I26">
        <v>1944</v>
      </c>
      <c r="J26">
        <f t="shared" si="0"/>
        <v>1775</v>
      </c>
      <c r="K26">
        <f t="shared" si="1"/>
        <v>3687.5833333333335</v>
      </c>
    </row>
    <row r="27" spans="1:11" hidden="1">
      <c r="A27" s="12">
        <v>20</v>
      </c>
      <c r="B27" s="9">
        <v>8187</v>
      </c>
      <c r="C27" s="6">
        <f t="shared" si="4"/>
        <v>5</v>
      </c>
      <c r="D27" s="6">
        <f t="shared" si="5"/>
        <v>1922</v>
      </c>
      <c r="E27" s="19">
        <v>2000</v>
      </c>
      <c r="F27" s="19">
        <v>4552</v>
      </c>
      <c r="G27" s="19">
        <f t="shared" si="6"/>
        <v>2552</v>
      </c>
      <c r="I27">
        <v>1945</v>
      </c>
      <c r="J27">
        <f t="shared" si="0"/>
        <v>1925</v>
      </c>
      <c r="K27">
        <f t="shared" si="1"/>
        <v>3654.0833333333335</v>
      </c>
    </row>
    <row r="28" spans="1:11" hidden="1">
      <c r="A28" s="12">
        <v>21</v>
      </c>
      <c r="B28" s="9">
        <v>8217</v>
      </c>
      <c r="C28" s="6">
        <f t="shared" si="4"/>
        <v>6</v>
      </c>
      <c r="D28" s="6">
        <f t="shared" si="5"/>
        <v>1922</v>
      </c>
      <c r="E28" s="19">
        <v>2000</v>
      </c>
      <c r="F28" s="19">
        <v>3200</v>
      </c>
      <c r="G28" s="19">
        <f t="shared" si="6"/>
        <v>1200</v>
      </c>
      <c r="I28">
        <v>1946</v>
      </c>
      <c r="J28">
        <f t="shared" si="0"/>
        <v>2000</v>
      </c>
      <c r="K28">
        <f t="shared" si="1"/>
        <v>3643.0833333333335</v>
      </c>
    </row>
    <row r="29" spans="1:11" hidden="1">
      <c r="A29" s="12">
        <v>22</v>
      </c>
      <c r="B29" s="9">
        <v>8248</v>
      </c>
      <c r="C29" s="6">
        <f t="shared" si="4"/>
        <v>7</v>
      </c>
      <c r="D29" s="6">
        <f t="shared" si="5"/>
        <v>1922</v>
      </c>
      <c r="E29" s="19">
        <v>2000</v>
      </c>
      <c r="F29" s="19">
        <v>3200</v>
      </c>
      <c r="G29" s="19">
        <f t="shared" si="6"/>
        <v>1200</v>
      </c>
      <c r="I29">
        <v>1947</v>
      </c>
      <c r="J29">
        <f t="shared" si="0"/>
        <v>1775</v>
      </c>
      <c r="K29">
        <f t="shared" si="1"/>
        <v>3677.3333333333335</v>
      </c>
    </row>
    <row r="30" spans="1:11" hidden="1">
      <c r="A30" s="12">
        <v>23</v>
      </c>
      <c r="B30" s="9">
        <v>8279</v>
      </c>
      <c r="C30" s="6">
        <f t="shared" si="4"/>
        <v>8</v>
      </c>
      <c r="D30" s="6">
        <f t="shared" si="5"/>
        <v>1922</v>
      </c>
      <c r="E30" s="19">
        <v>2000</v>
      </c>
      <c r="F30" s="19">
        <v>3200</v>
      </c>
      <c r="G30" s="19">
        <f t="shared" si="6"/>
        <v>1200</v>
      </c>
      <c r="I30">
        <v>1948</v>
      </c>
      <c r="J30">
        <f t="shared" si="0"/>
        <v>1925</v>
      </c>
      <c r="K30">
        <f t="shared" si="1"/>
        <v>3669.0833333333335</v>
      </c>
    </row>
    <row r="31" spans="1:11" hidden="1">
      <c r="A31" s="12">
        <v>24</v>
      </c>
      <c r="B31" s="9">
        <v>8309</v>
      </c>
      <c r="C31" s="6">
        <f t="shared" si="4"/>
        <v>9</v>
      </c>
      <c r="D31" s="6">
        <f t="shared" si="5"/>
        <v>1922</v>
      </c>
      <c r="E31" s="19">
        <v>2000</v>
      </c>
      <c r="F31" s="19">
        <v>3200</v>
      </c>
      <c r="G31" s="19">
        <f t="shared" si="6"/>
        <v>1200</v>
      </c>
      <c r="I31">
        <v>1949</v>
      </c>
      <c r="J31">
        <f t="shared" si="0"/>
        <v>1775</v>
      </c>
      <c r="K31">
        <f t="shared" si="1"/>
        <v>3647.25</v>
      </c>
    </row>
    <row r="32" spans="1:11" hidden="1">
      <c r="A32" s="12">
        <v>25</v>
      </c>
      <c r="B32" s="9">
        <v>8340</v>
      </c>
      <c r="C32" s="6">
        <f t="shared" si="4"/>
        <v>10</v>
      </c>
      <c r="D32" s="6">
        <f t="shared" si="5"/>
        <v>1923</v>
      </c>
      <c r="E32" s="19">
        <v>2000</v>
      </c>
      <c r="F32" s="19">
        <v>3200</v>
      </c>
      <c r="G32" s="19">
        <f t="shared" si="6"/>
        <v>1200</v>
      </c>
      <c r="I32">
        <v>1950</v>
      </c>
      <c r="J32">
        <f t="shared" si="0"/>
        <v>1925</v>
      </c>
      <c r="K32">
        <f t="shared" si="1"/>
        <v>3654.75</v>
      </c>
    </row>
    <row r="33" spans="1:11" hidden="1">
      <c r="A33" s="12">
        <v>26</v>
      </c>
      <c r="B33" s="9">
        <v>8370</v>
      </c>
      <c r="C33" s="6">
        <f t="shared" si="4"/>
        <v>11</v>
      </c>
      <c r="D33" s="6">
        <f t="shared" si="5"/>
        <v>1923</v>
      </c>
      <c r="E33" s="19">
        <v>2000</v>
      </c>
      <c r="F33" s="19">
        <v>3200</v>
      </c>
      <c r="G33" s="19">
        <f t="shared" si="6"/>
        <v>1200</v>
      </c>
      <c r="I33">
        <v>1951</v>
      </c>
      <c r="J33">
        <f t="shared" si="0"/>
        <v>2000</v>
      </c>
      <c r="K33">
        <f t="shared" si="1"/>
        <v>3616.3333333333335</v>
      </c>
    </row>
    <row r="34" spans="1:11" hidden="1">
      <c r="A34" s="12">
        <v>27</v>
      </c>
      <c r="B34" s="9">
        <v>8401</v>
      </c>
      <c r="C34" s="6">
        <f t="shared" si="4"/>
        <v>12</v>
      </c>
      <c r="D34" s="6">
        <f t="shared" si="5"/>
        <v>1923</v>
      </c>
      <c r="E34" s="19">
        <v>2000</v>
      </c>
      <c r="F34" s="19">
        <v>3369</v>
      </c>
      <c r="G34" s="19">
        <f t="shared" si="6"/>
        <v>1369</v>
      </c>
      <c r="I34">
        <v>1952</v>
      </c>
      <c r="J34">
        <f t="shared" si="0"/>
        <v>2000</v>
      </c>
      <c r="K34">
        <f t="shared" si="1"/>
        <v>3559.4166666666665</v>
      </c>
    </row>
    <row r="35" spans="1:11" hidden="1">
      <c r="A35" s="12">
        <v>28</v>
      </c>
      <c r="B35" s="9">
        <v>8432</v>
      </c>
      <c r="C35" s="6">
        <f t="shared" si="4"/>
        <v>1</v>
      </c>
      <c r="D35" s="6">
        <f t="shared" si="5"/>
        <v>1923</v>
      </c>
      <c r="E35" s="19">
        <v>2000</v>
      </c>
      <c r="F35" s="19">
        <v>3814</v>
      </c>
      <c r="G35" s="19">
        <f t="shared" si="6"/>
        <v>1814</v>
      </c>
      <c r="I35">
        <v>1953</v>
      </c>
      <c r="J35">
        <f t="shared" ref="J35:J66" si="7">AVERAGEIFS(E$8:E$1015, $D$8:$D$1015,$I35)</f>
        <v>2000</v>
      </c>
      <c r="K35">
        <f t="shared" ref="K35:K66" si="8">AVERAGEIFS(F$8:F$1015, $D$8:$D$1015,$I35)</f>
        <v>3608.25</v>
      </c>
    </row>
    <row r="36" spans="1:11" hidden="1">
      <c r="A36" s="12">
        <v>29</v>
      </c>
      <c r="B36" s="9">
        <v>8460</v>
      </c>
      <c r="C36" s="6">
        <f t="shared" si="4"/>
        <v>2</v>
      </c>
      <c r="D36" s="6">
        <f t="shared" si="5"/>
        <v>1923</v>
      </c>
      <c r="E36" s="19">
        <v>2000</v>
      </c>
      <c r="F36" s="19">
        <v>4242</v>
      </c>
      <c r="G36" s="19">
        <f t="shared" si="6"/>
        <v>2242</v>
      </c>
      <c r="I36">
        <v>1954</v>
      </c>
      <c r="J36">
        <f t="shared" si="7"/>
        <v>2000</v>
      </c>
      <c r="K36">
        <f t="shared" si="8"/>
        <v>3581.75</v>
      </c>
    </row>
    <row r="37" spans="1:11" hidden="1">
      <c r="A37" s="12">
        <v>30</v>
      </c>
      <c r="B37" s="9">
        <v>8491</v>
      </c>
      <c r="C37" s="6">
        <f t="shared" si="4"/>
        <v>3</v>
      </c>
      <c r="D37" s="6">
        <f t="shared" si="5"/>
        <v>1923</v>
      </c>
      <c r="E37" s="19">
        <v>2000</v>
      </c>
      <c r="F37" s="19">
        <v>4552</v>
      </c>
      <c r="G37" s="19">
        <f t="shared" si="6"/>
        <v>2552</v>
      </c>
      <c r="I37">
        <v>1955</v>
      </c>
      <c r="J37">
        <f t="shared" si="7"/>
        <v>1775</v>
      </c>
      <c r="K37">
        <f t="shared" si="8"/>
        <v>3688.5833333333335</v>
      </c>
    </row>
    <row r="38" spans="1:11" hidden="1">
      <c r="A38" s="12">
        <v>31</v>
      </c>
      <c r="B38" s="9">
        <v>8521</v>
      </c>
      <c r="C38" s="6">
        <f t="shared" si="4"/>
        <v>4</v>
      </c>
      <c r="D38" s="6">
        <f t="shared" si="5"/>
        <v>1923</v>
      </c>
      <c r="E38" s="19">
        <v>2000</v>
      </c>
      <c r="F38" s="19">
        <v>4552</v>
      </c>
      <c r="G38" s="19">
        <f t="shared" si="6"/>
        <v>2552</v>
      </c>
      <c r="I38">
        <v>1956</v>
      </c>
      <c r="J38">
        <f t="shared" si="7"/>
        <v>1925</v>
      </c>
      <c r="K38">
        <f t="shared" si="8"/>
        <v>3509.1666666666665</v>
      </c>
    </row>
    <row r="39" spans="1:11" hidden="1">
      <c r="A39" s="12">
        <v>32</v>
      </c>
      <c r="B39" s="9">
        <v>8552</v>
      </c>
      <c r="C39" s="6">
        <f t="shared" si="4"/>
        <v>5</v>
      </c>
      <c r="D39" s="6">
        <f t="shared" si="5"/>
        <v>1923</v>
      </c>
      <c r="E39" s="19">
        <v>2000</v>
      </c>
      <c r="F39" s="19">
        <v>4552</v>
      </c>
      <c r="G39" s="19">
        <f t="shared" si="6"/>
        <v>2552</v>
      </c>
      <c r="I39">
        <v>1957</v>
      </c>
      <c r="J39">
        <f t="shared" si="7"/>
        <v>2000</v>
      </c>
      <c r="K39">
        <f t="shared" si="8"/>
        <v>3608.8333333333335</v>
      </c>
    </row>
    <row r="40" spans="1:11" hidden="1">
      <c r="A40" s="12">
        <v>33</v>
      </c>
      <c r="B40" s="9">
        <v>8582</v>
      </c>
      <c r="C40" s="6">
        <f t="shared" si="4"/>
        <v>6</v>
      </c>
      <c r="D40" s="6">
        <f t="shared" si="5"/>
        <v>1923</v>
      </c>
      <c r="E40" s="19">
        <v>2000</v>
      </c>
      <c r="F40" s="19">
        <v>3200</v>
      </c>
      <c r="G40" s="19">
        <f t="shared" si="6"/>
        <v>1200</v>
      </c>
      <c r="I40">
        <v>1958</v>
      </c>
      <c r="J40">
        <f t="shared" si="7"/>
        <v>2000</v>
      </c>
      <c r="K40">
        <f t="shared" si="8"/>
        <v>3455.1666666666665</v>
      </c>
    </row>
    <row r="41" spans="1:11" hidden="1">
      <c r="A41" s="12">
        <v>34</v>
      </c>
      <c r="B41" s="9">
        <v>8613</v>
      </c>
      <c r="C41" s="6">
        <f t="shared" si="4"/>
        <v>7</v>
      </c>
      <c r="D41" s="6">
        <f t="shared" si="5"/>
        <v>1923</v>
      </c>
      <c r="E41" s="19">
        <v>2000</v>
      </c>
      <c r="F41" s="19">
        <v>3200</v>
      </c>
      <c r="G41" s="19">
        <f t="shared" si="6"/>
        <v>1200</v>
      </c>
      <c r="I41">
        <v>1959</v>
      </c>
      <c r="J41">
        <f t="shared" si="7"/>
        <v>2000</v>
      </c>
      <c r="K41">
        <f t="shared" si="8"/>
        <v>3623.0833333333335</v>
      </c>
    </row>
    <row r="42" spans="1:11" hidden="1">
      <c r="A42" s="12">
        <v>35</v>
      </c>
      <c r="B42" s="9">
        <v>8644</v>
      </c>
      <c r="C42" s="6">
        <f t="shared" si="4"/>
        <v>8</v>
      </c>
      <c r="D42" s="6">
        <f t="shared" si="5"/>
        <v>1923</v>
      </c>
      <c r="E42" s="19">
        <v>2000</v>
      </c>
      <c r="F42" s="19">
        <v>3200</v>
      </c>
      <c r="G42" s="19">
        <f t="shared" si="6"/>
        <v>1200</v>
      </c>
      <c r="I42">
        <v>1960</v>
      </c>
      <c r="J42">
        <f t="shared" si="7"/>
        <v>1775</v>
      </c>
      <c r="K42">
        <f t="shared" si="8"/>
        <v>3643.6666666666665</v>
      </c>
    </row>
    <row r="43" spans="1:11" hidden="1">
      <c r="A43" s="12">
        <v>36</v>
      </c>
      <c r="B43" s="9">
        <v>8674</v>
      </c>
      <c r="C43" s="6">
        <f t="shared" si="4"/>
        <v>9</v>
      </c>
      <c r="D43" s="6">
        <f t="shared" si="5"/>
        <v>1923</v>
      </c>
      <c r="E43" s="19">
        <v>2000</v>
      </c>
      <c r="F43" s="19">
        <v>3200</v>
      </c>
      <c r="G43" s="19">
        <f t="shared" si="6"/>
        <v>1200</v>
      </c>
      <c r="I43">
        <v>1961</v>
      </c>
      <c r="J43">
        <f t="shared" si="7"/>
        <v>1700</v>
      </c>
      <c r="K43">
        <f t="shared" si="8"/>
        <v>3633.25</v>
      </c>
    </row>
    <row r="44" spans="1:11" hidden="1">
      <c r="A44" s="12">
        <v>37</v>
      </c>
      <c r="B44" s="9">
        <v>8705</v>
      </c>
      <c r="C44" s="6">
        <f t="shared" si="4"/>
        <v>10</v>
      </c>
      <c r="D44" s="6">
        <f t="shared" si="5"/>
        <v>1924</v>
      </c>
      <c r="E44" s="19">
        <v>2000</v>
      </c>
      <c r="F44" s="19">
        <v>3200</v>
      </c>
      <c r="G44" s="19">
        <f t="shared" si="6"/>
        <v>1200</v>
      </c>
      <c r="I44">
        <v>1962</v>
      </c>
      <c r="J44">
        <f t="shared" si="7"/>
        <v>1925</v>
      </c>
      <c r="K44">
        <f t="shared" si="8"/>
        <v>3620.5</v>
      </c>
    </row>
    <row r="45" spans="1:11" hidden="1">
      <c r="A45" s="12">
        <v>38</v>
      </c>
      <c r="B45" s="9">
        <v>8735</v>
      </c>
      <c r="C45" s="6">
        <f t="shared" si="4"/>
        <v>11</v>
      </c>
      <c r="D45" s="6">
        <f t="shared" si="5"/>
        <v>1924</v>
      </c>
      <c r="E45" s="19">
        <v>2000</v>
      </c>
      <c r="F45" s="19">
        <v>3200</v>
      </c>
      <c r="G45" s="19">
        <f t="shared" si="6"/>
        <v>1200</v>
      </c>
      <c r="I45">
        <v>1963</v>
      </c>
      <c r="J45">
        <f t="shared" si="7"/>
        <v>2000</v>
      </c>
      <c r="K45">
        <f t="shared" si="8"/>
        <v>3597.6666666666665</v>
      </c>
    </row>
    <row r="46" spans="1:11" hidden="1">
      <c r="A46" s="12">
        <v>39</v>
      </c>
      <c r="B46" s="9">
        <v>8766</v>
      </c>
      <c r="C46" s="6">
        <f t="shared" si="4"/>
        <v>12</v>
      </c>
      <c r="D46" s="6">
        <f t="shared" si="5"/>
        <v>1924</v>
      </c>
      <c r="E46" s="19">
        <v>2000</v>
      </c>
      <c r="F46" s="19">
        <v>3370</v>
      </c>
      <c r="G46" s="19">
        <f t="shared" si="6"/>
        <v>1370</v>
      </c>
      <c r="I46">
        <v>1964</v>
      </c>
      <c r="J46">
        <f t="shared" si="7"/>
        <v>1775</v>
      </c>
      <c r="K46">
        <f t="shared" si="8"/>
        <v>3676.75</v>
      </c>
    </row>
    <row r="47" spans="1:11" hidden="1">
      <c r="A47" s="12">
        <v>40</v>
      </c>
      <c r="B47" s="9">
        <v>8797</v>
      </c>
      <c r="C47" s="6">
        <f t="shared" si="4"/>
        <v>1</v>
      </c>
      <c r="D47" s="6">
        <f t="shared" si="5"/>
        <v>1924</v>
      </c>
      <c r="E47" s="19">
        <v>650</v>
      </c>
      <c r="F47" s="19">
        <v>3828</v>
      </c>
      <c r="G47" s="19">
        <f t="shared" si="6"/>
        <v>3178</v>
      </c>
      <c r="I47">
        <v>1965</v>
      </c>
      <c r="J47">
        <f t="shared" si="7"/>
        <v>1925</v>
      </c>
      <c r="K47">
        <f t="shared" si="8"/>
        <v>3611</v>
      </c>
    </row>
    <row r="48" spans="1:11" hidden="1">
      <c r="A48" s="12">
        <v>41</v>
      </c>
      <c r="B48" s="9">
        <v>8826</v>
      </c>
      <c r="C48" s="6">
        <f t="shared" si="4"/>
        <v>2</v>
      </c>
      <c r="D48" s="6">
        <f t="shared" si="5"/>
        <v>1924</v>
      </c>
      <c r="E48" s="19">
        <v>650</v>
      </c>
      <c r="F48" s="19">
        <v>4256</v>
      </c>
      <c r="G48" s="19">
        <f t="shared" si="6"/>
        <v>3606</v>
      </c>
      <c r="I48">
        <v>1966</v>
      </c>
      <c r="J48">
        <f t="shared" si="7"/>
        <v>2000</v>
      </c>
      <c r="K48">
        <f t="shared" si="8"/>
        <v>3637.8333333333335</v>
      </c>
    </row>
    <row r="49" spans="1:11" hidden="1">
      <c r="A49" s="12">
        <v>42</v>
      </c>
      <c r="B49" s="9">
        <v>8857</v>
      </c>
      <c r="C49" s="6">
        <f t="shared" si="4"/>
        <v>3</v>
      </c>
      <c r="D49" s="6">
        <f t="shared" si="5"/>
        <v>1924</v>
      </c>
      <c r="E49" s="19">
        <v>650</v>
      </c>
      <c r="F49" s="19">
        <v>4552</v>
      </c>
      <c r="G49" s="19">
        <f t="shared" si="6"/>
        <v>3902</v>
      </c>
      <c r="I49">
        <v>1967</v>
      </c>
      <c r="J49">
        <f t="shared" si="7"/>
        <v>2000</v>
      </c>
      <c r="K49">
        <f t="shared" si="8"/>
        <v>3589.1666666666665</v>
      </c>
    </row>
    <row r="50" spans="1:11" hidden="1">
      <c r="A50" s="12">
        <v>43</v>
      </c>
      <c r="B50" s="9">
        <v>8887</v>
      </c>
      <c r="C50" s="6">
        <f t="shared" si="4"/>
        <v>4</v>
      </c>
      <c r="D50" s="6">
        <f t="shared" si="5"/>
        <v>1924</v>
      </c>
      <c r="E50" s="19">
        <v>650</v>
      </c>
      <c r="F50" s="19">
        <v>4552</v>
      </c>
      <c r="G50" s="19">
        <f t="shared" si="6"/>
        <v>3902</v>
      </c>
      <c r="I50">
        <v>1968</v>
      </c>
      <c r="J50">
        <f t="shared" si="7"/>
        <v>2000</v>
      </c>
      <c r="K50">
        <f t="shared" si="8"/>
        <v>3614</v>
      </c>
    </row>
    <row r="51" spans="1:11" hidden="1">
      <c r="A51" s="12">
        <v>44</v>
      </c>
      <c r="B51" s="9">
        <v>8918</v>
      </c>
      <c r="C51" s="6">
        <f t="shared" si="4"/>
        <v>5</v>
      </c>
      <c r="D51" s="6">
        <f t="shared" si="5"/>
        <v>1924</v>
      </c>
      <c r="E51" s="19">
        <v>650</v>
      </c>
      <c r="F51" s="19">
        <v>4552</v>
      </c>
      <c r="G51" s="19">
        <f t="shared" si="6"/>
        <v>3902</v>
      </c>
      <c r="I51">
        <v>1969</v>
      </c>
      <c r="J51">
        <f t="shared" si="7"/>
        <v>2000</v>
      </c>
      <c r="K51">
        <f t="shared" si="8"/>
        <v>3534</v>
      </c>
    </row>
    <row r="52" spans="1:11" hidden="1">
      <c r="A52" s="12">
        <v>45</v>
      </c>
      <c r="B52" s="9">
        <v>8948</v>
      </c>
      <c r="C52" s="6">
        <f t="shared" si="4"/>
        <v>6</v>
      </c>
      <c r="D52" s="6">
        <f t="shared" si="5"/>
        <v>1924</v>
      </c>
      <c r="E52" s="19">
        <v>650</v>
      </c>
      <c r="F52" s="19">
        <v>3200</v>
      </c>
      <c r="G52" s="19">
        <f t="shared" si="6"/>
        <v>2550</v>
      </c>
      <c r="I52">
        <v>1970</v>
      </c>
      <c r="J52">
        <f t="shared" si="7"/>
        <v>2000</v>
      </c>
      <c r="K52">
        <f t="shared" si="8"/>
        <v>3539.6666666666665</v>
      </c>
    </row>
    <row r="53" spans="1:11" hidden="1">
      <c r="A53" s="12">
        <v>46</v>
      </c>
      <c r="B53" s="9">
        <v>8979</v>
      </c>
      <c r="C53" s="6">
        <f t="shared" si="4"/>
        <v>7</v>
      </c>
      <c r="D53" s="6">
        <f t="shared" si="5"/>
        <v>1924</v>
      </c>
      <c r="E53" s="19">
        <v>650</v>
      </c>
      <c r="F53" s="19">
        <v>3200</v>
      </c>
      <c r="G53" s="19">
        <f t="shared" si="6"/>
        <v>2550</v>
      </c>
      <c r="I53">
        <v>1971</v>
      </c>
      <c r="J53">
        <f t="shared" si="7"/>
        <v>2000</v>
      </c>
      <c r="K53">
        <f t="shared" si="8"/>
        <v>3581.4166666666665</v>
      </c>
    </row>
    <row r="54" spans="1:11" hidden="1">
      <c r="A54" s="12">
        <v>47</v>
      </c>
      <c r="B54" s="9">
        <v>9010</v>
      </c>
      <c r="C54" s="6">
        <f t="shared" si="4"/>
        <v>8</v>
      </c>
      <c r="D54" s="6">
        <f t="shared" si="5"/>
        <v>1924</v>
      </c>
      <c r="E54" s="19">
        <v>650</v>
      </c>
      <c r="F54" s="19">
        <v>3200</v>
      </c>
      <c r="G54" s="19">
        <f t="shared" si="6"/>
        <v>2550</v>
      </c>
      <c r="I54">
        <v>1972</v>
      </c>
      <c r="J54">
        <f t="shared" si="7"/>
        <v>2000</v>
      </c>
      <c r="K54">
        <f t="shared" si="8"/>
        <v>3634.25</v>
      </c>
    </row>
    <row r="55" spans="1:11" hidden="1">
      <c r="A55" s="12">
        <v>48</v>
      </c>
      <c r="B55" s="9">
        <v>9040</v>
      </c>
      <c r="C55" s="6">
        <f t="shared" si="4"/>
        <v>9</v>
      </c>
      <c r="D55" s="6">
        <f t="shared" si="5"/>
        <v>1924</v>
      </c>
      <c r="E55" s="19">
        <v>650</v>
      </c>
      <c r="F55" s="19">
        <v>3200</v>
      </c>
      <c r="G55" s="19">
        <f t="shared" si="6"/>
        <v>2550</v>
      </c>
      <c r="I55">
        <v>1973</v>
      </c>
      <c r="J55">
        <f t="shared" si="7"/>
        <v>2000</v>
      </c>
      <c r="K55">
        <f t="shared" si="8"/>
        <v>3583.3333333333335</v>
      </c>
    </row>
    <row r="56" spans="1:11" hidden="1">
      <c r="A56" s="12">
        <v>49</v>
      </c>
      <c r="B56" s="9">
        <v>9071</v>
      </c>
      <c r="C56" s="6">
        <f t="shared" si="4"/>
        <v>10</v>
      </c>
      <c r="D56" s="6">
        <f t="shared" si="5"/>
        <v>1925</v>
      </c>
      <c r="E56" s="19">
        <v>650</v>
      </c>
      <c r="F56" s="19">
        <v>3200</v>
      </c>
      <c r="G56" s="19">
        <f t="shared" si="6"/>
        <v>2550</v>
      </c>
      <c r="I56">
        <v>1974</v>
      </c>
      <c r="J56">
        <f t="shared" si="7"/>
        <v>2000</v>
      </c>
      <c r="K56">
        <f t="shared" si="8"/>
        <v>3472.5</v>
      </c>
    </row>
    <row r="57" spans="1:11" hidden="1">
      <c r="A57" s="12">
        <v>50</v>
      </c>
      <c r="B57" s="9">
        <v>9101</v>
      </c>
      <c r="C57" s="6">
        <f t="shared" si="4"/>
        <v>11</v>
      </c>
      <c r="D57" s="6">
        <f t="shared" si="5"/>
        <v>1925</v>
      </c>
      <c r="E57" s="19">
        <v>650</v>
      </c>
      <c r="F57" s="19">
        <v>3200</v>
      </c>
      <c r="G57" s="19">
        <f t="shared" si="6"/>
        <v>2550</v>
      </c>
      <c r="I57">
        <v>1975</v>
      </c>
      <c r="J57">
        <f t="shared" si="7"/>
        <v>2000</v>
      </c>
      <c r="K57">
        <f t="shared" si="8"/>
        <v>3598.5833333333335</v>
      </c>
    </row>
    <row r="58" spans="1:11" hidden="1">
      <c r="A58" s="12">
        <v>51</v>
      </c>
      <c r="B58" s="9">
        <v>9132</v>
      </c>
      <c r="C58" s="6">
        <f t="shared" si="4"/>
        <v>12</v>
      </c>
      <c r="D58" s="6">
        <f t="shared" si="5"/>
        <v>1925</v>
      </c>
      <c r="E58" s="19">
        <v>650</v>
      </c>
      <c r="F58" s="19">
        <v>3370</v>
      </c>
      <c r="G58" s="19">
        <f t="shared" si="6"/>
        <v>2720</v>
      </c>
      <c r="I58">
        <v>1976</v>
      </c>
      <c r="J58">
        <f t="shared" si="7"/>
        <v>987.5</v>
      </c>
      <c r="K58">
        <f t="shared" si="8"/>
        <v>3684.0833333333335</v>
      </c>
    </row>
    <row r="59" spans="1:11" hidden="1">
      <c r="A59" s="12">
        <v>52</v>
      </c>
      <c r="B59" s="9">
        <v>9163</v>
      </c>
      <c r="C59" s="6">
        <f t="shared" si="4"/>
        <v>1</v>
      </c>
      <c r="D59" s="6">
        <f t="shared" si="5"/>
        <v>1925</v>
      </c>
      <c r="E59" s="19">
        <v>1700</v>
      </c>
      <c r="F59" s="19">
        <v>3819</v>
      </c>
      <c r="G59" s="19">
        <f t="shared" si="6"/>
        <v>2119</v>
      </c>
      <c r="I59">
        <v>1977</v>
      </c>
      <c r="J59">
        <f t="shared" si="7"/>
        <v>650</v>
      </c>
      <c r="K59">
        <f t="shared" si="8"/>
        <v>3693</v>
      </c>
    </row>
    <row r="60" spans="1:11" hidden="1">
      <c r="A60" s="12">
        <v>53</v>
      </c>
      <c r="B60" s="9">
        <v>9191</v>
      </c>
      <c r="C60" s="6">
        <f t="shared" si="4"/>
        <v>2</v>
      </c>
      <c r="D60" s="6">
        <f t="shared" si="5"/>
        <v>1925</v>
      </c>
      <c r="E60" s="19">
        <v>1700</v>
      </c>
      <c r="F60" s="19">
        <v>3705</v>
      </c>
      <c r="G60" s="19">
        <f t="shared" si="6"/>
        <v>2005</v>
      </c>
      <c r="I60">
        <v>1978</v>
      </c>
      <c r="J60">
        <f t="shared" si="7"/>
        <v>1662.5</v>
      </c>
      <c r="K60">
        <f t="shared" si="8"/>
        <v>3545.1666666666665</v>
      </c>
    </row>
    <row r="61" spans="1:11" hidden="1">
      <c r="A61" s="12">
        <v>54</v>
      </c>
      <c r="B61" s="9">
        <v>9222</v>
      </c>
      <c r="C61" s="6">
        <f t="shared" si="4"/>
        <v>3</v>
      </c>
      <c r="D61" s="6">
        <f t="shared" si="5"/>
        <v>1925</v>
      </c>
      <c r="E61" s="19">
        <v>1700</v>
      </c>
      <c r="F61" s="19">
        <v>4433</v>
      </c>
      <c r="G61" s="19">
        <f t="shared" si="6"/>
        <v>2733</v>
      </c>
      <c r="I61">
        <v>1979</v>
      </c>
      <c r="J61">
        <f t="shared" si="7"/>
        <v>2000</v>
      </c>
      <c r="K61">
        <f t="shared" si="8"/>
        <v>3663</v>
      </c>
    </row>
    <row r="62" spans="1:11" hidden="1">
      <c r="A62" s="12">
        <v>55</v>
      </c>
      <c r="B62" s="9">
        <v>9252</v>
      </c>
      <c r="C62" s="6">
        <f t="shared" si="4"/>
        <v>4</v>
      </c>
      <c r="D62" s="6">
        <f t="shared" si="5"/>
        <v>1925</v>
      </c>
      <c r="E62" s="19">
        <v>1700</v>
      </c>
      <c r="F62" s="19">
        <v>4552</v>
      </c>
      <c r="G62" s="19">
        <f t="shared" si="6"/>
        <v>2852</v>
      </c>
      <c r="I62">
        <v>1980</v>
      </c>
      <c r="J62">
        <f t="shared" si="7"/>
        <v>2000</v>
      </c>
      <c r="K62">
        <f t="shared" si="8"/>
        <v>3549.25</v>
      </c>
    </row>
    <row r="63" spans="1:11" hidden="1">
      <c r="A63" s="12">
        <v>56</v>
      </c>
      <c r="B63" s="9">
        <v>9283</v>
      </c>
      <c r="C63" s="6">
        <f t="shared" si="4"/>
        <v>5</v>
      </c>
      <c r="D63" s="6">
        <f t="shared" si="5"/>
        <v>1925</v>
      </c>
      <c r="E63" s="19">
        <v>1700</v>
      </c>
      <c r="F63" s="19">
        <v>4552</v>
      </c>
      <c r="G63" s="19">
        <f t="shared" si="6"/>
        <v>2852</v>
      </c>
      <c r="I63">
        <v>1981</v>
      </c>
      <c r="J63">
        <f t="shared" si="7"/>
        <v>1775</v>
      </c>
      <c r="K63">
        <f t="shared" si="8"/>
        <v>3642.25</v>
      </c>
    </row>
    <row r="64" spans="1:11" hidden="1">
      <c r="A64" s="12">
        <v>57</v>
      </c>
      <c r="B64" s="9">
        <v>9313</v>
      </c>
      <c r="C64" s="6">
        <f t="shared" si="4"/>
        <v>6</v>
      </c>
      <c r="D64" s="6">
        <f t="shared" si="5"/>
        <v>1925</v>
      </c>
      <c r="E64" s="19">
        <v>1700</v>
      </c>
      <c r="F64" s="19">
        <v>3200</v>
      </c>
      <c r="G64" s="19">
        <f t="shared" si="6"/>
        <v>1500</v>
      </c>
      <c r="I64">
        <v>1982</v>
      </c>
      <c r="J64">
        <f t="shared" si="7"/>
        <v>1925</v>
      </c>
      <c r="K64">
        <f t="shared" si="8"/>
        <v>3518.4166666666665</v>
      </c>
    </row>
    <row r="65" spans="1:11" hidden="1">
      <c r="A65" s="12">
        <v>58</v>
      </c>
      <c r="B65" s="9">
        <v>9344</v>
      </c>
      <c r="C65" s="6">
        <f t="shared" si="4"/>
        <v>7</v>
      </c>
      <c r="D65" s="6">
        <f t="shared" si="5"/>
        <v>1925</v>
      </c>
      <c r="E65" s="19">
        <v>1700</v>
      </c>
      <c r="F65" s="19">
        <v>3200</v>
      </c>
      <c r="G65" s="19">
        <f t="shared" si="6"/>
        <v>1500</v>
      </c>
      <c r="I65">
        <v>1983</v>
      </c>
      <c r="J65">
        <f t="shared" si="7"/>
        <v>2000</v>
      </c>
      <c r="K65">
        <f t="shared" si="8"/>
        <v>3432.8333333333335</v>
      </c>
    </row>
    <row r="66" spans="1:11" hidden="1">
      <c r="A66" s="12">
        <v>59</v>
      </c>
      <c r="B66" s="9">
        <v>9375</v>
      </c>
      <c r="C66" s="6">
        <f t="shared" si="4"/>
        <v>8</v>
      </c>
      <c r="D66" s="6">
        <f t="shared" si="5"/>
        <v>1925</v>
      </c>
      <c r="E66" s="19">
        <v>1700</v>
      </c>
      <c r="F66" s="19">
        <v>3200</v>
      </c>
      <c r="G66" s="19">
        <f t="shared" si="6"/>
        <v>1500</v>
      </c>
      <c r="I66">
        <v>1984</v>
      </c>
      <c r="J66">
        <f t="shared" si="7"/>
        <v>2000</v>
      </c>
      <c r="K66">
        <f t="shared" si="8"/>
        <v>3624.1666666666665</v>
      </c>
    </row>
    <row r="67" spans="1:11" hidden="1">
      <c r="A67" s="12">
        <v>60</v>
      </c>
      <c r="B67" s="9">
        <v>9405</v>
      </c>
      <c r="C67" s="6">
        <f t="shared" si="4"/>
        <v>9</v>
      </c>
      <c r="D67" s="6">
        <f t="shared" si="5"/>
        <v>1925</v>
      </c>
      <c r="E67" s="19">
        <v>1700</v>
      </c>
      <c r="F67" s="19">
        <v>3200</v>
      </c>
      <c r="G67" s="19">
        <f t="shared" si="6"/>
        <v>1500</v>
      </c>
      <c r="I67">
        <v>1985</v>
      </c>
      <c r="J67">
        <f t="shared" ref="J67:J85" si="9">AVERAGEIFS(E$8:E$1015, $D$8:$D$1015,$I67)</f>
        <v>1775</v>
      </c>
      <c r="K67">
        <f t="shared" ref="K67:K85" si="10">AVERAGEIFS(F$8:F$1015, $D$8:$D$1015,$I67)</f>
        <v>3690.0833333333335</v>
      </c>
    </row>
    <row r="68" spans="1:11" hidden="1">
      <c r="A68" s="12">
        <v>61</v>
      </c>
      <c r="B68" s="9">
        <v>9436</v>
      </c>
      <c r="C68" s="6">
        <f t="shared" si="4"/>
        <v>10</v>
      </c>
      <c r="D68" s="6">
        <f t="shared" si="5"/>
        <v>1926</v>
      </c>
      <c r="E68" s="19">
        <v>1700</v>
      </c>
      <c r="F68" s="19">
        <v>3200</v>
      </c>
      <c r="G68" s="19">
        <f t="shared" si="6"/>
        <v>1500</v>
      </c>
      <c r="I68">
        <v>1986</v>
      </c>
      <c r="J68">
        <f t="shared" si="9"/>
        <v>1925</v>
      </c>
      <c r="K68">
        <f t="shared" si="10"/>
        <v>3510</v>
      </c>
    </row>
    <row r="69" spans="1:11" hidden="1">
      <c r="A69" s="12">
        <v>62</v>
      </c>
      <c r="B69" s="9">
        <v>9466</v>
      </c>
      <c r="C69" s="6">
        <f t="shared" si="4"/>
        <v>11</v>
      </c>
      <c r="D69" s="6">
        <f t="shared" si="5"/>
        <v>1926</v>
      </c>
      <c r="E69" s="19">
        <v>1700</v>
      </c>
      <c r="F69" s="19">
        <v>3200</v>
      </c>
      <c r="G69" s="19">
        <f t="shared" si="6"/>
        <v>1500</v>
      </c>
      <c r="I69">
        <v>1987</v>
      </c>
      <c r="J69">
        <f t="shared" si="9"/>
        <v>1775</v>
      </c>
      <c r="K69">
        <f t="shared" si="10"/>
        <v>3662.5</v>
      </c>
    </row>
    <row r="70" spans="1:11" hidden="1">
      <c r="A70" s="12">
        <v>63</v>
      </c>
      <c r="B70" s="9">
        <v>9497</v>
      </c>
      <c r="C70" s="6">
        <f t="shared" si="4"/>
        <v>12</v>
      </c>
      <c r="D70" s="6">
        <f t="shared" si="5"/>
        <v>1926</v>
      </c>
      <c r="E70" s="19">
        <v>1700</v>
      </c>
      <c r="F70" s="19">
        <v>3370</v>
      </c>
      <c r="G70" s="19">
        <f t="shared" si="6"/>
        <v>1670</v>
      </c>
      <c r="I70">
        <v>1988</v>
      </c>
      <c r="J70">
        <f t="shared" si="9"/>
        <v>912.5</v>
      </c>
      <c r="K70">
        <f t="shared" si="10"/>
        <v>3677.9166666666665</v>
      </c>
    </row>
    <row r="71" spans="1:11" hidden="1">
      <c r="A71" s="12">
        <v>64</v>
      </c>
      <c r="B71" s="9">
        <v>9528</v>
      </c>
      <c r="C71" s="6">
        <f t="shared" si="4"/>
        <v>1</v>
      </c>
      <c r="D71" s="6">
        <f t="shared" si="5"/>
        <v>1926</v>
      </c>
      <c r="E71" s="19">
        <v>1700</v>
      </c>
      <c r="F71" s="19">
        <v>3828</v>
      </c>
      <c r="G71" s="19">
        <f t="shared" si="6"/>
        <v>2128</v>
      </c>
      <c r="I71">
        <v>1989</v>
      </c>
      <c r="J71">
        <f t="shared" si="9"/>
        <v>1437.5</v>
      </c>
      <c r="K71">
        <f t="shared" si="10"/>
        <v>3633.5833333333335</v>
      </c>
    </row>
    <row r="72" spans="1:11" hidden="1">
      <c r="A72" s="12">
        <v>65</v>
      </c>
      <c r="B72" s="9">
        <v>9556</v>
      </c>
      <c r="C72" s="6">
        <f t="shared" si="4"/>
        <v>2</v>
      </c>
      <c r="D72" s="6">
        <f t="shared" si="5"/>
        <v>1926</v>
      </c>
      <c r="E72" s="19">
        <v>1700</v>
      </c>
      <c r="F72" s="19">
        <v>3982</v>
      </c>
      <c r="G72" s="19">
        <f t="shared" si="6"/>
        <v>2282</v>
      </c>
      <c r="I72">
        <v>1990</v>
      </c>
      <c r="J72">
        <f t="shared" si="9"/>
        <v>912.5</v>
      </c>
      <c r="K72">
        <f t="shared" si="10"/>
        <v>3691.9166666666665</v>
      </c>
    </row>
    <row r="73" spans="1:11" hidden="1">
      <c r="A73" s="12">
        <v>66</v>
      </c>
      <c r="B73" s="9">
        <v>9587</v>
      </c>
      <c r="C73" s="6">
        <f t="shared" ref="C73:C136" si="11">MONTH(B73)</f>
        <v>3</v>
      </c>
      <c r="D73" s="6">
        <f t="shared" ref="D73:D136" si="12">IF(MONTH(B73)&gt;=10, YEAR(B73)+1, YEAR(B73))</f>
        <v>1926</v>
      </c>
      <c r="E73" s="19">
        <v>1700</v>
      </c>
      <c r="F73" s="19">
        <v>4552</v>
      </c>
      <c r="G73" s="19">
        <f t="shared" ref="G73:G136" si="13">F73-E73</f>
        <v>2852</v>
      </c>
      <c r="I73">
        <v>1991</v>
      </c>
      <c r="J73">
        <f t="shared" si="9"/>
        <v>650</v>
      </c>
      <c r="K73">
        <f t="shared" si="10"/>
        <v>3693</v>
      </c>
    </row>
    <row r="74" spans="1:11" hidden="1">
      <c r="A74" s="12">
        <v>67</v>
      </c>
      <c r="B74" s="9">
        <v>9617</v>
      </c>
      <c r="C74" s="6">
        <f t="shared" si="11"/>
        <v>4</v>
      </c>
      <c r="D74" s="6">
        <f t="shared" si="12"/>
        <v>1926</v>
      </c>
      <c r="E74" s="19">
        <v>1700</v>
      </c>
      <c r="F74" s="19">
        <v>4552</v>
      </c>
      <c r="G74" s="19">
        <f t="shared" si="13"/>
        <v>2852</v>
      </c>
      <c r="I74">
        <v>1992</v>
      </c>
      <c r="J74">
        <f t="shared" si="9"/>
        <v>650</v>
      </c>
      <c r="K74">
        <f t="shared" si="10"/>
        <v>3693</v>
      </c>
    </row>
    <row r="75" spans="1:11" hidden="1">
      <c r="A75" s="12">
        <v>68</v>
      </c>
      <c r="B75" s="9">
        <v>9648</v>
      </c>
      <c r="C75" s="6">
        <f t="shared" si="11"/>
        <v>5</v>
      </c>
      <c r="D75" s="6">
        <f t="shared" si="12"/>
        <v>1926</v>
      </c>
      <c r="E75" s="19">
        <v>1700</v>
      </c>
      <c r="F75" s="19">
        <v>4552</v>
      </c>
      <c r="G75" s="19">
        <f t="shared" si="13"/>
        <v>2852</v>
      </c>
      <c r="I75">
        <v>1993</v>
      </c>
      <c r="J75">
        <f t="shared" si="9"/>
        <v>1662.5</v>
      </c>
      <c r="K75">
        <f t="shared" si="10"/>
        <v>3545.1666666666665</v>
      </c>
    </row>
    <row r="76" spans="1:11" hidden="1">
      <c r="A76" s="12">
        <v>69</v>
      </c>
      <c r="B76" s="9">
        <v>9678</v>
      </c>
      <c r="C76" s="6">
        <f t="shared" si="11"/>
        <v>6</v>
      </c>
      <c r="D76" s="6">
        <f t="shared" si="12"/>
        <v>1926</v>
      </c>
      <c r="E76" s="19">
        <v>1700</v>
      </c>
      <c r="F76" s="19">
        <v>3200</v>
      </c>
      <c r="G76" s="19">
        <f t="shared" si="13"/>
        <v>1500</v>
      </c>
      <c r="I76">
        <v>1994</v>
      </c>
      <c r="J76">
        <f t="shared" si="9"/>
        <v>987.5</v>
      </c>
      <c r="K76">
        <f t="shared" si="10"/>
        <v>3684.0833333333335</v>
      </c>
    </row>
    <row r="77" spans="1:11" hidden="1">
      <c r="A77" s="12">
        <v>70</v>
      </c>
      <c r="B77" s="9">
        <v>9709</v>
      </c>
      <c r="C77" s="6">
        <f t="shared" si="11"/>
        <v>7</v>
      </c>
      <c r="D77" s="6">
        <f t="shared" si="12"/>
        <v>1926</v>
      </c>
      <c r="E77" s="19">
        <v>1700</v>
      </c>
      <c r="F77" s="19">
        <v>3200</v>
      </c>
      <c r="G77" s="19">
        <f t="shared" si="13"/>
        <v>1500</v>
      </c>
      <c r="I77">
        <v>1995</v>
      </c>
      <c r="J77">
        <f t="shared" si="9"/>
        <v>650</v>
      </c>
      <c r="K77">
        <f t="shared" si="10"/>
        <v>3479.2916666666665</v>
      </c>
    </row>
    <row r="78" spans="1:11" hidden="1">
      <c r="A78" s="12">
        <v>71</v>
      </c>
      <c r="B78" s="9">
        <v>9740</v>
      </c>
      <c r="C78" s="6">
        <f t="shared" si="11"/>
        <v>8</v>
      </c>
      <c r="D78" s="6">
        <f t="shared" si="12"/>
        <v>1926</v>
      </c>
      <c r="E78" s="19">
        <v>1700</v>
      </c>
      <c r="F78" s="19">
        <v>3200</v>
      </c>
      <c r="G78" s="19">
        <f t="shared" si="13"/>
        <v>1500</v>
      </c>
      <c r="I78">
        <v>1996</v>
      </c>
      <c r="J78">
        <f t="shared" si="9"/>
        <v>1662.5</v>
      </c>
      <c r="K78">
        <f t="shared" si="10"/>
        <v>3584.1000162760415</v>
      </c>
    </row>
    <row r="79" spans="1:11" hidden="1">
      <c r="A79" s="12">
        <v>72</v>
      </c>
      <c r="B79" s="9">
        <v>9770</v>
      </c>
      <c r="C79" s="6">
        <f t="shared" si="11"/>
        <v>9</v>
      </c>
      <c r="D79" s="6">
        <f t="shared" si="12"/>
        <v>1926</v>
      </c>
      <c r="E79" s="19">
        <v>1700</v>
      </c>
      <c r="F79" s="19">
        <v>3200</v>
      </c>
      <c r="G79" s="19">
        <f t="shared" si="13"/>
        <v>1500</v>
      </c>
      <c r="I79">
        <v>1997</v>
      </c>
      <c r="J79">
        <f t="shared" si="9"/>
        <v>2000</v>
      </c>
      <c r="K79">
        <f t="shared" si="10"/>
        <v>3596.8250122070313</v>
      </c>
    </row>
    <row r="80" spans="1:11" hidden="1">
      <c r="A80" s="12">
        <v>73</v>
      </c>
      <c r="B80" s="9">
        <v>9801</v>
      </c>
      <c r="C80" s="6">
        <f t="shared" si="11"/>
        <v>10</v>
      </c>
      <c r="D80" s="6">
        <f t="shared" si="12"/>
        <v>1927</v>
      </c>
      <c r="E80" s="19">
        <v>1700</v>
      </c>
      <c r="F80" s="19">
        <v>3200</v>
      </c>
      <c r="G80" s="19">
        <f t="shared" si="13"/>
        <v>1500</v>
      </c>
      <c r="I80">
        <v>1998</v>
      </c>
      <c r="J80">
        <f t="shared" si="9"/>
        <v>2000</v>
      </c>
      <c r="K80">
        <f t="shared" si="10"/>
        <v>3475.6583251953125</v>
      </c>
    </row>
    <row r="81" spans="1:11" hidden="1">
      <c r="A81" s="12">
        <v>74</v>
      </c>
      <c r="B81" s="9">
        <v>9831</v>
      </c>
      <c r="C81" s="6">
        <f t="shared" si="11"/>
        <v>11</v>
      </c>
      <c r="D81" s="6">
        <f t="shared" si="12"/>
        <v>1927</v>
      </c>
      <c r="E81" s="19">
        <v>1700</v>
      </c>
      <c r="F81" s="19">
        <v>3200</v>
      </c>
      <c r="G81" s="19">
        <f t="shared" si="13"/>
        <v>1500</v>
      </c>
      <c r="I81">
        <v>1999</v>
      </c>
      <c r="J81">
        <f t="shared" si="9"/>
        <v>2000</v>
      </c>
      <c r="K81">
        <f t="shared" si="10"/>
        <v>3578.733357747396</v>
      </c>
    </row>
    <row r="82" spans="1:11" hidden="1">
      <c r="A82" s="12">
        <v>75</v>
      </c>
      <c r="B82" s="9">
        <v>9862</v>
      </c>
      <c r="C82" s="6">
        <f t="shared" si="11"/>
        <v>12</v>
      </c>
      <c r="D82" s="6">
        <f t="shared" si="12"/>
        <v>1927</v>
      </c>
      <c r="E82" s="19">
        <v>1700</v>
      </c>
      <c r="F82" s="19">
        <v>3347</v>
      </c>
      <c r="G82" s="19">
        <f t="shared" si="13"/>
        <v>1647</v>
      </c>
      <c r="I82">
        <v>2000</v>
      </c>
      <c r="J82">
        <f t="shared" si="9"/>
        <v>2000</v>
      </c>
      <c r="K82">
        <f t="shared" si="10"/>
        <v>3554.0000203450522</v>
      </c>
    </row>
    <row r="83" spans="1:11" hidden="1">
      <c r="A83" s="12">
        <v>76</v>
      </c>
      <c r="B83" s="9">
        <v>9893</v>
      </c>
      <c r="C83" s="6">
        <f t="shared" si="11"/>
        <v>1</v>
      </c>
      <c r="D83" s="6">
        <f t="shared" si="12"/>
        <v>1927</v>
      </c>
      <c r="E83" s="19">
        <v>2000</v>
      </c>
      <c r="F83" s="19">
        <v>3668</v>
      </c>
      <c r="G83" s="19">
        <f t="shared" si="13"/>
        <v>1668</v>
      </c>
      <c r="I83">
        <v>2001</v>
      </c>
      <c r="J83">
        <f t="shared" si="9"/>
        <v>1775</v>
      </c>
      <c r="K83">
        <f t="shared" si="10"/>
        <v>3672.9083251953125</v>
      </c>
    </row>
    <row r="84" spans="1:11" hidden="1">
      <c r="A84" s="12">
        <v>77</v>
      </c>
      <c r="B84" s="9">
        <v>9921</v>
      </c>
      <c r="C84" s="6">
        <f t="shared" si="11"/>
        <v>2</v>
      </c>
      <c r="D84" s="6">
        <f t="shared" si="12"/>
        <v>1927</v>
      </c>
      <c r="E84" s="19">
        <v>2000</v>
      </c>
      <c r="F84" s="19">
        <v>3462</v>
      </c>
      <c r="G84" s="19">
        <f t="shared" si="13"/>
        <v>1462</v>
      </c>
      <c r="I84">
        <v>2002</v>
      </c>
      <c r="J84">
        <f t="shared" si="9"/>
        <v>1700</v>
      </c>
      <c r="K84">
        <f t="shared" si="10"/>
        <v>3658.5416870117188</v>
      </c>
    </row>
    <row r="85" spans="1:11" hidden="1">
      <c r="A85" s="12">
        <v>78</v>
      </c>
      <c r="B85" s="9">
        <v>9952</v>
      </c>
      <c r="C85" s="6">
        <f t="shared" si="11"/>
        <v>3</v>
      </c>
      <c r="D85" s="6">
        <f t="shared" si="12"/>
        <v>1927</v>
      </c>
      <c r="E85" s="19">
        <v>2000</v>
      </c>
      <c r="F85" s="19">
        <v>4142</v>
      </c>
      <c r="G85" s="19">
        <f t="shared" si="13"/>
        <v>2142</v>
      </c>
      <c r="I85">
        <v>2003</v>
      </c>
      <c r="J85">
        <f t="shared" si="9"/>
        <v>1925</v>
      </c>
      <c r="K85">
        <f t="shared" si="10"/>
        <v>3630.491658528646</v>
      </c>
    </row>
    <row r="86" spans="1:11" hidden="1">
      <c r="A86" s="12">
        <v>79</v>
      </c>
      <c r="B86" s="9">
        <v>9982</v>
      </c>
      <c r="C86" s="6">
        <f t="shared" si="11"/>
        <v>4</v>
      </c>
      <c r="D86" s="6">
        <f t="shared" si="12"/>
        <v>1927</v>
      </c>
      <c r="E86" s="19">
        <v>2000</v>
      </c>
      <c r="F86" s="19">
        <v>4552</v>
      </c>
      <c r="G86" s="19">
        <f t="shared" si="13"/>
        <v>2552</v>
      </c>
    </row>
    <row r="87" spans="1:11" hidden="1">
      <c r="A87" s="12">
        <v>80</v>
      </c>
      <c r="B87" s="9">
        <v>10013</v>
      </c>
      <c r="C87" s="6">
        <f t="shared" si="11"/>
        <v>5</v>
      </c>
      <c r="D87" s="6">
        <f t="shared" si="12"/>
        <v>1927</v>
      </c>
      <c r="E87" s="19">
        <v>2000</v>
      </c>
      <c r="F87" s="19">
        <v>4552</v>
      </c>
      <c r="G87" s="19">
        <f t="shared" si="13"/>
        <v>2552</v>
      </c>
    </row>
    <row r="88" spans="1:11" hidden="1">
      <c r="A88" s="12">
        <v>81</v>
      </c>
      <c r="B88" s="9">
        <v>10043</v>
      </c>
      <c r="C88" s="6">
        <f t="shared" si="11"/>
        <v>6</v>
      </c>
      <c r="D88" s="6">
        <f t="shared" si="12"/>
        <v>1927</v>
      </c>
      <c r="E88" s="19">
        <v>2000</v>
      </c>
      <c r="F88" s="19">
        <v>3200</v>
      </c>
      <c r="G88" s="19">
        <f t="shared" si="13"/>
        <v>1200</v>
      </c>
    </row>
    <row r="89" spans="1:11" hidden="1">
      <c r="A89" s="12">
        <v>82</v>
      </c>
      <c r="B89" s="9">
        <v>10074</v>
      </c>
      <c r="C89" s="6">
        <f t="shared" si="11"/>
        <v>7</v>
      </c>
      <c r="D89" s="6">
        <f t="shared" si="12"/>
        <v>1927</v>
      </c>
      <c r="E89" s="19">
        <v>2000</v>
      </c>
      <c r="F89" s="19">
        <v>3200</v>
      </c>
      <c r="G89" s="19">
        <f t="shared" si="13"/>
        <v>1200</v>
      </c>
    </row>
    <row r="90" spans="1:11" hidden="1">
      <c r="A90" s="12">
        <v>83</v>
      </c>
      <c r="B90" s="9">
        <v>10105</v>
      </c>
      <c r="C90" s="6">
        <f t="shared" si="11"/>
        <v>8</v>
      </c>
      <c r="D90" s="6">
        <f t="shared" si="12"/>
        <v>1927</v>
      </c>
      <c r="E90" s="19">
        <v>2000</v>
      </c>
      <c r="F90" s="19">
        <v>3200</v>
      </c>
      <c r="G90" s="19">
        <f t="shared" si="13"/>
        <v>1200</v>
      </c>
    </row>
    <row r="91" spans="1:11" hidden="1">
      <c r="A91" s="12">
        <v>84</v>
      </c>
      <c r="B91" s="9">
        <v>10135</v>
      </c>
      <c r="C91" s="6">
        <f t="shared" si="11"/>
        <v>9</v>
      </c>
      <c r="D91" s="6">
        <f t="shared" si="12"/>
        <v>1927</v>
      </c>
      <c r="E91" s="19">
        <v>2000</v>
      </c>
      <c r="F91" s="19">
        <v>3200</v>
      </c>
      <c r="G91" s="19">
        <f t="shared" si="13"/>
        <v>1200</v>
      </c>
    </row>
    <row r="92" spans="1:11" hidden="1">
      <c r="A92" s="12">
        <v>85</v>
      </c>
      <c r="B92" s="9">
        <v>10166</v>
      </c>
      <c r="C92" s="6">
        <f t="shared" si="11"/>
        <v>10</v>
      </c>
      <c r="D92" s="6">
        <f t="shared" si="12"/>
        <v>1928</v>
      </c>
      <c r="E92" s="19">
        <v>2000</v>
      </c>
      <c r="F92" s="19">
        <v>3200</v>
      </c>
      <c r="G92" s="19">
        <f t="shared" si="13"/>
        <v>1200</v>
      </c>
    </row>
    <row r="93" spans="1:11" hidden="1">
      <c r="A93" s="12">
        <v>86</v>
      </c>
      <c r="B93" s="9">
        <v>10196</v>
      </c>
      <c r="C93" s="6">
        <f t="shared" si="11"/>
        <v>11</v>
      </c>
      <c r="D93" s="6">
        <f t="shared" si="12"/>
        <v>1928</v>
      </c>
      <c r="E93" s="19">
        <v>2000</v>
      </c>
      <c r="F93" s="19">
        <v>3200</v>
      </c>
      <c r="G93" s="19">
        <f t="shared" si="13"/>
        <v>1200</v>
      </c>
    </row>
    <row r="94" spans="1:11" hidden="1">
      <c r="A94" s="12">
        <v>87</v>
      </c>
      <c r="B94" s="9">
        <v>10227</v>
      </c>
      <c r="C94" s="6">
        <f t="shared" si="11"/>
        <v>12</v>
      </c>
      <c r="D94" s="6">
        <f t="shared" si="12"/>
        <v>1928</v>
      </c>
      <c r="E94" s="19">
        <v>2000</v>
      </c>
      <c r="F94" s="19">
        <v>3363</v>
      </c>
      <c r="G94" s="19">
        <f t="shared" si="13"/>
        <v>1363</v>
      </c>
    </row>
    <row r="95" spans="1:11" hidden="1">
      <c r="A95" s="12">
        <v>88</v>
      </c>
      <c r="B95" s="9">
        <v>10258</v>
      </c>
      <c r="C95" s="6">
        <f t="shared" si="11"/>
        <v>1</v>
      </c>
      <c r="D95" s="6">
        <f t="shared" si="12"/>
        <v>1928</v>
      </c>
      <c r="E95" s="19">
        <v>2000</v>
      </c>
      <c r="F95" s="19">
        <v>3761</v>
      </c>
      <c r="G95" s="19">
        <f t="shared" si="13"/>
        <v>1761</v>
      </c>
    </row>
    <row r="96" spans="1:11" hidden="1">
      <c r="A96" s="12">
        <v>89</v>
      </c>
      <c r="B96" s="9">
        <v>10287</v>
      </c>
      <c r="C96" s="6">
        <f t="shared" si="11"/>
        <v>2</v>
      </c>
      <c r="D96" s="6">
        <f t="shared" si="12"/>
        <v>1928</v>
      </c>
      <c r="E96" s="19">
        <v>2000</v>
      </c>
      <c r="F96" s="19">
        <v>4099</v>
      </c>
      <c r="G96" s="19">
        <f t="shared" si="13"/>
        <v>2099</v>
      </c>
    </row>
    <row r="97" spans="1:7" hidden="1">
      <c r="A97" s="12">
        <v>90</v>
      </c>
      <c r="B97" s="9">
        <v>10318</v>
      </c>
      <c r="C97" s="6">
        <f t="shared" si="11"/>
        <v>3</v>
      </c>
      <c r="D97" s="6">
        <f t="shared" si="12"/>
        <v>1928</v>
      </c>
      <c r="E97" s="19">
        <v>2000</v>
      </c>
      <c r="F97" s="19">
        <v>3965</v>
      </c>
      <c r="G97" s="19">
        <f t="shared" si="13"/>
        <v>1965</v>
      </c>
    </row>
    <row r="98" spans="1:7" hidden="1">
      <c r="A98" s="12">
        <v>91</v>
      </c>
      <c r="B98" s="9">
        <v>10348</v>
      </c>
      <c r="C98" s="6">
        <f t="shared" si="11"/>
        <v>4</v>
      </c>
      <c r="D98" s="6">
        <f t="shared" si="12"/>
        <v>1928</v>
      </c>
      <c r="E98" s="19">
        <v>2000</v>
      </c>
      <c r="F98" s="19">
        <v>4552</v>
      </c>
      <c r="G98" s="19">
        <f t="shared" si="13"/>
        <v>2552</v>
      </c>
    </row>
    <row r="99" spans="1:7" hidden="1">
      <c r="A99" s="12">
        <v>92</v>
      </c>
      <c r="B99" s="9">
        <v>10379</v>
      </c>
      <c r="C99" s="6">
        <f t="shared" si="11"/>
        <v>5</v>
      </c>
      <c r="D99" s="6">
        <f t="shared" si="12"/>
        <v>1928</v>
      </c>
      <c r="E99" s="19">
        <v>2000</v>
      </c>
      <c r="F99" s="19">
        <v>4552</v>
      </c>
      <c r="G99" s="19">
        <f t="shared" si="13"/>
        <v>2552</v>
      </c>
    </row>
    <row r="100" spans="1:7" hidden="1">
      <c r="A100" s="12">
        <v>93</v>
      </c>
      <c r="B100" s="9">
        <v>10409</v>
      </c>
      <c r="C100" s="6">
        <f t="shared" si="11"/>
        <v>6</v>
      </c>
      <c r="D100" s="6">
        <f t="shared" si="12"/>
        <v>1928</v>
      </c>
      <c r="E100" s="19">
        <v>2000</v>
      </c>
      <c r="F100" s="19">
        <v>3200</v>
      </c>
      <c r="G100" s="19">
        <f t="shared" si="13"/>
        <v>1200</v>
      </c>
    </row>
    <row r="101" spans="1:7" hidden="1">
      <c r="A101" s="12">
        <v>94</v>
      </c>
      <c r="B101" s="9">
        <v>10440</v>
      </c>
      <c r="C101" s="6">
        <f t="shared" si="11"/>
        <v>7</v>
      </c>
      <c r="D101" s="6">
        <f t="shared" si="12"/>
        <v>1928</v>
      </c>
      <c r="E101" s="19">
        <v>2000</v>
      </c>
      <c r="F101" s="19">
        <v>3200</v>
      </c>
      <c r="G101" s="19">
        <f t="shared" si="13"/>
        <v>1200</v>
      </c>
    </row>
    <row r="102" spans="1:7" hidden="1">
      <c r="A102" s="12">
        <v>95</v>
      </c>
      <c r="B102" s="9">
        <v>10471</v>
      </c>
      <c r="C102" s="6">
        <f t="shared" si="11"/>
        <v>8</v>
      </c>
      <c r="D102" s="6">
        <f t="shared" si="12"/>
        <v>1928</v>
      </c>
      <c r="E102" s="19">
        <v>2000</v>
      </c>
      <c r="F102" s="19">
        <v>3200</v>
      </c>
      <c r="G102" s="19">
        <f t="shared" si="13"/>
        <v>1200</v>
      </c>
    </row>
    <row r="103" spans="1:7" hidden="1">
      <c r="A103" s="12">
        <v>96</v>
      </c>
      <c r="B103" s="9">
        <v>10501</v>
      </c>
      <c r="C103" s="6">
        <f t="shared" si="11"/>
        <v>9</v>
      </c>
      <c r="D103" s="6">
        <f t="shared" si="12"/>
        <v>1928</v>
      </c>
      <c r="E103" s="19">
        <v>2000</v>
      </c>
      <c r="F103" s="19">
        <v>3200</v>
      </c>
      <c r="G103" s="19">
        <f t="shared" si="13"/>
        <v>1200</v>
      </c>
    </row>
    <row r="104" spans="1:7" hidden="1">
      <c r="A104" s="12">
        <v>97</v>
      </c>
      <c r="B104" s="9">
        <v>10532</v>
      </c>
      <c r="C104" s="6">
        <f t="shared" si="11"/>
        <v>10</v>
      </c>
      <c r="D104" s="6">
        <f t="shared" si="12"/>
        <v>1929</v>
      </c>
      <c r="E104" s="19">
        <v>2000</v>
      </c>
      <c r="F104" s="19">
        <v>3200</v>
      </c>
      <c r="G104" s="19">
        <f t="shared" si="13"/>
        <v>1200</v>
      </c>
    </row>
    <row r="105" spans="1:7" hidden="1">
      <c r="A105" s="12">
        <v>98</v>
      </c>
      <c r="B105" s="9">
        <v>10562</v>
      </c>
      <c r="C105" s="6">
        <f t="shared" si="11"/>
        <v>11</v>
      </c>
      <c r="D105" s="6">
        <f t="shared" si="12"/>
        <v>1929</v>
      </c>
      <c r="E105" s="19">
        <v>2000</v>
      </c>
      <c r="F105" s="19">
        <v>3200</v>
      </c>
      <c r="G105" s="19">
        <f t="shared" si="13"/>
        <v>1200</v>
      </c>
    </row>
    <row r="106" spans="1:7" hidden="1">
      <c r="A106" s="12">
        <v>99</v>
      </c>
      <c r="B106" s="9">
        <v>10593</v>
      </c>
      <c r="C106" s="6">
        <f t="shared" si="11"/>
        <v>12</v>
      </c>
      <c r="D106" s="6">
        <f t="shared" si="12"/>
        <v>1929</v>
      </c>
      <c r="E106" s="19">
        <v>2000</v>
      </c>
      <c r="F106" s="19">
        <v>3370</v>
      </c>
      <c r="G106" s="19">
        <f t="shared" si="13"/>
        <v>1370</v>
      </c>
    </row>
    <row r="107" spans="1:7" hidden="1">
      <c r="A107" s="12">
        <v>100</v>
      </c>
      <c r="B107" s="9">
        <v>10624</v>
      </c>
      <c r="C107" s="6">
        <f t="shared" si="11"/>
        <v>1</v>
      </c>
      <c r="D107" s="6">
        <f t="shared" si="12"/>
        <v>1929</v>
      </c>
      <c r="E107" s="19">
        <v>650</v>
      </c>
      <c r="F107" s="19">
        <v>3828</v>
      </c>
      <c r="G107" s="19">
        <f t="shared" si="13"/>
        <v>3178</v>
      </c>
    </row>
    <row r="108" spans="1:7" hidden="1">
      <c r="A108" s="12">
        <v>101</v>
      </c>
      <c r="B108" s="9">
        <v>10652</v>
      </c>
      <c r="C108" s="6">
        <f t="shared" si="11"/>
        <v>2</v>
      </c>
      <c r="D108" s="6">
        <f t="shared" si="12"/>
        <v>1929</v>
      </c>
      <c r="E108" s="19">
        <v>650</v>
      </c>
      <c r="F108" s="19">
        <v>4256</v>
      </c>
      <c r="G108" s="19">
        <f t="shared" si="13"/>
        <v>3606</v>
      </c>
    </row>
    <row r="109" spans="1:7" hidden="1">
      <c r="A109" s="12">
        <v>102</v>
      </c>
      <c r="B109" s="9">
        <v>10683</v>
      </c>
      <c r="C109" s="6">
        <f t="shared" si="11"/>
        <v>3</v>
      </c>
      <c r="D109" s="6">
        <f t="shared" si="12"/>
        <v>1929</v>
      </c>
      <c r="E109" s="19">
        <v>650</v>
      </c>
      <c r="F109" s="19">
        <v>4552</v>
      </c>
      <c r="G109" s="19">
        <f t="shared" si="13"/>
        <v>3902</v>
      </c>
    </row>
    <row r="110" spans="1:7" hidden="1">
      <c r="A110" s="12">
        <v>103</v>
      </c>
      <c r="B110" s="9">
        <v>10713</v>
      </c>
      <c r="C110" s="6">
        <f t="shared" si="11"/>
        <v>4</v>
      </c>
      <c r="D110" s="6">
        <f t="shared" si="12"/>
        <v>1929</v>
      </c>
      <c r="E110" s="19">
        <v>650</v>
      </c>
      <c r="F110" s="19">
        <v>4552</v>
      </c>
      <c r="G110" s="19">
        <f t="shared" si="13"/>
        <v>3902</v>
      </c>
    </row>
    <row r="111" spans="1:7" hidden="1">
      <c r="A111" s="12">
        <v>104</v>
      </c>
      <c r="B111" s="9">
        <v>10744</v>
      </c>
      <c r="C111" s="6">
        <f t="shared" si="11"/>
        <v>5</v>
      </c>
      <c r="D111" s="6">
        <f t="shared" si="12"/>
        <v>1929</v>
      </c>
      <c r="E111" s="19">
        <v>650</v>
      </c>
      <c r="F111" s="19">
        <v>4552</v>
      </c>
      <c r="G111" s="19">
        <f t="shared" si="13"/>
        <v>3902</v>
      </c>
    </row>
    <row r="112" spans="1:7" hidden="1">
      <c r="A112" s="12">
        <v>105</v>
      </c>
      <c r="B112" s="9">
        <v>10774</v>
      </c>
      <c r="C112" s="6">
        <f t="shared" si="11"/>
        <v>6</v>
      </c>
      <c r="D112" s="6">
        <f t="shared" si="12"/>
        <v>1929</v>
      </c>
      <c r="E112" s="19">
        <v>650</v>
      </c>
      <c r="F112" s="19">
        <v>3200</v>
      </c>
      <c r="G112" s="19">
        <f t="shared" si="13"/>
        <v>2550</v>
      </c>
    </row>
    <row r="113" spans="1:7" hidden="1">
      <c r="A113" s="12">
        <v>106</v>
      </c>
      <c r="B113" s="9">
        <v>10805</v>
      </c>
      <c r="C113" s="6">
        <f t="shared" si="11"/>
        <v>7</v>
      </c>
      <c r="D113" s="6">
        <f t="shared" si="12"/>
        <v>1929</v>
      </c>
      <c r="E113" s="19">
        <v>650</v>
      </c>
      <c r="F113" s="19">
        <v>3200</v>
      </c>
      <c r="G113" s="19">
        <f t="shared" si="13"/>
        <v>2550</v>
      </c>
    </row>
    <row r="114" spans="1:7" hidden="1">
      <c r="A114" s="12">
        <v>107</v>
      </c>
      <c r="B114" s="9">
        <v>10836</v>
      </c>
      <c r="C114" s="6">
        <f t="shared" si="11"/>
        <v>8</v>
      </c>
      <c r="D114" s="6">
        <f t="shared" si="12"/>
        <v>1929</v>
      </c>
      <c r="E114" s="19">
        <v>650</v>
      </c>
      <c r="F114" s="19">
        <v>3200</v>
      </c>
      <c r="G114" s="19">
        <f t="shared" si="13"/>
        <v>2550</v>
      </c>
    </row>
    <row r="115" spans="1:7" hidden="1">
      <c r="A115" s="12">
        <v>108</v>
      </c>
      <c r="B115" s="9">
        <v>10866</v>
      </c>
      <c r="C115" s="6">
        <f t="shared" si="11"/>
        <v>9</v>
      </c>
      <c r="D115" s="6">
        <f t="shared" si="12"/>
        <v>1929</v>
      </c>
      <c r="E115" s="19">
        <v>650</v>
      </c>
      <c r="F115" s="19">
        <v>3200</v>
      </c>
      <c r="G115" s="19">
        <f t="shared" si="13"/>
        <v>2550</v>
      </c>
    </row>
    <row r="116" spans="1:7">
      <c r="A116" s="12">
        <v>109</v>
      </c>
      <c r="B116" s="9">
        <v>10897</v>
      </c>
      <c r="C116" s="6">
        <f t="shared" si="11"/>
        <v>10</v>
      </c>
      <c r="D116" s="6">
        <f t="shared" si="12"/>
        <v>1930</v>
      </c>
      <c r="E116" s="19">
        <v>650</v>
      </c>
      <c r="F116" s="19">
        <v>3200</v>
      </c>
      <c r="G116" s="19">
        <f t="shared" si="13"/>
        <v>2550</v>
      </c>
    </row>
    <row r="117" spans="1:7">
      <c r="A117" s="12">
        <v>110</v>
      </c>
      <c r="B117" s="9">
        <v>10927</v>
      </c>
      <c r="C117" s="6">
        <f t="shared" si="11"/>
        <v>11</v>
      </c>
      <c r="D117" s="6">
        <f t="shared" si="12"/>
        <v>1930</v>
      </c>
      <c r="E117" s="19">
        <v>650</v>
      </c>
      <c r="F117" s="19">
        <v>3200</v>
      </c>
      <c r="G117" s="19">
        <f t="shared" si="13"/>
        <v>2550</v>
      </c>
    </row>
    <row r="118" spans="1:7">
      <c r="A118" s="12">
        <v>111</v>
      </c>
      <c r="B118" s="9">
        <v>10958</v>
      </c>
      <c r="C118" s="6">
        <f t="shared" si="11"/>
        <v>12</v>
      </c>
      <c r="D118" s="6">
        <f t="shared" si="12"/>
        <v>1930</v>
      </c>
      <c r="E118" s="19">
        <v>650</v>
      </c>
      <c r="F118" s="19">
        <v>3348</v>
      </c>
      <c r="G118" s="19">
        <f t="shared" si="13"/>
        <v>2698</v>
      </c>
    </row>
    <row r="119" spans="1:7">
      <c r="A119" s="12">
        <v>112</v>
      </c>
      <c r="B119" s="9">
        <v>10989</v>
      </c>
      <c r="C119" s="6">
        <f t="shared" si="11"/>
        <v>1</v>
      </c>
      <c r="D119" s="6">
        <f t="shared" si="12"/>
        <v>1930</v>
      </c>
      <c r="E119" s="19">
        <v>1700</v>
      </c>
      <c r="F119" s="19">
        <v>3782</v>
      </c>
      <c r="G119" s="19">
        <f t="shared" si="13"/>
        <v>2082</v>
      </c>
    </row>
    <row r="120" spans="1:7">
      <c r="A120" s="12">
        <v>113</v>
      </c>
      <c r="B120" s="9">
        <v>11017</v>
      </c>
      <c r="C120" s="6">
        <f t="shared" si="11"/>
        <v>2</v>
      </c>
      <c r="D120" s="6">
        <f t="shared" si="12"/>
        <v>1930</v>
      </c>
      <c r="E120" s="19">
        <v>1700</v>
      </c>
      <c r="F120" s="19">
        <v>4054</v>
      </c>
      <c r="G120" s="19">
        <f t="shared" si="13"/>
        <v>2354</v>
      </c>
    </row>
    <row r="121" spans="1:7">
      <c r="A121" s="12">
        <v>114</v>
      </c>
      <c r="B121" s="9">
        <v>11048</v>
      </c>
      <c r="C121" s="6">
        <f t="shared" si="11"/>
        <v>3</v>
      </c>
      <c r="D121" s="6">
        <f t="shared" si="12"/>
        <v>1930</v>
      </c>
      <c r="E121" s="19">
        <v>1700</v>
      </c>
      <c r="F121" s="19">
        <v>4450</v>
      </c>
      <c r="G121" s="19">
        <f t="shared" si="13"/>
        <v>2750</v>
      </c>
    </row>
    <row r="122" spans="1:7">
      <c r="A122" s="12">
        <v>115</v>
      </c>
      <c r="B122" s="9">
        <v>11078</v>
      </c>
      <c r="C122" s="6">
        <f t="shared" si="11"/>
        <v>4</v>
      </c>
      <c r="D122" s="6">
        <f t="shared" si="12"/>
        <v>1930</v>
      </c>
      <c r="E122" s="19">
        <v>1700</v>
      </c>
      <c r="F122" s="19">
        <v>4552</v>
      </c>
      <c r="G122" s="19">
        <f t="shared" si="13"/>
        <v>2852</v>
      </c>
    </row>
    <row r="123" spans="1:7">
      <c r="A123" s="12">
        <v>116</v>
      </c>
      <c r="B123" s="9">
        <v>11109</v>
      </c>
      <c r="C123" s="6">
        <f t="shared" si="11"/>
        <v>5</v>
      </c>
      <c r="D123" s="6">
        <f t="shared" si="12"/>
        <v>1930</v>
      </c>
      <c r="E123" s="19">
        <v>1700</v>
      </c>
      <c r="F123" s="19">
        <v>4552</v>
      </c>
      <c r="G123" s="19">
        <f t="shared" si="13"/>
        <v>2852</v>
      </c>
    </row>
    <row r="124" spans="1:7">
      <c r="A124" s="12">
        <v>117</v>
      </c>
      <c r="B124" s="9">
        <v>11139</v>
      </c>
      <c r="C124" s="6">
        <f t="shared" si="11"/>
        <v>6</v>
      </c>
      <c r="D124" s="6">
        <f t="shared" si="12"/>
        <v>1930</v>
      </c>
      <c r="E124" s="19">
        <v>1700</v>
      </c>
      <c r="F124" s="19">
        <v>3200</v>
      </c>
      <c r="G124" s="19">
        <f t="shared" si="13"/>
        <v>1500</v>
      </c>
    </row>
    <row r="125" spans="1:7">
      <c r="A125" s="12">
        <v>118</v>
      </c>
      <c r="B125" s="9">
        <v>11170</v>
      </c>
      <c r="C125" s="6">
        <f t="shared" si="11"/>
        <v>7</v>
      </c>
      <c r="D125" s="6">
        <f t="shared" si="12"/>
        <v>1930</v>
      </c>
      <c r="E125" s="19">
        <v>1700</v>
      </c>
      <c r="F125" s="19">
        <v>3200</v>
      </c>
      <c r="G125" s="19">
        <f t="shared" si="13"/>
        <v>1500</v>
      </c>
    </row>
    <row r="126" spans="1:7">
      <c r="A126" s="12">
        <v>119</v>
      </c>
      <c r="B126" s="9">
        <v>11201</v>
      </c>
      <c r="C126" s="6">
        <f t="shared" si="11"/>
        <v>8</v>
      </c>
      <c r="D126" s="6">
        <f t="shared" si="12"/>
        <v>1930</v>
      </c>
      <c r="E126" s="19">
        <v>1700</v>
      </c>
      <c r="F126" s="19">
        <v>3200</v>
      </c>
      <c r="G126" s="19">
        <f t="shared" si="13"/>
        <v>1500</v>
      </c>
    </row>
    <row r="127" spans="1:7">
      <c r="A127" s="12">
        <v>120</v>
      </c>
      <c r="B127" s="9">
        <v>11231</v>
      </c>
      <c r="C127" s="6">
        <f t="shared" si="11"/>
        <v>9</v>
      </c>
      <c r="D127" s="6">
        <f t="shared" si="12"/>
        <v>1930</v>
      </c>
      <c r="E127" s="19">
        <v>1700</v>
      </c>
      <c r="F127" s="19">
        <v>3200</v>
      </c>
      <c r="G127" s="19">
        <f t="shared" si="13"/>
        <v>1500</v>
      </c>
    </row>
    <row r="128" spans="1:7" hidden="1">
      <c r="A128" s="12">
        <v>121</v>
      </c>
      <c r="B128" s="9">
        <v>11262</v>
      </c>
      <c r="C128" s="6">
        <f t="shared" si="11"/>
        <v>10</v>
      </c>
      <c r="D128" s="6">
        <f t="shared" si="12"/>
        <v>1931</v>
      </c>
      <c r="E128" s="19">
        <v>1700</v>
      </c>
      <c r="F128" s="19">
        <v>3200</v>
      </c>
      <c r="G128" s="19">
        <f t="shared" si="13"/>
        <v>1500</v>
      </c>
    </row>
    <row r="129" spans="1:7" hidden="1">
      <c r="A129" s="12">
        <v>122</v>
      </c>
      <c r="B129" s="9">
        <v>11292</v>
      </c>
      <c r="C129" s="6">
        <f t="shared" si="11"/>
        <v>11</v>
      </c>
      <c r="D129" s="6">
        <f t="shared" si="12"/>
        <v>1931</v>
      </c>
      <c r="E129" s="19">
        <v>1700</v>
      </c>
      <c r="F129" s="19">
        <v>3200</v>
      </c>
      <c r="G129" s="19">
        <f t="shared" si="13"/>
        <v>1500</v>
      </c>
    </row>
    <row r="130" spans="1:7" hidden="1">
      <c r="A130" s="12">
        <v>123</v>
      </c>
      <c r="B130" s="9">
        <v>11323</v>
      </c>
      <c r="C130" s="6">
        <f t="shared" si="11"/>
        <v>12</v>
      </c>
      <c r="D130" s="6">
        <f t="shared" si="12"/>
        <v>1931</v>
      </c>
      <c r="E130" s="19">
        <v>1700</v>
      </c>
      <c r="F130" s="19">
        <v>3370</v>
      </c>
      <c r="G130" s="19">
        <f t="shared" si="13"/>
        <v>1670</v>
      </c>
    </row>
    <row r="131" spans="1:7" hidden="1">
      <c r="A131" s="12">
        <v>124</v>
      </c>
      <c r="B131" s="9">
        <v>11354</v>
      </c>
      <c r="C131" s="6">
        <f t="shared" si="11"/>
        <v>1</v>
      </c>
      <c r="D131" s="6">
        <f t="shared" si="12"/>
        <v>1931</v>
      </c>
      <c r="E131" s="19">
        <v>650</v>
      </c>
      <c r="F131" s="19">
        <v>3828</v>
      </c>
      <c r="G131" s="19">
        <f t="shared" si="13"/>
        <v>3178</v>
      </c>
    </row>
    <row r="132" spans="1:7" hidden="1">
      <c r="A132" s="12">
        <v>125</v>
      </c>
      <c r="B132" s="9">
        <v>11382</v>
      </c>
      <c r="C132" s="6">
        <f t="shared" si="11"/>
        <v>2</v>
      </c>
      <c r="D132" s="6">
        <f t="shared" si="12"/>
        <v>1931</v>
      </c>
      <c r="E132" s="19">
        <v>650</v>
      </c>
      <c r="F132" s="19">
        <v>4256</v>
      </c>
      <c r="G132" s="19">
        <f t="shared" si="13"/>
        <v>3606</v>
      </c>
    </row>
    <row r="133" spans="1:7" hidden="1">
      <c r="A133" s="12">
        <v>126</v>
      </c>
      <c r="B133" s="9">
        <v>11413</v>
      </c>
      <c r="C133" s="6">
        <f t="shared" si="11"/>
        <v>3</v>
      </c>
      <c r="D133" s="6">
        <f t="shared" si="12"/>
        <v>1931</v>
      </c>
      <c r="E133" s="19">
        <v>650</v>
      </c>
      <c r="F133" s="19">
        <v>4552</v>
      </c>
      <c r="G133" s="19">
        <f t="shared" si="13"/>
        <v>3902</v>
      </c>
    </row>
    <row r="134" spans="1:7" hidden="1">
      <c r="A134" s="12">
        <v>127</v>
      </c>
      <c r="B134" s="9">
        <v>11443</v>
      </c>
      <c r="C134" s="6">
        <f t="shared" si="11"/>
        <v>4</v>
      </c>
      <c r="D134" s="6">
        <f t="shared" si="12"/>
        <v>1931</v>
      </c>
      <c r="E134" s="19">
        <v>650</v>
      </c>
      <c r="F134" s="19">
        <v>4552</v>
      </c>
      <c r="G134" s="19">
        <f t="shared" si="13"/>
        <v>3902</v>
      </c>
    </row>
    <row r="135" spans="1:7" hidden="1">
      <c r="A135" s="12">
        <v>128</v>
      </c>
      <c r="B135" s="9">
        <v>11474</v>
      </c>
      <c r="C135" s="6">
        <f t="shared" si="11"/>
        <v>5</v>
      </c>
      <c r="D135" s="6">
        <f t="shared" si="12"/>
        <v>1931</v>
      </c>
      <c r="E135" s="19">
        <v>650</v>
      </c>
      <c r="F135" s="19">
        <v>4552</v>
      </c>
      <c r="G135" s="19">
        <f t="shared" si="13"/>
        <v>3902</v>
      </c>
    </row>
    <row r="136" spans="1:7" hidden="1">
      <c r="A136" s="12">
        <v>129</v>
      </c>
      <c r="B136" s="9">
        <v>11504</v>
      </c>
      <c r="C136" s="6">
        <f t="shared" si="11"/>
        <v>6</v>
      </c>
      <c r="D136" s="6">
        <f t="shared" si="12"/>
        <v>1931</v>
      </c>
      <c r="E136" s="19">
        <v>650</v>
      </c>
      <c r="F136" s="19">
        <v>3200</v>
      </c>
      <c r="G136" s="19">
        <f t="shared" si="13"/>
        <v>2550</v>
      </c>
    </row>
    <row r="137" spans="1:7" hidden="1">
      <c r="A137" s="12">
        <v>130</v>
      </c>
      <c r="B137" s="9">
        <v>11535</v>
      </c>
      <c r="C137" s="6">
        <f t="shared" ref="C137:C200" si="14">MONTH(B137)</f>
        <v>7</v>
      </c>
      <c r="D137" s="6">
        <f t="shared" ref="D137:D200" si="15">IF(MONTH(B137)&gt;=10, YEAR(B137)+1, YEAR(B137))</f>
        <v>1931</v>
      </c>
      <c r="E137" s="19">
        <v>650</v>
      </c>
      <c r="F137" s="19">
        <v>3200</v>
      </c>
      <c r="G137" s="19">
        <f t="shared" ref="G137:G200" si="16">F137-E137</f>
        <v>2550</v>
      </c>
    </row>
    <row r="138" spans="1:7" hidden="1">
      <c r="A138" s="12">
        <v>131</v>
      </c>
      <c r="B138" s="9">
        <v>11566</v>
      </c>
      <c r="C138" s="6">
        <f t="shared" si="14"/>
        <v>8</v>
      </c>
      <c r="D138" s="6">
        <f t="shared" si="15"/>
        <v>1931</v>
      </c>
      <c r="E138" s="19">
        <v>650</v>
      </c>
      <c r="F138" s="19">
        <v>3200</v>
      </c>
      <c r="G138" s="19">
        <f t="shared" si="16"/>
        <v>2550</v>
      </c>
    </row>
    <row r="139" spans="1:7" hidden="1">
      <c r="A139" s="12">
        <v>132</v>
      </c>
      <c r="B139" s="9">
        <v>11596</v>
      </c>
      <c r="C139" s="6">
        <f t="shared" si="14"/>
        <v>9</v>
      </c>
      <c r="D139" s="6">
        <f t="shared" si="15"/>
        <v>1931</v>
      </c>
      <c r="E139" s="19">
        <v>650</v>
      </c>
      <c r="F139" s="19">
        <v>3200</v>
      </c>
      <c r="G139" s="19">
        <f t="shared" si="16"/>
        <v>2550</v>
      </c>
    </row>
    <row r="140" spans="1:7" hidden="1">
      <c r="A140" s="12">
        <v>133</v>
      </c>
      <c r="B140" s="9">
        <v>11627</v>
      </c>
      <c r="C140" s="6">
        <f t="shared" si="14"/>
        <v>10</v>
      </c>
      <c r="D140" s="6">
        <f t="shared" si="15"/>
        <v>1932</v>
      </c>
      <c r="E140" s="19">
        <v>650</v>
      </c>
      <c r="F140" s="19">
        <v>3200</v>
      </c>
      <c r="G140" s="19">
        <f t="shared" si="16"/>
        <v>2550</v>
      </c>
    </row>
    <row r="141" spans="1:7" hidden="1">
      <c r="A141" s="12">
        <v>134</v>
      </c>
      <c r="B141" s="9">
        <v>11657</v>
      </c>
      <c r="C141" s="6">
        <f t="shared" si="14"/>
        <v>11</v>
      </c>
      <c r="D141" s="6">
        <f t="shared" si="15"/>
        <v>1932</v>
      </c>
      <c r="E141" s="19">
        <v>650</v>
      </c>
      <c r="F141" s="19">
        <v>3200</v>
      </c>
      <c r="G141" s="19">
        <f t="shared" si="16"/>
        <v>2550</v>
      </c>
    </row>
    <row r="142" spans="1:7" hidden="1">
      <c r="A142" s="12">
        <v>135</v>
      </c>
      <c r="B142" s="9">
        <v>11688</v>
      </c>
      <c r="C142" s="6">
        <f t="shared" si="14"/>
        <v>12</v>
      </c>
      <c r="D142" s="6">
        <f t="shared" si="15"/>
        <v>1932</v>
      </c>
      <c r="E142" s="19">
        <v>650</v>
      </c>
      <c r="F142" s="19">
        <v>3359</v>
      </c>
      <c r="G142" s="19">
        <f t="shared" si="16"/>
        <v>2709</v>
      </c>
    </row>
    <row r="143" spans="1:7" hidden="1">
      <c r="A143" s="12">
        <v>136</v>
      </c>
      <c r="B143" s="9">
        <v>11719</v>
      </c>
      <c r="C143" s="6">
        <f t="shared" si="14"/>
        <v>1</v>
      </c>
      <c r="D143" s="6">
        <f t="shared" si="15"/>
        <v>1932</v>
      </c>
      <c r="E143" s="19">
        <v>1700</v>
      </c>
      <c r="F143" s="19">
        <v>3818</v>
      </c>
      <c r="G143" s="19">
        <f t="shared" si="16"/>
        <v>2118</v>
      </c>
    </row>
    <row r="144" spans="1:7" hidden="1">
      <c r="A144" s="12">
        <v>137</v>
      </c>
      <c r="B144" s="9">
        <v>11748</v>
      </c>
      <c r="C144" s="6">
        <f t="shared" si="14"/>
        <v>2</v>
      </c>
      <c r="D144" s="6">
        <f t="shared" si="15"/>
        <v>1932</v>
      </c>
      <c r="E144" s="19">
        <v>1700</v>
      </c>
      <c r="F144" s="19">
        <v>4251</v>
      </c>
      <c r="G144" s="19">
        <f t="shared" si="16"/>
        <v>2551</v>
      </c>
    </row>
    <row r="145" spans="1:7" hidden="1">
      <c r="A145" s="12">
        <v>138</v>
      </c>
      <c r="B145" s="9">
        <v>11779</v>
      </c>
      <c r="C145" s="6">
        <f t="shared" si="14"/>
        <v>3</v>
      </c>
      <c r="D145" s="6">
        <f t="shared" si="15"/>
        <v>1932</v>
      </c>
      <c r="E145" s="19">
        <v>1700</v>
      </c>
      <c r="F145" s="19">
        <v>4439</v>
      </c>
      <c r="G145" s="19">
        <f t="shared" si="16"/>
        <v>2739</v>
      </c>
    </row>
    <row r="146" spans="1:7" hidden="1">
      <c r="A146" s="12">
        <v>139</v>
      </c>
      <c r="B146" s="9">
        <v>11809</v>
      </c>
      <c r="C146" s="6">
        <f t="shared" si="14"/>
        <v>4</v>
      </c>
      <c r="D146" s="6">
        <f t="shared" si="15"/>
        <v>1932</v>
      </c>
      <c r="E146" s="19">
        <v>1700</v>
      </c>
      <c r="F146" s="19">
        <v>4552</v>
      </c>
      <c r="G146" s="19">
        <f t="shared" si="16"/>
        <v>2852</v>
      </c>
    </row>
    <row r="147" spans="1:7" hidden="1">
      <c r="A147" s="12">
        <v>140</v>
      </c>
      <c r="B147" s="9">
        <v>11840</v>
      </c>
      <c r="C147" s="6">
        <f t="shared" si="14"/>
        <v>5</v>
      </c>
      <c r="D147" s="6">
        <f t="shared" si="15"/>
        <v>1932</v>
      </c>
      <c r="E147" s="19">
        <v>1700</v>
      </c>
      <c r="F147" s="19">
        <v>4552</v>
      </c>
      <c r="G147" s="19">
        <f t="shared" si="16"/>
        <v>2852</v>
      </c>
    </row>
    <row r="148" spans="1:7" hidden="1">
      <c r="A148" s="12">
        <v>141</v>
      </c>
      <c r="B148" s="9">
        <v>11870</v>
      </c>
      <c r="C148" s="6">
        <f t="shared" si="14"/>
        <v>6</v>
      </c>
      <c r="D148" s="6">
        <f t="shared" si="15"/>
        <v>1932</v>
      </c>
      <c r="E148" s="19">
        <v>1700</v>
      </c>
      <c r="F148" s="19">
        <v>3200</v>
      </c>
      <c r="G148" s="19">
        <f t="shared" si="16"/>
        <v>1500</v>
      </c>
    </row>
    <row r="149" spans="1:7" hidden="1">
      <c r="A149" s="12">
        <v>142</v>
      </c>
      <c r="B149" s="9">
        <v>11901</v>
      </c>
      <c r="C149" s="6">
        <f t="shared" si="14"/>
        <v>7</v>
      </c>
      <c r="D149" s="6">
        <f t="shared" si="15"/>
        <v>1932</v>
      </c>
      <c r="E149" s="19">
        <v>1700</v>
      </c>
      <c r="F149" s="19">
        <v>3200</v>
      </c>
      <c r="G149" s="19">
        <f t="shared" si="16"/>
        <v>1500</v>
      </c>
    </row>
    <row r="150" spans="1:7" hidden="1">
      <c r="A150" s="12">
        <v>143</v>
      </c>
      <c r="B150" s="9">
        <v>11932</v>
      </c>
      <c r="C150" s="6">
        <f t="shared" si="14"/>
        <v>8</v>
      </c>
      <c r="D150" s="6">
        <f t="shared" si="15"/>
        <v>1932</v>
      </c>
      <c r="E150" s="19">
        <v>1700</v>
      </c>
      <c r="F150" s="19">
        <v>3200</v>
      </c>
      <c r="G150" s="19">
        <f t="shared" si="16"/>
        <v>1500</v>
      </c>
    </row>
    <row r="151" spans="1:7" hidden="1">
      <c r="A151" s="12">
        <v>144</v>
      </c>
      <c r="B151" s="9">
        <v>11962</v>
      </c>
      <c r="C151" s="6">
        <f t="shared" si="14"/>
        <v>9</v>
      </c>
      <c r="D151" s="6">
        <f t="shared" si="15"/>
        <v>1932</v>
      </c>
      <c r="E151" s="19">
        <v>1700</v>
      </c>
      <c r="F151" s="19">
        <v>3200</v>
      </c>
      <c r="G151" s="19">
        <f t="shared" si="16"/>
        <v>1500</v>
      </c>
    </row>
    <row r="152" spans="1:7" hidden="1">
      <c r="A152" s="12">
        <v>145</v>
      </c>
      <c r="B152" s="9">
        <v>11993</v>
      </c>
      <c r="C152" s="6">
        <f t="shared" si="14"/>
        <v>10</v>
      </c>
      <c r="D152" s="6">
        <f t="shared" si="15"/>
        <v>1933</v>
      </c>
      <c r="E152" s="19">
        <v>1700</v>
      </c>
      <c r="F152" s="19">
        <v>3200</v>
      </c>
      <c r="G152" s="19">
        <f t="shared" si="16"/>
        <v>1500</v>
      </c>
    </row>
    <row r="153" spans="1:7" hidden="1">
      <c r="A153" s="12">
        <v>146</v>
      </c>
      <c r="B153" s="9">
        <v>12023</v>
      </c>
      <c r="C153" s="6">
        <f t="shared" si="14"/>
        <v>11</v>
      </c>
      <c r="D153" s="6">
        <f t="shared" si="15"/>
        <v>1933</v>
      </c>
      <c r="E153" s="19">
        <v>1700</v>
      </c>
      <c r="F153" s="19">
        <v>3200</v>
      </c>
      <c r="G153" s="19">
        <f t="shared" si="16"/>
        <v>1500</v>
      </c>
    </row>
    <row r="154" spans="1:7" hidden="1">
      <c r="A154" s="12">
        <v>147</v>
      </c>
      <c r="B154" s="9">
        <v>12054</v>
      </c>
      <c r="C154" s="6">
        <f t="shared" si="14"/>
        <v>12</v>
      </c>
      <c r="D154" s="6">
        <f t="shared" si="15"/>
        <v>1933</v>
      </c>
      <c r="E154" s="19">
        <v>1700</v>
      </c>
      <c r="F154" s="19">
        <v>3370</v>
      </c>
      <c r="G154" s="19">
        <f t="shared" si="16"/>
        <v>1670</v>
      </c>
    </row>
    <row r="155" spans="1:7" hidden="1">
      <c r="A155" s="12">
        <v>148</v>
      </c>
      <c r="B155" s="9">
        <v>12085</v>
      </c>
      <c r="C155" s="6">
        <f t="shared" si="14"/>
        <v>1</v>
      </c>
      <c r="D155" s="6">
        <f t="shared" si="15"/>
        <v>1933</v>
      </c>
      <c r="E155" s="19">
        <v>650</v>
      </c>
      <c r="F155" s="19">
        <v>3828</v>
      </c>
      <c r="G155" s="19">
        <f t="shared" si="16"/>
        <v>3178</v>
      </c>
    </row>
    <row r="156" spans="1:7" hidden="1">
      <c r="A156" s="12">
        <v>149</v>
      </c>
      <c r="B156" s="9">
        <v>12113</v>
      </c>
      <c r="C156" s="6">
        <f t="shared" si="14"/>
        <v>2</v>
      </c>
      <c r="D156" s="6">
        <f t="shared" si="15"/>
        <v>1933</v>
      </c>
      <c r="E156" s="19">
        <v>650</v>
      </c>
      <c r="F156" s="19">
        <v>4256</v>
      </c>
      <c r="G156" s="19">
        <f t="shared" si="16"/>
        <v>3606</v>
      </c>
    </row>
    <row r="157" spans="1:7" hidden="1">
      <c r="A157" s="12">
        <v>150</v>
      </c>
      <c r="B157" s="9">
        <v>12144</v>
      </c>
      <c r="C157" s="6">
        <f t="shared" si="14"/>
        <v>3</v>
      </c>
      <c r="D157" s="6">
        <f t="shared" si="15"/>
        <v>1933</v>
      </c>
      <c r="E157" s="19">
        <v>650</v>
      </c>
      <c r="F157" s="19">
        <v>4310</v>
      </c>
      <c r="G157" s="19">
        <f t="shared" si="16"/>
        <v>3660</v>
      </c>
    </row>
    <row r="158" spans="1:7" hidden="1">
      <c r="A158" s="12">
        <v>151</v>
      </c>
      <c r="B158" s="9">
        <v>12174</v>
      </c>
      <c r="C158" s="6">
        <f t="shared" si="14"/>
        <v>4</v>
      </c>
      <c r="D158" s="6">
        <f t="shared" si="15"/>
        <v>1933</v>
      </c>
      <c r="E158" s="19">
        <v>650</v>
      </c>
      <c r="F158" s="19">
        <v>4552</v>
      </c>
      <c r="G158" s="19">
        <f t="shared" si="16"/>
        <v>3902</v>
      </c>
    </row>
    <row r="159" spans="1:7" hidden="1">
      <c r="A159" s="12">
        <v>152</v>
      </c>
      <c r="B159" s="9">
        <v>12205</v>
      </c>
      <c r="C159" s="6">
        <f t="shared" si="14"/>
        <v>5</v>
      </c>
      <c r="D159" s="6">
        <f t="shared" si="15"/>
        <v>1933</v>
      </c>
      <c r="E159" s="19">
        <v>650</v>
      </c>
      <c r="F159" s="19">
        <v>4552</v>
      </c>
      <c r="G159" s="19">
        <f t="shared" si="16"/>
        <v>3902</v>
      </c>
    </row>
    <row r="160" spans="1:7" hidden="1">
      <c r="A160" s="12">
        <v>153</v>
      </c>
      <c r="B160" s="9">
        <v>12235</v>
      </c>
      <c r="C160" s="6">
        <f t="shared" si="14"/>
        <v>6</v>
      </c>
      <c r="D160" s="6">
        <f t="shared" si="15"/>
        <v>1933</v>
      </c>
      <c r="E160" s="19">
        <v>650</v>
      </c>
      <c r="F160" s="19">
        <v>3200</v>
      </c>
      <c r="G160" s="19">
        <f t="shared" si="16"/>
        <v>2550</v>
      </c>
    </row>
    <row r="161" spans="1:7" hidden="1">
      <c r="A161" s="12">
        <v>154</v>
      </c>
      <c r="B161" s="9">
        <v>12266</v>
      </c>
      <c r="C161" s="6">
        <f t="shared" si="14"/>
        <v>7</v>
      </c>
      <c r="D161" s="6">
        <f t="shared" si="15"/>
        <v>1933</v>
      </c>
      <c r="E161" s="19">
        <v>650</v>
      </c>
      <c r="F161" s="19">
        <v>3200</v>
      </c>
      <c r="G161" s="19">
        <f t="shared" si="16"/>
        <v>2550</v>
      </c>
    </row>
    <row r="162" spans="1:7" hidden="1">
      <c r="A162" s="12">
        <v>155</v>
      </c>
      <c r="B162" s="9">
        <v>12297</v>
      </c>
      <c r="C162" s="6">
        <f t="shared" si="14"/>
        <v>8</v>
      </c>
      <c r="D162" s="6">
        <f t="shared" si="15"/>
        <v>1933</v>
      </c>
      <c r="E162" s="19">
        <v>650</v>
      </c>
      <c r="F162" s="19">
        <v>3200</v>
      </c>
      <c r="G162" s="19">
        <f t="shared" si="16"/>
        <v>2550</v>
      </c>
    </row>
    <row r="163" spans="1:7" hidden="1">
      <c r="A163" s="12">
        <v>156</v>
      </c>
      <c r="B163" s="9">
        <v>12327</v>
      </c>
      <c r="C163" s="6">
        <f t="shared" si="14"/>
        <v>9</v>
      </c>
      <c r="D163" s="6">
        <f t="shared" si="15"/>
        <v>1933</v>
      </c>
      <c r="E163" s="19">
        <v>650</v>
      </c>
      <c r="F163" s="19">
        <v>3200</v>
      </c>
      <c r="G163" s="19">
        <f t="shared" si="16"/>
        <v>2550</v>
      </c>
    </row>
    <row r="164" spans="1:7" hidden="1">
      <c r="A164" s="12">
        <v>157</v>
      </c>
      <c r="B164" s="9">
        <v>12358</v>
      </c>
      <c r="C164" s="6">
        <f t="shared" si="14"/>
        <v>10</v>
      </c>
      <c r="D164" s="6">
        <f t="shared" si="15"/>
        <v>1934</v>
      </c>
      <c r="E164" s="19">
        <v>650</v>
      </c>
      <c r="F164" s="19">
        <v>3200</v>
      </c>
      <c r="G164" s="19">
        <f t="shared" si="16"/>
        <v>2550</v>
      </c>
    </row>
    <row r="165" spans="1:7" hidden="1">
      <c r="A165" s="12">
        <v>158</v>
      </c>
      <c r="B165" s="9">
        <v>12388</v>
      </c>
      <c r="C165" s="6">
        <f t="shared" si="14"/>
        <v>11</v>
      </c>
      <c r="D165" s="6">
        <f t="shared" si="15"/>
        <v>1934</v>
      </c>
      <c r="E165" s="19">
        <v>650</v>
      </c>
      <c r="F165" s="19">
        <v>3200</v>
      </c>
      <c r="G165" s="19">
        <f t="shared" si="16"/>
        <v>2550</v>
      </c>
    </row>
    <row r="166" spans="1:7" hidden="1">
      <c r="A166" s="12">
        <v>159</v>
      </c>
      <c r="B166" s="9">
        <v>12419</v>
      </c>
      <c r="C166" s="6">
        <f t="shared" si="14"/>
        <v>12</v>
      </c>
      <c r="D166" s="6">
        <f t="shared" si="15"/>
        <v>1934</v>
      </c>
      <c r="E166" s="19">
        <v>650</v>
      </c>
      <c r="F166" s="19">
        <v>3368</v>
      </c>
      <c r="G166" s="19">
        <f t="shared" si="16"/>
        <v>2718</v>
      </c>
    </row>
    <row r="167" spans="1:7" hidden="1">
      <c r="A167" s="12">
        <v>160</v>
      </c>
      <c r="B167" s="9">
        <v>12450</v>
      </c>
      <c r="C167" s="6">
        <f t="shared" si="14"/>
        <v>1</v>
      </c>
      <c r="D167" s="6">
        <f t="shared" si="15"/>
        <v>1934</v>
      </c>
      <c r="E167" s="19">
        <v>650</v>
      </c>
      <c r="F167" s="19">
        <v>3814</v>
      </c>
      <c r="G167" s="19">
        <f t="shared" si="16"/>
        <v>3164</v>
      </c>
    </row>
    <row r="168" spans="1:7" hidden="1">
      <c r="A168" s="12">
        <v>161</v>
      </c>
      <c r="B168" s="9">
        <v>12478</v>
      </c>
      <c r="C168" s="6">
        <f t="shared" si="14"/>
        <v>2</v>
      </c>
      <c r="D168" s="6">
        <f t="shared" si="15"/>
        <v>1934</v>
      </c>
      <c r="E168" s="19">
        <v>650</v>
      </c>
      <c r="F168" s="19">
        <v>4091</v>
      </c>
      <c r="G168" s="19">
        <f t="shared" si="16"/>
        <v>3441</v>
      </c>
    </row>
    <row r="169" spans="1:7" hidden="1">
      <c r="A169" s="12">
        <v>162</v>
      </c>
      <c r="B169" s="9">
        <v>12509</v>
      </c>
      <c r="C169" s="6">
        <f t="shared" si="14"/>
        <v>3</v>
      </c>
      <c r="D169" s="6">
        <f t="shared" si="15"/>
        <v>1934</v>
      </c>
      <c r="E169" s="19">
        <v>650</v>
      </c>
      <c r="F169" s="19">
        <v>4552</v>
      </c>
      <c r="G169" s="19">
        <f t="shared" si="16"/>
        <v>3902</v>
      </c>
    </row>
    <row r="170" spans="1:7" hidden="1">
      <c r="A170" s="12">
        <v>163</v>
      </c>
      <c r="B170" s="9">
        <v>12539</v>
      </c>
      <c r="C170" s="6">
        <f t="shared" si="14"/>
        <v>4</v>
      </c>
      <c r="D170" s="6">
        <f t="shared" si="15"/>
        <v>1934</v>
      </c>
      <c r="E170" s="19">
        <v>650</v>
      </c>
      <c r="F170" s="19">
        <v>4552</v>
      </c>
      <c r="G170" s="19">
        <f t="shared" si="16"/>
        <v>3902</v>
      </c>
    </row>
    <row r="171" spans="1:7" hidden="1">
      <c r="A171" s="12">
        <v>164</v>
      </c>
      <c r="B171" s="9">
        <v>12570</v>
      </c>
      <c r="C171" s="6">
        <f t="shared" si="14"/>
        <v>5</v>
      </c>
      <c r="D171" s="6">
        <f t="shared" si="15"/>
        <v>1934</v>
      </c>
      <c r="E171" s="19">
        <v>650</v>
      </c>
      <c r="F171" s="19">
        <v>4552</v>
      </c>
      <c r="G171" s="19">
        <f t="shared" si="16"/>
        <v>3902</v>
      </c>
    </row>
    <row r="172" spans="1:7" hidden="1">
      <c r="A172" s="12">
        <v>165</v>
      </c>
      <c r="B172" s="9">
        <v>12600</v>
      </c>
      <c r="C172" s="6">
        <f t="shared" si="14"/>
        <v>6</v>
      </c>
      <c r="D172" s="6">
        <f t="shared" si="15"/>
        <v>1934</v>
      </c>
      <c r="E172" s="19">
        <v>650</v>
      </c>
      <c r="F172" s="19">
        <v>3200</v>
      </c>
      <c r="G172" s="19">
        <f t="shared" si="16"/>
        <v>2550</v>
      </c>
    </row>
    <row r="173" spans="1:7" hidden="1">
      <c r="A173" s="12">
        <v>166</v>
      </c>
      <c r="B173" s="9">
        <v>12631</v>
      </c>
      <c r="C173" s="6">
        <f t="shared" si="14"/>
        <v>7</v>
      </c>
      <c r="D173" s="6">
        <f t="shared" si="15"/>
        <v>1934</v>
      </c>
      <c r="E173" s="19">
        <v>650</v>
      </c>
      <c r="F173" s="19">
        <v>3200</v>
      </c>
      <c r="G173" s="19">
        <f t="shared" si="16"/>
        <v>2550</v>
      </c>
    </row>
    <row r="174" spans="1:7" hidden="1">
      <c r="A174" s="12">
        <v>167</v>
      </c>
      <c r="B174" s="9">
        <v>12662</v>
      </c>
      <c r="C174" s="6">
        <f t="shared" si="14"/>
        <v>8</v>
      </c>
      <c r="D174" s="6">
        <f t="shared" si="15"/>
        <v>1934</v>
      </c>
      <c r="E174" s="19">
        <v>650</v>
      </c>
      <c r="F174" s="19">
        <v>3200</v>
      </c>
      <c r="G174" s="19">
        <f t="shared" si="16"/>
        <v>2550</v>
      </c>
    </row>
    <row r="175" spans="1:7" hidden="1">
      <c r="A175" s="12">
        <v>168</v>
      </c>
      <c r="B175" s="9">
        <v>12692</v>
      </c>
      <c r="C175" s="6">
        <f t="shared" si="14"/>
        <v>9</v>
      </c>
      <c r="D175" s="6">
        <f t="shared" si="15"/>
        <v>1934</v>
      </c>
      <c r="E175" s="19">
        <v>650</v>
      </c>
      <c r="F175" s="19">
        <v>3200</v>
      </c>
      <c r="G175" s="19">
        <f t="shared" si="16"/>
        <v>2550</v>
      </c>
    </row>
    <row r="176" spans="1:7" hidden="1">
      <c r="A176" s="12">
        <v>169</v>
      </c>
      <c r="B176" s="9">
        <v>12723</v>
      </c>
      <c r="C176" s="6">
        <f t="shared" si="14"/>
        <v>10</v>
      </c>
      <c r="D176" s="6">
        <f t="shared" si="15"/>
        <v>1935</v>
      </c>
      <c r="E176" s="19">
        <v>650</v>
      </c>
      <c r="F176" s="19">
        <v>3200</v>
      </c>
      <c r="G176" s="19">
        <f t="shared" si="16"/>
        <v>2550</v>
      </c>
    </row>
    <row r="177" spans="1:7" hidden="1">
      <c r="A177" s="12">
        <v>170</v>
      </c>
      <c r="B177" s="9">
        <v>12753</v>
      </c>
      <c r="C177" s="6">
        <f t="shared" si="14"/>
        <v>11</v>
      </c>
      <c r="D177" s="6">
        <f t="shared" si="15"/>
        <v>1935</v>
      </c>
      <c r="E177" s="19">
        <v>650</v>
      </c>
      <c r="F177" s="19">
        <v>3200</v>
      </c>
      <c r="G177" s="19">
        <f t="shared" si="16"/>
        <v>2550</v>
      </c>
    </row>
    <row r="178" spans="1:7" hidden="1">
      <c r="A178" s="12">
        <v>171</v>
      </c>
      <c r="B178" s="9">
        <v>12784</v>
      </c>
      <c r="C178" s="6">
        <f t="shared" si="14"/>
        <v>12</v>
      </c>
      <c r="D178" s="6">
        <f t="shared" si="15"/>
        <v>1935</v>
      </c>
      <c r="E178" s="19">
        <v>650</v>
      </c>
      <c r="F178" s="19">
        <v>3370</v>
      </c>
      <c r="G178" s="19">
        <f t="shared" si="16"/>
        <v>2720</v>
      </c>
    </row>
    <row r="179" spans="1:7" hidden="1">
      <c r="A179" s="12">
        <v>172</v>
      </c>
      <c r="B179" s="9">
        <v>12815</v>
      </c>
      <c r="C179" s="6">
        <f t="shared" si="14"/>
        <v>1</v>
      </c>
      <c r="D179" s="6">
        <f t="shared" si="15"/>
        <v>1935</v>
      </c>
      <c r="E179" s="19">
        <v>2000</v>
      </c>
      <c r="F179" s="19">
        <v>3788</v>
      </c>
      <c r="G179" s="19">
        <f t="shared" si="16"/>
        <v>1788</v>
      </c>
    </row>
    <row r="180" spans="1:7" hidden="1">
      <c r="A180" s="12">
        <v>173</v>
      </c>
      <c r="B180" s="9">
        <v>12843</v>
      </c>
      <c r="C180" s="6">
        <f t="shared" si="14"/>
        <v>2</v>
      </c>
      <c r="D180" s="6">
        <f t="shared" si="15"/>
        <v>1935</v>
      </c>
      <c r="E180" s="19">
        <v>2000</v>
      </c>
      <c r="F180" s="19">
        <v>4123</v>
      </c>
      <c r="G180" s="19">
        <f t="shared" si="16"/>
        <v>2123</v>
      </c>
    </row>
    <row r="181" spans="1:7" hidden="1">
      <c r="A181" s="12">
        <v>174</v>
      </c>
      <c r="B181" s="9">
        <v>12874</v>
      </c>
      <c r="C181" s="6">
        <f t="shared" si="14"/>
        <v>3</v>
      </c>
      <c r="D181" s="6">
        <f t="shared" si="15"/>
        <v>1935</v>
      </c>
      <c r="E181" s="19">
        <v>2000</v>
      </c>
      <c r="F181" s="19">
        <v>4482</v>
      </c>
      <c r="G181" s="19">
        <f t="shared" si="16"/>
        <v>2482</v>
      </c>
    </row>
    <row r="182" spans="1:7" hidden="1">
      <c r="A182" s="12">
        <v>175</v>
      </c>
      <c r="B182" s="9">
        <v>12904</v>
      </c>
      <c r="C182" s="6">
        <f t="shared" si="14"/>
        <v>4</v>
      </c>
      <c r="D182" s="6">
        <f t="shared" si="15"/>
        <v>1935</v>
      </c>
      <c r="E182" s="19">
        <v>2000</v>
      </c>
      <c r="F182" s="19">
        <v>4491</v>
      </c>
      <c r="G182" s="19">
        <f t="shared" si="16"/>
        <v>2491</v>
      </c>
    </row>
    <row r="183" spans="1:7" hidden="1">
      <c r="A183" s="12">
        <v>176</v>
      </c>
      <c r="B183" s="9">
        <v>12935</v>
      </c>
      <c r="C183" s="6">
        <f t="shared" si="14"/>
        <v>5</v>
      </c>
      <c r="D183" s="6">
        <f t="shared" si="15"/>
        <v>1935</v>
      </c>
      <c r="E183" s="19">
        <v>2000</v>
      </c>
      <c r="F183" s="19">
        <v>4552</v>
      </c>
      <c r="G183" s="19">
        <f t="shared" si="16"/>
        <v>2552</v>
      </c>
    </row>
    <row r="184" spans="1:7" hidden="1">
      <c r="A184" s="12">
        <v>177</v>
      </c>
      <c r="B184" s="9">
        <v>12965</v>
      </c>
      <c r="C184" s="6">
        <f t="shared" si="14"/>
        <v>6</v>
      </c>
      <c r="D184" s="6">
        <f t="shared" si="15"/>
        <v>1935</v>
      </c>
      <c r="E184" s="19">
        <v>2000</v>
      </c>
      <c r="F184" s="19">
        <v>3200</v>
      </c>
      <c r="G184" s="19">
        <f t="shared" si="16"/>
        <v>1200</v>
      </c>
    </row>
    <row r="185" spans="1:7" hidden="1">
      <c r="A185" s="12">
        <v>178</v>
      </c>
      <c r="B185" s="9">
        <v>12996</v>
      </c>
      <c r="C185" s="6">
        <f t="shared" si="14"/>
        <v>7</v>
      </c>
      <c r="D185" s="6">
        <f t="shared" si="15"/>
        <v>1935</v>
      </c>
      <c r="E185" s="19">
        <v>2000</v>
      </c>
      <c r="F185" s="19">
        <v>3200</v>
      </c>
      <c r="G185" s="19">
        <f t="shared" si="16"/>
        <v>1200</v>
      </c>
    </row>
    <row r="186" spans="1:7" hidden="1">
      <c r="A186" s="12">
        <v>179</v>
      </c>
      <c r="B186" s="9">
        <v>13027</v>
      </c>
      <c r="C186" s="6">
        <f t="shared" si="14"/>
        <v>8</v>
      </c>
      <c r="D186" s="6">
        <f t="shared" si="15"/>
        <v>1935</v>
      </c>
      <c r="E186" s="19">
        <v>2000</v>
      </c>
      <c r="F186" s="19">
        <v>3200</v>
      </c>
      <c r="G186" s="19">
        <f t="shared" si="16"/>
        <v>1200</v>
      </c>
    </row>
    <row r="187" spans="1:7" hidden="1">
      <c r="A187" s="12">
        <v>180</v>
      </c>
      <c r="B187" s="9">
        <v>13057</v>
      </c>
      <c r="C187" s="6">
        <f t="shared" si="14"/>
        <v>9</v>
      </c>
      <c r="D187" s="6">
        <f t="shared" si="15"/>
        <v>1935</v>
      </c>
      <c r="E187" s="19">
        <v>2000</v>
      </c>
      <c r="F187" s="19">
        <v>3200</v>
      </c>
      <c r="G187" s="19">
        <f t="shared" si="16"/>
        <v>1200</v>
      </c>
    </row>
    <row r="188" spans="1:7" hidden="1">
      <c r="A188" s="12">
        <v>181</v>
      </c>
      <c r="B188" s="9">
        <v>13088</v>
      </c>
      <c r="C188" s="6">
        <f t="shared" si="14"/>
        <v>10</v>
      </c>
      <c r="D188" s="6">
        <f t="shared" si="15"/>
        <v>1936</v>
      </c>
      <c r="E188" s="19">
        <v>2000</v>
      </c>
      <c r="F188" s="19">
        <v>3200</v>
      </c>
      <c r="G188" s="19">
        <f t="shared" si="16"/>
        <v>1200</v>
      </c>
    </row>
    <row r="189" spans="1:7" hidden="1">
      <c r="A189" s="12">
        <v>182</v>
      </c>
      <c r="B189" s="9">
        <v>13118</v>
      </c>
      <c r="C189" s="6">
        <f t="shared" si="14"/>
        <v>11</v>
      </c>
      <c r="D189" s="6">
        <f t="shared" si="15"/>
        <v>1936</v>
      </c>
      <c r="E189" s="19">
        <v>2000</v>
      </c>
      <c r="F189" s="19">
        <v>3200</v>
      </c>
      <c r="G189" s="19">
        <f t="shared" si="16"/>
        <v>1200</v>
      </c>
    </row>
    <row r="190" spans="1:7" hidden="1">
      <c r="A190" s="12">
        <v>183</v>
      </c>
      <c r="B190" s="9">
        <v>13149</v>
      </c>
      <c r="C190" s="6">
        <f t="shared" si="14"/>
        <v>12</v>
      </c>
      <c r="D190" s="6">
        <f t="shared" si="15"/>
        <v>1936</v>
      </c>
      <c r="E190" s="19">
        <v>2000</v>
      </c>
      <c r="F190" s="19">
        <v>3370</v>
      </c>
      <c r="G190" s="19">
        <f t="shared" si="16"/>
        <v>1370</v>
      </c>
    </row>
    <row r="191" spans="1:7" hidden="1">
      <c r="A191" s="12">
        <v>184</v>
      </c>
      <c r="B191" s="9">
        <v>13180</v>
      </c>
      <c r="C191" s="6">
        <f t="shared" si="14"/>
        <v>1</v>
      </c>
      <c r="D191" s="6">
        <f t="shared" si="15"/>
        <v>1936</v>
      </c>
      <c r="E191" s="19">
        <v>2000</v>
      </c>
      <c r="F191" s="19">
        <v>3698</v>
      </c>
      <c r="G191" s="19">
        <f t="shared" si="16"/>
        <v>1698</v>
      </c>
    </row>
    <row r="192" spans="1:7" hidden="1">
      <c r="A192" s="12">
        <v>185</v>
      </c>
      <c r="B192" s="9">
        <v>13209</v>
      </c>
      <c r="C192" s="6">
        <f t="shared" si="14"/>
        <v>2</v>
      </c>
      <c r="D192" s="6">
        <f t="shared" si="15"/>
        <v>1936</v>
      </c>
      <c r="E192" s="19">
        <v>2000</v>
      </c>
      <c r="F192" s="19">
        <v>3588</v>
      </c>
      <c r="G192" s="19">
        <f t="shared" si="16"/>
        <v>1588</v>
      </c>
    </row>
    <row r="193" spans="1:7" hidden="1">
      <c r="A193" s="12">
        <v>186</v>
      </c>
      <c r="B193" s="9">
        <v>13240</v>
      </c>
      <c r="C193" s="6">
        <f t="shared" si="14"/>
        <v>3</v>
      </c>
      <c r="D193" s="6">
        <f t="shared" si="15"/>
        <v>1936</v>
      </c>
      <c r="E193" s="19">
        <v>2000</v>
      </c>
      <c r="F193" s="19">
        <v>4410</v>
      </c>
      <c r="G193" s="19">
        <f t="shared" si="16"/>
        <v>2410</v>
      </c>
    </row>
    <row r="194" spans="1:7" hidden="1">
      <c r="A194" s="12">
        <v>187</v>
      </c>
      <c r="B194" s="9">
        <v>13270</v>
      </c>
      <c r="C194" s="6">
        <f t="shared" si="14"/>
        <v>4</v>
      </c>
      <c r="D194" s="6">
        <f t="shared" si="15"/>
        <v>1936</v>
      </c>
      <c r="E194" s="19">
        <v>2000</v>
      </c>
      <c r="F194" s="19">
        <v>4552</v>
      </c>
      <c r="G194" s="19">
        <f t="shared" si="16"/>
        <v>2552</v>
      </c>
    </row>
    <row r="195" spans="1:7" hidden="1">
      <c r="A195" s="12">
        <v>188</v>
      </c>
      <c r="B195" s="9">
        <v>13301</v>
      </c>
      <c r="C195" s="6">
        <f t="shared" si="14"/>
        <v>5</v>
      </c>
      <c r="D195" s="6">
        <f t="shared" si="15"/>
        <v>1936</v>
      </c>
      <c r="E195" s="19">
        <v>2000</v>
      </c>
      <c r="F195" s="19">
        <v>4552</v>
      </c>
      <c r="G195" s="19">
        <f t="shared" si="16"/>
        <v>2552</v>
      </c>
    </row>
    <row r="196" spans="1:7" hidden="1">
      <c r="A196" s="12">
        <v>189</v>
      </c>
      <c r="B196" s="9">
        <v>13331</v>
      </c>
      <c r="C196" s="6">
        <f t="shared" si="14"/>
        <v>6</v>
      </c>
      <c r="D196" s="6">
        <f t="shared" si="15"/>
        <v>1936</v>
      </c>
      <c r="E196" s="19">
        <v>2000</v>
      </c>
      <c r="F196" s="19">
        <v>3200</v>
      </c>
      <c r="G196" s="19">
        <f t="shared" si="16"/>
        <v>1200</v>
      </c>
    </row>
    <row r="197" spans="1:7" hidden="1">
      <c r="A197" s="12">
        <v>190</v>
      </c>
      <c r="B197" s="9">
        <v>13362</v>
      </c>
      <c r="C197" s="6">
        <f t="shared" si="14"/>
        <v>7</v>
      </c>
      <c r="D197" s="6">
        <f t="shared" si="15"/>
        <v>1936</v>
      </c>
      <c r="E197" s="19">
        <v>2000</v>
      </c>
      <c r="F197" s="19">
        <v>3200</v>
      </c>
      <c r="G197" s="19">
        <f t="shared" si="16"/>
        <v>1200</v>
      </c>
    </row>
    <row r="198" spans="1:7" hidden="1">
      <c r="A198" s="12">
        <v>191</v>
      </c>
      <c r="B198" s="9">
        <v>13393</v>
      </c>
      <c r="C198" s="6">
        <f t="shared" si="14"/>
        <v>8</v>
      </c>
      <c r="D198" s="6">
        <f t="shared" si="15"/>
        <v>1936</v>
      </c>
      <c r="E198" s="19">
        <v>2000</v>
      </c>
      <c r="F198" s="19">
        <v>3200</v>
      </c>
      <c r="G198" s="19">
        <f t="shared" si="16"/>
        <v>1200</v>
      </c>
    </row>
    <row r="199" spans="1:7" hidden="1">
      <c r="A199" s="12">
        <v>192</v>
      </c>
      <c r="B199" s="9">
        <v>13423</v>
      </c>
      <c r="C199" s="6">
        <f t="shared" si="14"/>
        <v>9</v>
      </c>
      <c r="D199" s="6">
        <f t="shared" si="15"/>
        <v>1936</v>
      </c>
      <c r="E199" s="19">
        <v>2000</v>
      </c>
      <c r="F199" s="19">
        <v>3200</v>
      </c>
      <c r="G199" s="19">
        <f t="shared" si="16"/>
        <v>1200</v>
      </c>
    </row>
    <row r="200" spans="1:7" hidden="1">
      <c r="A200" s="12">
        <v>193</v>
      </c>
      <c r="B200" s="9">
        <v>13454</v>
      </c>
      <c r="C200" s="6">
        <f t="shared" si="14"/>
        <v>10</v>
      </c>
      <c r="D200" s="6">
        <f t="shared" si="15"/>
        <v>1937</v>
      </c>
      <c r="E200" s="19">
        <v>2000</v>
      </c>
      <c r="F200" s="19">
        <v>3200</v>
      </c>
      <c r="G200" s="19">
        <f t="shared" si="16"/>
        <v>1200</v>
      </c>
    </row>
    <row r="201" spans="1:7" hidden="1">
      <c r="A201" s="12">
        <v>194</v>
      </c>
      <c r="B201" s="9">
        <v>13484</v>
      </c>
      <c r="C201" s="6">
        <f t="shared" ref="C201:C264" si="17">MONTH(B201)</f>
        <v>11</v>
      </c>
      <c r="D201" s="6">
        <f t="shared" ref="D201:D264" si="18">IF(MONTH(B201)&gt;=10, YEAR(B201)+1, YEAR(B201))</f>
        <v>1937</v>
      </c>
      <c r="E201" s="19">
        <v>2000</v>
      </c>
      <c r="F201" s="19">
        <v>3200</v>
      </c>
      <c r="G201" s="19">
        <f t="shared" ref="G201:G264" si="19">F201-E201</f>
        <v>1200</v>
      </c>
    </row>
    <row r="202" spans="1:7" hidden="1">
      <c r="A202" s="12">
        <v>195</v>
      </c>
      <c r="B202" s="9">
        <v>13515</v>
      </c>
      <c r="C202" s="6">
        <f t="shared" si="17"/>
        <v>12</v>
      </c>
      <c r="D202" s="6">
        <f t="shared" si="18"/>
        <v>1937</v>
      </c>
      <c r="E202" s="19">
        <v>2000</v>
      </c>
      <c r="F202" s="19">
        <v>3370</v>
      </c>
      <c r="G202" s="19">
        <f t="shared" si="19"/>
        <v>1370</v>
      </c>
    </row>
    <row r="203" spans="1:7" hidden="1">
      <c r="A203" s="12">
        <v>196</v>
      </c>
      <c r="B203" s="9">
        <v>13546</v>
      </c>
      <c r="C203" s="6">
        <f t="shared" si="17"/>
        <v>1</v>
      </c>
      <c r="D203" s="6">
        <f t="shared" si="18"/>
        <v>1937</v>
      </c>
      <c r="E203" s="19">
        <v>2000</v>
      </c>
      <c r="F203" s="19">
        <v>3828</v>
      </c>
      <c r="G203" s="19">
        <f t="shared" si="19"/>
        <v>1828</v>
      </c>
    </row>
    <row r="204" spans="1:7" hidden="1">
      <c r="A204" s="12">
        <v>197</v>
      </c>
      <c r="B204" s="9">
        <v>13574</v>
      </c>
      <c r="C204" s="6">
        <f t="shared" si="17"/>
        <v>2</v>
      </c>
      <c r="D204" s="6">
        <f t="shared" si="18"/>
        <v>1937</v>
      </c>
      <c r="E204" s="19">
        <v>2000</v>
      </c>
      <c r="F204" s="19">
        <v>4256</v>
      </c>
      <c r="G204" s="19">
        <f t="shared" si="19"/>
        <v>2256</v>
      </c>
    </row>
    <row r="205" spans="1:7" hidden="1">
      <c r="A205" s="12">
        <v>198</v>
      </c>
      <c r="B205" s="9">
        <v>13605</v>
      </c>
      <c r="C205" s="6">
        <f t="shared" si="17"/>
        <v>3</v>
      </c>
      <c r="D205" s="6">
        <f t="shared" si="18"/>
        <v>1937</v>
      </c>
      <c r="E205" s="19">
        <v>2000</v>
      </c>
      <c r="F205" s="19">
        <v>4279</v>
      </c>
      <c r="G205" s="19">
        <f t="shared" si="19"/>
        <v>2279</v>
      </c>
    </row>
    <row r="206" spans="1:7" hidden="1">
      <c r="A206" s="12">
        <v>199</v>
      </c>
      <c r="B206" s="9">
        <v>13635</v>
      </c>
      <c r="C206" s="6">
        <f t="shared" si="17"/>
        <v>4</v>
      </c>
      <c r="D206" s="6">
        <f t="shared" si="18"/>
        <v>1937</v>
      </c>
      <c r="E206" s="19">
        <v>2000</v>
      </c>
      <c r="F206" s="19">
        <v>4552</v>
      </c>
      <c r="G206" s="19">
        <f t="shared" si="19"/>
        <v>2552</v>
      </c>
    </row>
    <row r="207" spans="1:7" hidden="1">
      <c r="A207" s="12">
        <v>200</v>
      </c>
      <c r="B207" s="9">
        <v>13666</v>
      </c>
      <c r="C207" s="6">
        <f t="shared" si="17"/>
        <v>5</v>
      </c>
      <c r="D207" s="6">
        <f t="shared" si="18"/>
        <v>1937</v>
      </c>
      <c r="E207" s="19">
        <v>2000</v>
      </c>
      <c r="F207" s="19">
        <v>4552</v>
      </c>
      <c r="G207" s="19">
        <f t="shared" si="19"/>
        <v>2552</v>
      </c>
    </row>
    <row r="208" spans="1:7" hidden="1">
      <c r="A208" s="12">
        <v>201</v>
      </c>
      <c r="B208" s="9">
        <v>13696</v>
      </c>
      <c r="C208" s="6">
        <f t="shared" si="17"/>
        <v>6</v>
      </c>
      <c r="D208" s="6">
        <f t="shared" si="18"/>
        <v>1937</v>
      </c>
      <c r="E208" s="19">
        <v>2000</v>
      </c>
      <c r="F208" s="19">
        <v>3200</v>
      </c>
      <c r="G208" s="19">
        <f t="shared" si="19"/>
        <v>1200</v>
      </c>
    </row>
    <row r="209" spans="1:7" hidden="1">
      <c r="A209" s="12">
        <v>202</v>
      </c>
      <c r="B209" s="9">
        <v>13727</v>
      </c>
      <c r="C209" s="6">
        <f t="shared" si="17"/>
        <v>7</v>
      </c>
      <c r="D209" s="6">
        <f t="shared" si="18"/>
        <v>1937</v>
      </c>
      <c r="E209" s="19">
        <v>2000</v>
      </c>
      <c r="F209" s="19">
        <v>3200</v>
      </c>
      <c r="G209" s="19">
        <f t="shared" si="19"/>
        <v>1200</v>
      </c>
    </row>
    <row r="210" spans="1:7" hidden="1">
      <c r="A210" s="12">
        <v>203</v>
      </c>
      <c r="B210" s="9">
        <v>13758</v>
      </c>
      <c r="C210" s="6">
        <f t="shared" si="17"/>
        <v>8</v>
      </c>
      <c r="D210" s="6">
        <f t="shared" si="18"/>
        <v>1937</v>
      </c>
      <c r="E210" s="19">
        <v>2000</v>
      </c>
      <c r="F210" s="19">
        <v>3200</v>
      </c>
      <c r="G210" s="19">
        <f t="shared" si="19"/>
        <v>1200</v>
      </c>
    </row>
    <row r="211" spans="1:7" hidden="1">
      <c r="A211" s="12">
        <v>204</v>
      </c>
      <c r="B211" s="9">
        <v>13788</v>
      </c>
      <c r="C211" s="6">
        <f t="shared" si="17"/>
        <v>9</v>
      </c>
      <c r="D211" s="6">
        <f t="shared" si="18"/>
        <v>1937</v>
      </c>
      <c r="E211" s="19">
        <v>2000</v>
      </c>
      <c r="F211" s="19">
        <v>3200</v>
      </c>
      <c r="G211" s="19">
        <f t="shared" si="19"/>
        <v>1200</v>
      </c>
    </row>
    <row r="212" spans="1:7" hidden="1">
      <c r="A212" s="12">
        <v>205</v>
      </c>
      <c r="B212" s="9">
        <v>13819</v>
      </c>
      <c r="C212" s="6">
        <f t="shared" si="17"/>
        <v>10</v>
      </c>
      <c r="D212" s="6">
        <f t="shared" si="18"/>
        <v>1938</v>
      </c>
      <c r="E212" s="19">
        <v>2000</v>
      </c>
      <c r="F212" s="19">
        <v>3200</v>
      </c>
      <c r="G212" s="19">
        <f t="shared" si="19"/>
        <v>1200</v>
      </c>
    </row>
    <row r="213" spans="1:7" hidden="1">
      <c r="A213" s="12">
        <v>206</v>
      </c>
      <c r="B213" s="9">
        <v>13849</v>
      </c>
      <c r="C213" s="6">
        <f t="shared" si="17"/>
        <v>11</v>
      </c>
      <c r="D213" s="6">
        <f t="shared" si="18"/>
        <v>1938</v>
      </c>
      <c r="E213" s="19">
        <v>2000</v>
      </c>
      <c r="F213" s="19">
        <v>3200</v>
      </c>
      <c r="G213" s="19">
        <f t="shared" si="19"/>
        <v>1200</v>
      </c>
    </row>
    <row r="214" spans="1:7" hidden="1">
      <c r="A214" s="12">
        <v>207</v>
      </c>
      <c r="B214" s="9">
        <v>13880</v>
      </c>
      <c r="C214" s="6">
        <f t="shared" si="17"/>
        <v>12</v>
      </c>
      <c r="D214" s="6">
        <f t="shared" si="18"/>
        <v>1938</v>
      </c>
      <c r="E214" s="19">
        <v>2000</v>
      </c>
      <c r="F214" s="19">
        <v>3310</v>
      </c>
      <c r="G214" s="19">
        <f t="shared" si="19"/>
        <v>1310</v>
      </c>
    </row>
    <row r="215" spans="1:7" hidden="1">
      <c r="A215" s="12">
        <v>208</v>
      </c>
      <c r="B215" s="9">
        <v>13911</v>
      </c>
      <c r="C215" s="6">
        <f t="shared" si="17"/>
        <v>1</v>
      </c>
      <c r="D215" s="6">
        <f t="shared" si="18"/>
        <v>1938</v>
      </c>
      <c r="E215" s="19">
        <v>2000</v>
      </c>
      <c r="F215" s="19">
        <v>3668</v>
      </c>
      <c r="G215" s="19">
        <f t="shared" si="19"/>
        <v>1668</v>
      </c>
    </row>
    <row r="216" spans="1:7" hidden="1">
      <c r="A216" s="12">
        <v>209</v>
      </c>
      <c r="B216" s="9">
        <v>13939</v>
      </c>
      <c r="C216" s="6">
        <f t="shared" si="17"/>
        <v>2</v>
      </c>
      <c r="D216" s="6">
        <f t="shared" si="18"/>
        <v>1938</v>
      </c>
      <c r="E216" s="19">
        <v>2000</v>
      </c>
      <c r="F216" s="19">
        <v>3560</v>
      </c>
      <c r="G216" s="19">
        <f t="shared" si="19"/>
        <v>1560</v>
      </c>
    </row>
    <row r="217" spans="1:7" hidden="1">
      <c r="A217" s="12">
        <v>210</v>
      </c>
      <c r="B217" s="9">
        <v>13970</v>
      </c>
      <c r="C217" s="6">
        <f t="shared" si="17"/>
        <v>3</v>
      </c>
      <c r="D217" s="6">
        <f t="shared" si="18"/>
        <v>1938</v>
      </c>
      <c r="E217" s="19">
        <v>2000</v>
      </c>
      <c r="F217" s="19">
        <v>3416</v>
      </c>
      <c r="G217" s="19">
        <f t="shared" si="19"/>
        <v>1416</v>
      </c>
    </row>
    <row r="218" spans="1:7" hidden="1">
      <c r="A218" s="12">
        <v>211</v>
      </c>
      <c r="B218" s="9">
        <v>14000</v>
      </c>
      <c r="C218" s="6">
        <f t="shared" si="17"/>
        <v>4</v>
      </c>
      <c r="D218" s="6">
        <f t="shared" si="18"/>
        <v>1938</v>
      </c>
      <c r="E218" s="19">
        <v>2000</v>
      </c>
      <c r="F218" s="19">
        <v>4058</v>
      </c>
      <c r="G218" s="19">
        <f t="shared" si="19"/>
        <v>2058</v>
      </c>
    </row>
    <row r="219" spans="1:7" hidden="1">
      <c r="A219" s="12">
        <v>212</v>
      </c>
      <c r="B219" s="9">
        <v>14031</v>
      </c>
      <c r="C219" s="6">
        <f t="shared" si="17"/>
        <v>5</v>
      </c>
      <c r="D219" s="6">
        <f t="shared" si="18"/>
        <v>1938</v>
      </c>
      <c r="E219" s="19">
        <v>2000</v>
      </c>
      <c r="F219" s="19">
        <v>4552</v>
      </c>
      <c r="G219" s="19">
        <f t="shared" si="19"/>
        <v>2552</v>
      </c>
    </row>
    <row r="220" spans="1:7" hidden="1">
      <c r="A220" s="12">
        <v>213</v>
      </c>
      <c r="B220" s="9">
        <v>14061</v>
      </c>
      <c r="C220" s="6">
        <f t="shared" si="17"/>
        <v>6</v>
      </c>
      <c r="D220" s="6">
        <f t="shared" si="18"/>
        <v>1938</v>
      </c>
      <c r="E220" s="19">
        <v>2000</v>
      </c>
      <c r="F220" s="19">
        <v>3200</v>
      </c>
      <c r="G220" s="19">
        <f t="shared" si="19"/>
        <v>1200</v>
      </c>
    </row>
    <row r="221" spans="1:7" hidden="1">
      <c r="A221" s="12">
        <v>214</v>
      </c>
      <c r="B221" s="9">
        <v>14092</v>
      </c>
      <c r="C221" s="6">
        <f t="shared" si="17"/>
        <v>7</v>
      </c>
      <c r="D221" s="6">
        <f t="shared" si="18"/>
        <v>1938</v>
      </c>
      <c r="E221" s="19">
        <v>2000</v>
      </c>
      <c r="F221" s="19">
        <v>3200</v>
      </c>
      <c r="G221" s="19">
        <f t="shared" si="19"/>
        <v>1200</v>
      </c>
    </row>
    <row r="222" spans="1:7" hidden="1">
      <c r="A222" s="12">
        <v>215</v>
      </c>
      <c r="B222" s="9">
        <v>14123</v>
      </c>
      <c r="C222" s="6">
        <f t="shared" si="17"/>
        <v>8</v>
      </c>
      <c r="D222" s="6">
        <f t="shared" si="18"/>
        <v>1938</v>
      </c>
      <c r="E222" s="19">
        <v>2000</v>
      </c>
      <c r="F222" s="19">
        <v>3200</v>
      </c>
      <c r="G222" s="19">
        <f t="shared" si="19"/>
        <v>1200</v>
      </c>
    </row>
    <row r="223" spans="1:7" hidden="1">
      <c r="A223" s="12">
        <v>216</v>
      </c>
      <c r="B223" s="9">
        <v>14153</v>
      </c>
      <c r="C223" s="6">
        <f t="shared" si="17"/>
        <v>9</v>
      </c>
      <c r="D223" s="6">
        <f t="shared" si="18"/>
        <v>1938</v>
      </c>
      <c r="E223" s="19">
        <v>2000</v>
      </c>
      <c r="F223" s="19">
        <v>3200</v>
      </c>
      <c r="G223" s="19">
        <f t="shared" si="19"/>
        <v>1200</v>
      </c>
    </row>
    <row r="224" spans="1:7" hidden="1">
      <c r="A224" s="12">
        <v>217</v>
      </c>
      <c r="B224" s="9">
        <v>14184</v>
      </c>
      <c r="C224" s="6">
        <f t="shared" si="17"/>
        <v>10</v>
      </c>
      <c r="D224" s="6">
        <f t="shared" si="18"/>
        <v>1939</v>
      </c>
      <c r="E224" s="19">
        <v>2000</v>
      </c>
      <c r="F224" s="19">
        <v>3200</v>
      </c>
      <c r="G224" s="19">
        <f t="shared" si="19"/>
        <v>1200</v>
      </c>
    </row>
    <row r="225" spans="1:7" hidden="1">
      <c r="A225" s="12">
        <v>218</v>
      </c>
      <c r="B225" s="9">
        <v>14214</v>
      </c>
      <c r="C225" s="6">
        <f t="shared" si="17"/>
        <v>11</v>
      </c>
      <c r="D225" s="6">
        <f t="shared" si="18"/>
        <v>1939</v>
      </c>
      <c r="E225" s="19">
        <v>2000</v>
      </c>
      <c r="F225" s="19">
        <v>3200</v>
      </c>
      <c r="G225" s="19">
        <f t="shared" si="19"/>
        <v>1200</v>
      </c>
    </row>
    <row r="226" spans="1:7" hidden="1">
      <c r="A226" s="12">
        <v>219</v>
      </c>
      <c r="B226" s="9">
        <v>14245</v>
      </c>
      <c r="C226" s="6">
        <f t="shared" si="17"/>
        <v>12</v>
      </c>
      <c r="D226" s="6">
        <f t="shared" si="18"/>
        <v>1939</v>
      </c>
      <c r="E226" s="19">
        <v>2000</v>
      </c>
      <c r="F226" s="19">
        <v>3370</v>
      </c>
      <c r="G226" s="19">
        <f t="shared" si="19"/>
        <v>1370</v>
      </c>
    </row>
    <row r="227" spans="1:7" hidden="1">
      <c r="A227" s="12">
        <v>220</v>
      </c>
      <c r="B227" s="9">
        <v>14276</v>
      </c>
      <c r="C227" s="6">
        <f t="shared" si="17"/>
        <v>1</v>
      </c>
      <c r="D227" s="6">
        <f t="shared" si="18"/>
        <v>1939</v>
      </c>
      <c r="E227" s="19">
        <v>1700</v>
      </c>
      <c r="F227" s="19">
        <v>3828</v>
      </c>
      <c r="G227" s="19">
        <f t="shared" si="19"/>
        <v>2128</v>
      </c>
    </row>
    <row r="228" spans="1:7" hidden="1">
      <c r="A228" s="12">
        <v>221</v>
      </c>
      <c r="B228" s="9">
        <v>14304</v>
      </c>
      <c r="C228" s="6">
        <f t="shared" si="17"/>
        <v>2</v>
      </c>
      <c r="D228" s="6">
        <f t="shared" si="18"/>
        <v>1939</v>
      </c>
      <c r="E228" s="19">
        <v>1700</v>
      </c>
      <c r="F228" s="19">
        <v>4256</v>
      </c>
      <c r="G228" s="19">
        <f t="shared" si="19"/>
        <v>2556</v>
      </c>
    </row>
    <row r="229" spans="1:7" hidden="1">
      <c r="A229" s="12">
        <v>222</v>
      </c>
      <c r="B229" s="9">
        <v>14335</v>
      </c>
      <c r="C229" s="6">
        <f t="shared" si="17"/>
        <v>3</v>
      </c>
      <c r="D229" s="6">
        <f t="shared" si="18"/>
        <v>1939</v>
      </c>
      <c r="E229" s="19">
        <v>1700</v>
      </c>
      <c r="F229" s="19">
        <v>4495</v>
      </c>
      <c r="G229" s="19">
        <f t="shared" si="19"/>
        <v>2795</v>
      </c>
    </row>
    <row r="230" spans="1:7" hidden="1">
      <c r="A230" s="12">
        <v>223</v>
      </c>
      <c r="B230" s="9">
        <v>14365</v>
      </c>
      <c r="C230" s="6">
        <f t="shared" si="17"/>
        <v>4</v>
      </c>
      <c r="D230" s="6">
        <f t="shared" si="18"/>
        <v>1939</v>
      </c>
      <c r="E230" s="19">
        <v>1700</v>
      </c>
      <c r="F230" s="19">
        <v>4552</v>
      </c>
      <c r="G230" s="19">
        <f t="shared" si="19"/>
        <v>2852</v>
      </c>
    </row>
    <row r="231" spans="1:7" hidden="1">
      <c r="A231" s="12">
        <v>224</v>
      </c>
      <c r="B231" s="9">
        <v>14396</v>
      </c>
      <c r="C231" s="6">
        <f t="shared" si="17"/>
        <v>5</v>
      </c>
      <c r="D231" s="6">
        <f t="shared" si="18"/>
        <v>1939</v>
      </c>
      <c r="E231" s="19">
        <v>1700</v>
      </c>
      <c r="F231" s="19">
        <v>4552</v>
      </c>
      <c r="G231" s="19">
        <f t="shared" si="19"/>
        <v>2852</v>
      </c>
    </row>
    <row r="232" spans="1:7" hidden="1">
      <c r="A232" s="12">
        <v>225</v>
      </c>
      <c r="B232" s="9">
        <v>14426</v>
      </c>
      <c r="C232" s="6">
        <f t="shared" si="17"/>
        <v>6</v>
      </c>
      <c r="D232" s="6">
        <f t="shared" si="18"/>
        <v>1939</v>
      </c>
      <c r="E232" s="19">
        <v>1700</v>
      </c>
      <c r="F232" s="19">
        <v>3200</v>
      </c>
      <c r="G232" s="19">
        <f t="shared" si="19"/>
        <v>1500</v>
      </c>
    </row>
    <row r="233" spans="1:7" hidden="1">
      <c r="A233" s="12">
        <v>226</v>
      </c>
      <c r="B233" s="9">
        <v>14457</v>
      </c>
      <c r="C233" s="6">
        <f t="shared" si="17"/>
        <v>7</v>
      </c>
      <c r="D233" s="6">
        <f t="shared" si="18"/>
        <v>1939</v>
      </c>
      <c r="E233" s="19">
        <v>1700</v>
      </c>
      <c r="F233" s="19">
        <v>3200</v>
      </c>
      <c r="G233" s="19">
        <f t="shared" si="19"/>
        <v>1500</v>
      </c>
    </row>
    <row r="234" spans="1:7" hidden="1">
      <c r="A234" s="12">
        <v>227</v>
      </c>
      <c r="B234" s="9">
        <v>14488</v>
      </c>
      <c r="C234" s="6">
        <f t="shared" si="17"/>
        <v>8</v>
      </c>
      <c r="D234" s="6">
        <f t="shared" si="18"/>
        <v>1939</v>
      </c>
      <c r="E234" s="19">
        <v>1700</v>
      </c>
      <c r="F234" s="19">
        <v>3200</v>
      </c>
      <c r="G234" s="19">
        <f t="shared" si="19"/>
        <v>1500</v>
      </c>
    </row>
    <row r="235" spans="1:7" hidden="1">
      <c r="A235" s="12">
        <v>228</v>
      </c>
      <c r="B235" s="9">
        <v>14518</v>
      </c>
      <c r="C235" s="6">
        <f t="shared" si="17"/>
        <v>9</v>
      </c>
      <c r="D235" s="6">
        <f t="shared" si="18"/>
        <v>1939</v>
      </c>
      <c r="E235" s="19">
        <v>1700</v>
      </c>
      <c r="F235" s="19">
        <v>3200</v>
      </c>
      <c r="G235" s="19">
        <f t="shared" si="19"/>
        <v>1500</v>
      </c>
    </row>
    <row r="236" spans="1:7" hidden="1">
      <c r="A236" s="12">
        <v>229</v>
      </c>
      <c r="B236" s="9">
        <v>14549</v>
      </c>
      <c r="C236" s="6">
        <f t="shared" si="17"/>
        <v>10</v>
      </c>
      <c r="D236" s="6">
        <f t="shared" si="18"/>
        <v>1940</v>
      </c>
      <c r="E236" s="19">
        <v>1700</v>
      </c>
      <c r="F236" s="19">
        <v>3200</v>
      </c>
      <c r="G236" s="19">
        <f t="shared" si="19"/>
        <v>1500</v>
      </c>
    </row>
    <row r="237" spans="1:7" hidden="1">
      <c r="A237" s="12">
        <v>230</v>
      </c>
      <c r="B237" s="9">
        <v>14579</v>
      </c>
      <c r="C237" s="6">
        <f t="shared" si="17"/>
        <v>11</v>
      </c>
      <c r="D237" s="6">
        <f t="shared" si="18"/>
        <v>1940</v>
      </c>
      <c r="E237" s="19">
        <v>1700</v>
      </c>
      <c r="F237" s="19">
        <v>3200</v>
      </c>
      <c r="G237" s="19">
        <f t="shared" si="19"/>
        <v>1500</v>
      </c>
    </row>
    <row r="238" spans="1:7" hidden="1">
      <c r="A238" s="12">
        <v>231</v>
      </c>
      <c r="B238" s="9">
        <v>14610</v>
      </c>
      <c r="C238" s="6">
        <f t="shared" si="17"/>
        <v>12</v>
      </c>
      <c r="D238" s="6">
        <f t="shared" si="18"/>
        <v>1940</v>
      </c>
      <c r="E238" s="19">
        <v>1700</v>
      </c>
      <c r="F238" s="19">
        <v>3370</v>
      </c>
      <c r="G238" s="19">
        <f t="shared" si="19"/>
        <v>1670</v>
      </c>
    </row>
    <row r="239" spans="1:7" hidden="1">
      <c r="A239" s="12">
        <v>232</v>
      </c>
      <c r="B239" s="9">
        <v>14641</v>
      </c>
      <c r="C239" s="6">
        <f t="shared" si="17"/>
        <v>1</v>
      </c>
      <c r="D239" s="6">
        <f t="shared" si="18"/>
        <v>1940</v>
      </c>
      <c r="E239" s="19">
        <v>2000</v>
      </c>
      <c r="F239" s="19">
        <v>3629</v>
      </c>
      <c r="G239" s="19">
        <f t="shared" si="19"/>
        <v>1629</v>
      </c>
    </row>
    <row r="240" spans="1:7" hidden="1">
      <c r="A240" s="12">
        <v>233</v>
      </c>
      <c r="B240" s="9">
        <v>14670</v>
      </c>
      <c r="C240" s="6">
        <f t="shared" si="17"/>
        <v>2</v>
      </c>
      <c r="D240" s="6">
        <f t="shared" si="18"/>
        <v>1940</v>
      </c>
      <c r="E240" s="19">
        <v>2000</v>
      </c>
      <c r="F240" s="19">
        <v>3252</v>
      </c>
      <c r="G240" s="19">
        <f t="shared" si="19"/>
        <v>1252</v>
      </c>
    </row>
    <row r="241" spans="1:7" hidden="1">
      <c r="A241" s="12">
        <v>234</v>
      </c>
      <c r="B241" s="9">
        <v>14701</v>
      </c>
      <c r="C241" s="6">
        <f t="shared" si="17"/>
        <v>3</v>
      </c>
      <c r="D241" s="6">
        <f t="shared" si="18"/>
        <v>1940</v>
      </c>
      <c r="E241" s="19">
        <v>2000</v>
      </c>
      <c r="F241" s="19">
        <v>3435</v>
      </c>
      <c r="G241" s="19">
        <f t="shared" si="19"/>
        <v>1435</v>
      </c>
    </row>
    <row r="242" spans="1:7" hidden="1">
      <c r="A242" s="12">
        <v>235</v>
      </c>
      <c r="B242" s="9">
        <v>14731</v>
      </c>
      <c r="C242" s="6">
        <f t="shared" si="17"/>
        <v>4</v>
      </c>
      <c r="D242" s="6">
        <f t="shared" si="18"/>
        <v>1940</v>
      </c>
      <c r="E242" s="19">
        <v>2000</v>
      </c>
      <c r="F242" s="19">
        <v>4534</v>
      </c>
      <c r="G242" s="19">
        <f t="shared" si="19"/>
        <v>2534</v>
      </c>
    </row>
    <row r="243" spans="1:7" hidden="1">
      <c r="A243" s="12">
        <v>236</v>
      </c>
      <c r="B243" s="9">
        <v>14762</v>
      </c>
      <c r="C243" s="6">
        <f t="shared" si="17"/>
        <v>5</v>
      </c>
      <c r="D243" s="6">
        <f t="shared" si="18"/>
        <v>1940</v>
      </c>
      <c r="E243" s="19">
        <v>2000</v>
      </c>
      <c r="F243" s="19">
        <v>4552</v>
      </c>
      <c r="G243" s="19">
        <f t="shared" si="19"/>
        <v>2552</v>
      </c>
    </row>
    <row r="244" spans="1:7" hidden="1">
      <c r="A244" s="12">
        <v>237</v>
      </c>
      <c r="B244" s="9">
        <v>14792</v>
      </c>
      <c r="C244" s="6">
        <f t="shared" si="17"/>
        <v>6</v>
      </c>
      <c r="D244" s="6">
        <f t="shared" si="18"/>
        <v>1940</v>
      </c>
      <c r="E244" s="19">
        <v>2000</v>
      </c>
      <c r="F244" s="19">
        <v>3200</v>
      </c>
      <c r="G244" s="19">
        <f t="shared" si="19"/>
        <v>1200</v>
      </c>
    </row>
    <row r="245" spans="1:7" hidden="1">
      <c r="A245" s="12">
        <v>238</v>
      </c>
      <c r="B245" s="9">
        <v>14823</v>
      </c>
      <c r="C245" s="6">
        <f t="shared" si="17"/>
        <v>7</v>
      </c>
      <c r="D245" s="6">
        <f t="shared" si="18"/>
        <v>1940</v>
      </c>
      <c r="E245" s="19">
        <v>2000</v>
      </c>
      <c r="F245" s="19">
        <v>3200</v>
      </c>
      <c r="G245" s="19">
        <f t="shared" si="19"/>
        <v>1200</v>
      </c>
    </row>
    <row r="246" spans="1:7" hidden="1">
      <c r="A246" s="12">
        <v>239</v>
      </c>
      <c r="B246" s="9">
        <v>14854</v>
      </c>
      <c r="C246" s="6">
        <f t="shared" si="17"/>
        <v>8</v>
      </c>
      <c r="D246" s="6">
        <f t="shared" si="18"/>
        <v>1940</v>
      </c>
      <c r="E246" s="19">
        <v>2000</v>
      </c>
      <c r="F246" s="19">
        <v>3200</v>
      </c>
      <c r="G246" s="19">
        <f t="shared" si="19"/>
        <v>1200</v>
      </c>
    </row>
    <row r="247" spans="1:7" hidden="1">
      <c r="A247" s="12">
        <v>240</v>
      </c>
      <c r="B247" s="9">
        <v>14884</v>
      </c>
      <c r="C247" s="6">
        <f t="shared" si="17"/>
        <v>9</v>
      </c>
      <c r="D247" s="6">
        <f t="shared" si="18"/>
        <v>1940</v>
      </c>
      <c r="E247" s="19">
        <v>2000</v>
      </c>
      <c r="F247" s="19">
        <v>3200</v>
      </c>
      <c r="G247" s="19">
        <f t="shared" si="19"/>
        <v>1200</v>
      </c>
    </row>
    <row r="248" spans="1:7" hidden="1">
      <c r="A248" s="12">
        <v>241</v>
      </c>
      <c r="B248" s="9">
        <v>14915</v>
      </c>
      <c r="C248" s="6">
        <f t="shared" si="17"/>
        <v>10</v>
      </c>
      <c r="D248" s="6">
        <f t="shared" si="18"/>
        <v>1941</v>
      </c>
      <c r="E248" s="19">
        <v>2000</v>
      </c>
      <c r="F248" s="19">
        <v>3200</v>
      </c>
      <c r="G248" s="19">
        <f t="shared" si="19"/>
        <v>1200</v>
      </c>
    </row>
    <row r="249" spans="1:7" hidden="1">
      <c r="A249" s="12">
        <v>242</v>
      </c>
      <c r="B249" s="9">
        <v>14945</v>
      </c>
      <c r="C249" s="6">
        <f t="shared" si="17"/>
        <v>11</v>
      </c>
      <c r="D249" s="6">
        <f t="shared" si="18"/>
        <v>1941</v>
      </c>
      <c r="E249" s="19">
        <v>2000</v>
      </c>
      <c r="F249" s="19">
        <v>3200</v>
      </c>
      <c r="G249" s="19">
        <f t="shared" si="19"/>
        <v>1200</v>
      </c>
    </row>
    <row r="250" spans="1:7" hidden="1">
      <c r="A250" s="12">
        <v>243</v>
      </c>
      <c r="B250" s="9">
        <v>14976</v>
      </c>
      <c r="C250" s="6">
        <f t="shared" si="17"/>
        <v>12</v>
      </c>
      <c r="D250" s="6">
        <f t="shared" si="18"/>
        <v>1941</v>
      </c>
      <c r="E250" s="19">
        <v>2000</v>
      </c>
      <c r="F250" s="19">
        <v>3293</v>
      </c>
      <c r="G250" s="19">
        <f t="shared" si="19"/>
        <v>1293</v>
      </c>
    </row>
    <row r="251" spans="1:7" hidden="1">
      <c r="A251" s="12">
        <v>244</v>
      </c>
      <c r="B251" s="9">
        <v>15007</v>
      </c>
      <c r="C251" s="6">
        <f t="shared" si="17"/>
        <v>1</v>
      </c>
      <c r="D251" s="6">
        <f t="shared" si="18"/>
        <v>1941</v>
      </c>
      <c r="E251" s="19">
        <v>2000</v>
      </c>
      <c r="F251" s="19">
        <v>3317</v>
      </c>
      <c r="G251" s="19">
        <f t="shared" si="19"/>
        <v>1317</v>
      </c>
    </row>
    <row r="252" spans="1:7" hidden="1">
      <c r="A252" s="12">
        <v>245</v>
      </c>
      <c r="B252" s="9">
        <v>15035</v>
      </c>
      <c r="C252" s="6">
        <f t="shared" si="17"/>
        <v>2</v>
      </c>
      <c r="D252" s="6">
        <f t="shared" si="18"/>
        <v>1941</v>
      </c>
      <c r="E252" s="19">
        <v>2000</v>
      </c>
      <c r="F252" s="19">
        <v>3423</v>
      </c>
      <c r="G252" s="19">
        <f t="shared" si="19"/>
        <v>1423</v>
      </c>
    </row>
    <row r="253" spans="1:7" hidden="1">
      <c r="A253" s="12">
        <v>246</v>
      </c>
      <c r="B253" s="9">
        <v>15066</v>
      </c>
      <c r="C253" s="6">
        <f t="shared" si="17"/>
        <v>3</v>
      </c>
      <c r="D253" s="6">
        <f t="shared" si="18"/>
        <v>1941</v>
      </c>
      <c r="E253" s="19">
        <v>2000</v>
      </c>
      <c r="F253" s="19">
        <v>3940</v>
      </c>
      <c r="G253" s="19">
        <f t="shared" si="19"/>
        <v>1940</v>
      </c>
    </row>
    <row r="254" spans="1:7" hidden="1">
      <c r="A254" s="12">
        <v>247</v>
      </c>
      <c r="B254" s="9">
        <v>15096</v>
      </c>
      <c r="C254" s="6">
        <f t="shared" si="17"/>
        <v>4</v>
      </c>
      <c r="D254" s="6">
        <f t="shared" si="18"/>
        <v>1941</v>
      </c>
      <c r="E254" s="19">
        <v>2000</v>
      </c>
      <c r="F254" s="19">
        <v>4456</v>
      </c>
      <c r="G254" s="19">
        <f t="shared" si="19"/>
        <v>2456</v>
      </c>
    </row>
    <row r="255" spans="1:7" hidden="1">
      <c r="A255" s="12">
        <v>248</v>
      </c>
      <c r="B255" s="9">
        <v>15127</v>
      </c>
      <c r="C255" s="6">
        <f t="shared" si="17"/>
        <v>5</v>
      </c>
      <c r="D255" s="6">
        <f t="shared" si="18"/>
        <v>1941</v>
      </c>
      <c r="E255" s="19">
        <v>2000</v>
      </c>
      <c r="F255" s="19">
        <v>4552</v>
      </c>
      <c r="G255" s="19">
        <f t="shared" si="19"/>
        <v>2552</v>
      </c>
    </row>
    <row r="256" spans="1:7" hidden="1">
      <c r="A256" s="12">
        <v>249</v>
      </c>
      <c r="B256" s="9">
        <v>15157</v>
      </c>
      <c r="C256" s="6">
        <f t="shared" si="17"/>
        <v>6</v>
      </c>
      <c r="D256" s="6">
        <f t="shared" si="18"/>
        <v>1941</v>
      </c>
      <c r="E256" s="19">
        <v>2000</v>
      </c>
      <c r="F256" s="19">
        <v>3200</v>
      </c>
      <c r="G256" s="19">
        <f t="shared" si="19"/>
        <v>1200</v>
      </c>
    </row>
    <row r="257" spans="1:7" hidden="1">
      <c r="A257" s="12">
        <v>250</v>
      </c>
      <c r="B257" s="9">
        <v>15188</v>
      </c>
      <c r="C257" s="6">
        <f t="shared" si="17"/>
        <v>7</v>
      </c>
      <c r="D257" s="6">
        <f t="shared" si="18"/>
        <v>1941</v>
      </c>
      <c r="E257" s="19">
        <v>2000</v>
      </c>
      <c r="F257" s="19">
        <v>3200</v>
      </c>
      <c r="G257" s="19">
        <f t="shared" si="19"/>
        <v>1200</v>
      </c>
    </row>
    <row r="258" spans="1:7" hidden="1">
      <c r="A258" s="12">
        <v>251</v>
      </c>
      <c r="B258" s="9">
        <v>15219</v>
      </c>
      <c r="C258" s="6">
        <f t="shared" si="17"/>
        <v>8</v>
      </c>
      <c r="D258" s="6">
        <f t="shared" si="18"/>
        <v>1941</v>
      </c>
      <c r="E258" s="19">
        <v>2000</v>
      </c>
      <c r="F258" s="19">
        <v>3200</v>
      </c>
      <c r="G258" s="19">
        <f t="shared" si="19"/>
        <v>1200</v>
      </c>
    </row>
    <row r="259" spans="1:7" hidden="1">
      <c r="A259" s="12">
        <v>252</v>
      </c>
      <c r="B259" s="9">
        <v>15249</v>
      </c>
      <c r="C259" s="6">
        <f t="shared" si="17"/>
        <v>9</v>
      </c>
      <c r="D259" s="6">
        <f t="shared" si="18"/>
        <v>1941</v>
      </c>
      <c r="E259" s="19">
        <v>2000</v>
      </c>
      <c r="F259" s="19">
        <v>3200</v>
      </c>
      <c r="G259" s="19">
        <f t="shared" si="19"/>
        <v>1200</v>
      </c>
    </row>
    <row r="260" spans="1:7" hidden="1">
      <c r="A260" s="12">
        <v>253</v>
      </c>
      <c r="B260" s="9">
        <v>15280</v>
      </c>
      <c r="C260" s="6">
        <f t="shared" si="17"/>
        <v>10</v>
      </c>
      <c r="D260" s="6">
        <f t="shared" si="18"/>
        <v>1942</v>
      </c>
      <c r="E260" s="19">
        <v>2000</v>
      </c>
      <c r="F260" s="19">
        <v>3200</v>
      </c>
      <c r="G260" s="19">
        <f t="shared" si="19"/>
        <v>1200</v>
      </c>
    </row>
    <row r="261" spans="1:7" hidden="1">
      <c r="A261" s="12">
        <v>254</v>
      </c>
      <c r="B261" s="9">
        <v>15310</v>
      </c>
      <c r="C261" s="6">
        <f t="shared" si="17"/>
        <v>11</v>
      </c>
      <c r="D261" s="6">
        <f t="shared" si="18"/>
        <v>1942</v>
      </c>
      <c r="E261" s="19">
        <v>2000</v>
      </c>
      <c r="F261" s="19">
        <v>3200</v>
      </c>
      <c r="G261" s="19">
        <f t="shared" si="19"/>
        <v>1200</v>
      </c>
    </row>
    <row r="262" spans="1:7" hidden="1">
      <c r="A262" s="12">
        <v>255</v>
      </c>
      <c r="B262" s="9">
        <v>15341</v>
      </c>
      <c r="C262" s="6">
        <f t="shared" si="17"/>
        <v>12</v>
      </c>
      <c r="D262" s="6">
        <f t="shared" si="18"/>
        <v>1942</v>
      </c>
      <c r="E262" s="19">
        <v>2000</v>
      </c>
      <c r="F262" s="19">
        <v>3316</v>
      </c>
      <c r="G262" s="19">
        <f t="shared" si="19"/>
        <v>1316</v>
      </c>
    </row>
    <row r="263" spans="1:7" hidden="1">
      <c r="A263" s="12">
        <v>256</v>
      </c>
      <c r="B263" s="9">
        <v>15372</v>
      </c>
      <c r="C263" s="6">
        <f t="shared" si="17"/>
        <v>1</v>
      </c>
      <c r="D263" s="6">
        <f t="shared" si="18"/>
        <v>1942</v>
      </c>
      <c r="E263" s="19">
        <v>2000</v>
      </c>
      <c r="F263" s="19">
        <v>3389</v>
      </c>
      <c r="G263" s="19">
        <f t="shared" si="19"/>
        <v>1389</v>
      </c>
    </row>
    <row r="264" spans="1:7" hidden="1">
      <c r="A264" s="12">
        <v>257</v>
      </c>
      <c r="B264" s="9">
        <v>15400</v>
      </c>
      <c r="C264" s="6">
        <f t="shared" si="17"/>
        <v>2</v>
      </c>
      <c r="D264" s="6">
        <f t="shared" si="18"/>
        <v>1942</v>
      </c>
      <c r="E264" s="19">
        <v>2000</v>
      </c>
      <c r="F264" s="19">
        <v>3516</v>
      </c>
      <c r="G264" s="19">
        <f t="shared" si="19"/>
        <v>1516</v>
      </c>
    </row>
    <row r="265" spans="1:7" hidden="1">
      <c r="A265" s="12">
        <v>258</v>
      </c>
      <c r="B265" s="9">
        <v>15431</v>
      </c>
      <c r="C265" s="6">
        <f t="shared" ref="C265:C328" si="20">MONTH(B265)</f>
        <v>3</v>
      </c>
      <c r="D265" s="6">
        <f t="shared" ref="D265:D328" si="21">IF(MONTH(B265)&gt;=10, YEAR(B265)+1, YEAR(B265))</f>
        <v>1942</v>
      </c>
      <c r="E265" s="19">
        <v>2000</v>
      </c>
      <c r="F265" s="19">
        <v>4360</v>
      </c>
      <c r="G265" s="19">
        <f t="shared" ref="G265:G328" si="22">F265-E265</f>
        <v>2360</v>
      </c>
    </row>
    <row r="266" spans="1:7" hidden="1">
      <c r="A266" s="12">
        <v>259</v>
      </c>
      <c r="B266" s="9">
        <v>15461</v>
      </c>
      <c r="C266" s="6">
        <f t="shared" si="20"/>
        <v>4</v>
      </c>
      <c r="D266" s="6">
        <f t="shared" si="21"/>
        <v>1942</v>
      </c>
      <c r="E266" s="19">
        <v>2000</v>
      </c>
      <c r="F266" s="19">
        <v>4552</v>
      </c>
      <c r="G266" s="19">
        <f t="shared" si="22"/>
        <v>2552</v>
      </c>
    </row>
    <row r="267" spans="1:7" hidden="1">
      <c r="A267" s="12">
        <v>260</v>
      </c>
      <c r="B267" s="9">
        <v>15492</v>
      </c>
      <c r="C267" s="6">
        <f t="shared" si="20"/>
        <v>5</v>
      </c>
      <c r="D267" s="6">
        <f t="shared" si="21"/>
        <v>1942</v>
      </c>
      <c r="E267" s="19">
        <v>2000</v>
      </c>
      <c r="F267" s="19">
        <v>4552</v>
      </c>
      <c r="G267" s="19">
        <f t="shared" si="22"/>
        <v>2552</v>
      </c>
    </row>
    <row r="268" spans="1:7" hidden="1">
      <c r="A268" s="12">
        <v>261</v>
      </c>
      <c r="B268" s="9">
        <v>15522</v>
      </c>
      <c r="C268" s="6">
        <f t="shared" si="20"/>
        <v>6</v>
      </c>
      <c r="D268" s="6">
        <f t="shared" si="21"/>
        <v>1942</v>
      </c>
      <c r="E268" s="19">
        <v>2000</v>
      </c>
      <c r="F268" s="19">
        <v>3200</v>
      </c>
      <c r="G268" s="19">
        <f t="shared" si="22"/>
        <v>1200</v>
      </c>
    </row>
    <row r="269" spans="1:7" hidden="1">
      <c r="A269" s="12">
        <v>262</v>
      </c>
      <c r="B269" s="9">
        <v>15553</v>
      </c>
      <c r="C269" s="6">
        <f t="shared" si="20"/>
        <v>7</v>
      </c>
      <c r="D269" s="6">
        <f t="shared" si="21"/>
        <v>1942</v>
      </c>
      <c r="E269" s="19">
        <v>2000</v>
      </c>
      <c r="F269" s="19">
        <v>3200</v>
      </c>
      <c r="G269" s="19">
        <f t="shared" si="22"/>
        <v>1200</v>
      </c>
    </row>
    <row r="270" spans="1:7" hidden="1">
      <c r="A270" s="12">
        <v>263</v>
      </c>
      <c r="B270" s="9">
        <v>15584</v>
      </c>
      <c r="C270" s="6">
        <f t="shared" si="20"/>
        <v>8</v>
      </c>
      <c r="D270" s="6">
        <f t="shared" si="21"/>
        <v>1942</v>
      </c>
      <c r="E270" s="19">
        <v>2000</v>
      </c>
      <c r="F270" s="19">
        <v>3200</v>
      </c>
      <c r="G270" s="19">
        <f t="shared" si="22"/>
        <v>1200</v>
      </c>
    </row>
    <row r="271" spans="1:7" hidden="1">
      <c r="A271" s="12">
        <v>264</v>
      </c>
      <c r="B271" s="9">
        <v>15614</v>
      </c>
      <c r="C271" s="6">
        <f t="shared" si="20"/>
        <v>9</v>
      </c>
      <c r="D271" s="6">
        <f t="shared" si="21"/>
        <v>1942</v>
      </c>
      <c r="E271" s="19">
        <v>2000</v>
      </c>
      <c r="F271" s="19">
        <v>3200</v>
      </c>
      <c r="G271" s="19">
        <f t="shared" si="22"/>
        <v>1200</v>
      </c>
    </row>
    <row r="272" spans="1:7" hidden="1">
      <c r="A272" s="12">
        <v>265</v>
      </c>
      <c r="B272" s="9">
        <v>15645</v>
      </c>
      <c r="C272" s="6">
        <f t="shared" si="20"/>
        <v>10</v>
      </c>
      <c r="D272" s="6">
        <f t="shared" si="21"/>
        <v>1943</v>
      </c>
      <c r="E272" s="19">
        <v>2000</v>
      </c>
      <c r="F272" s="19">
        <v>3200</v>
      </c>
      <c r="G272" s="19">
        <f t="shared" si="22"/>
        <v>1200</v>
      </c>
    </row>
    <row r="273" spans="1:7" hidden="1">
      <c r="A273" s="12">
        <v>266</v>
      </c>
      <c r="B273" s="9">
        <v>15675</v>
      </c>
      <c r="C273" s="6">
        <f t="shared" si="20"/>
        <v>11</v>
      </c>
      <c r="D273" s="6">
        <f t="shared" si="21"/>
        <v>1943</v>
      </c>
      <c r="E273" s="19">
        <v>2000</v>
      </c>
      <c r="F273" s="19">
        <v>3200</v>
      </c>
      <c r="G273" s="19">
        <f t="shared" si="22"/>
        <v>1200</v>
      </c>
    </row>
    <row r="274" spans="1:7" hidden="1">
      <c r="A274" s="12">
        <v>267</v>
      </c>
      <c r="B274" s="9">
        <v>15706</v>
      </c>
      <c r="C274" s="6">
        <f t="shared" si="20"/>
        <v>12</v>
      </c>
      <c r="D274" s="6">
        <f t="shared" si="21"/>
        <v>1943</v>
      </c>
      <c r="E274" s="19">
        <v>2000</v>
      </c>
      <c r="F274" s="19">
        <v>3356</v>
      </c>
      <c r="G274" s="19">
        <f t="shared" si="22"/>
        <v>1356</v>
      </c>
    </row>
    <row r="275" spans="1:7" hidden="1">
      <c r="A275" s="12">
        <v>268</v>
      </c>
      <c r="B275" s="9">
        <v>15737</v>
      </c>
      <c r="C275" s="6">
        <f t="shared" si="20"/>
        <v>1</v>
      </c>
      <c r="D275" s="6">
        <f t="shared" si="21"/>
        <v>1943</v>
      </c>
      <c r="E275" s="19">
        <v>2000</v>
      </c>
      <c r="F275" s="19">
        <v>3541</v>
      </c>
      <c r="G275" s="19">
        <f t="shared" si="22"/>
        <v>1541</v>
      </c>
    </row>
    <row r="276" spans="1:7" hidden="1">
      <c r="A276" s="12">
        <v>269</v>
      </c>
      <c r="B276" s="9">
        <v>15765</v>
      </c>
      <c r="C276" s="6">
        <f t="shared" si="20"/>
        <v>2</v>
      </c>
      <c r="D276" s="6">
        <f t="shared" si="21"/>
        <v>1943</v>
      </c>
      <c r="E276" s="19">
        <v>2000</v>
      </c>
      <c r="F276" s="19">
        <v>3848</v>
      </c>
      <c r="G276" s="19">
        <f t="shared" si="22"/>
        <v>1848</v>
      </c>
    </row>
    <row r="277" spans="1:7" hidden="1">
      <c r="A277" s="12">
        <v>270</v>
      </c>
      <c r="B277" s="9">
        <v>15796</v>
      </c>
      <c r="C277" s="6">
        <f t="shared" si="20"/>
        <v>3</v>
      </c>
      <c r="D277" s="6">
        <f t="shared" si="21"/>
        <v>1943</v>
      </c>
      <c r="E277" s="19">
        <v>2000</v>
      </c>
      <c r="F277" s="19">
        <v>4118</v>
      </c>
      <c r="G277" s="19">
        <f t="shared" si="22"/>
        <v>2118</v>
      </c>
    </row>
    <row r="278" spans="1:7" hidden="1">
      <c r="A278" s="12">
        <v>271</v>
      </c>
      <c r="B278" s="9">
        <v>15826</v>
      </c>
      <c r="C278" s="6">
        <f t="shared" si="20"/>
        <v>4</v>
      </c>
      <c r="D278" s="6">
        <f t="shared" si="21"/>
        <v>1943</v>
      </c>
      <c r="E278" s="19">
        <v>2000</v>
      </c>
      <c r="F278" s="19">
        <v>4552</v>
      </c>
      <c r="G278" s="19">
        <f t="shared" si="22"/>
        <v>2552</v>
      </c>
    </row>
    <row r="279" spans="1:7" hidden="1">
      <c r="A279" s="12">
        <v>272</v>
      </c>
      <c r="B279" s="9">
        <v>15857</v>
      </c>
      <c r="C279" s="6">
        <f t="shared" si="20"/>
        <v>5</v>
      </c>
      <c r="D279" s="6">
        <f t="shared" si="21"/>
        <v>1943</v>
      </c>
      <c r="E279" s="19">
        <v>2000</v>
      </c>
      <c r="F279" s="19">
        <v>4552</v>
      </c>
      <c r="G279" s="19">
        <f t="shared" si="22"/>
        <v>2552</v>
      </c>
    </row>
    <row r="280" spans="1:7" hidden="1">
      <c r="A280" s="12">
        <v>273</v>
      </c>
      <c r="B280" s="9">
        <v>15887</v>
      </c>
      <c r="C280" s="6">
        <f t="shared" si="20"/>
        <v>6</v>
      </c>
      <c r="D280" s="6">
        <f t="shared" si="21"/>
        <v>1943</v>
      </c>
      <c r="E280" s="19">
        <v>2000</v>
      </c>
      <c r="F280" s="19">
        <v>3200</v>
      </c>
      <c r="G280" s="19">
        <f t="shared" si="22"/>
        <v>1200</v>
      </c>
    </row>
    <row r="281" spans="1:7" hidden="1">
      <c r="A281" s="12">
        <v>274</v>
      </c>
      <c r="B281" s="9">
        <v>15918</v>
      </c>
      <c r="C281" s="6">
        <f t="shared" si="20"/>
        <v>7</v>
      </c>
      <c r="D281" s="6">
        <f t="shared" si="21"/>
        <v>1943</v>
      </c>
      <c r="E281" s="19">
        <v>2000</v>
      </c>
      <c r="F281" s="19">
        <v>3200</v>
      </c>
      <c r="G281" s="19">
        <f t="shared" si="22"/>
        <v>1200</v>
      </c>
    </row>
    <row r="282" spans="1:7" hidden="1">
      <c r="A282" s="12">
        <v>275</v>
      </c>
      <c r="B282" s="9">
        <v>15949</v>
      </c>
      <c r="C282" s="6">
        <f t="shared" si="20"/>
        <v>8</v>
      </c>
      <c r="D282" s="6">
        <f t="shared" si="21"/>
        <v>1943</v>
      </c>
      <c r="E282" s="19">
        <v>2000</v>
      </c>
      <c r="F282" s="19">
        <v>3200</v>
      </c>
      <c r="G282" s="19">
        <f t="shared" si="22"/>
        <v>1200</v>
      </c>
    </row>
    <row r="283" spans="1:7" hidden="1">
      <c r="A283" s="12">
        <v>276</v>
      </c>
      <c r="B283" s="9">
        <v>15979</v>
      </c>
      <c r="C283" s="6">
        <f t="shared" si="20"/>
        <v>9</v>
      </c>
      <c r="D283" s="6">
        <f t="shared" si="21"/>
        <v>1943</v>
      </c>
      <c r="E283" s="19">
        <v>2000</v>
      </c>
      <c r="F283" s="19">
        <v>3200</v>
      </c>
      <c r="G283" s="19">
        <f t="shared" si="22"/>
        <v>1200</v>
      </c>
    </row>
    <row r="284" spans="1:7" hidden="1">
      <c r="A284" s="12">
        <v>277</v>
      </c>
      <c r="B284" s="9">
        <v>16010</v>
      </c>
      <c r="C284" s="6">
        <f t="shared" si="20"/>
        <v>10</v>
      </c>
      <c r="D284" s="6">
        <f t="shared" si="21"/>
        <v>1944</v>
      </c>
      <c r="E284" s="19">
        <v>2000</v>
      </c>
      <c r="F284" s="19">
        <v>3200</v>
      </c>
      <c r="G284" s="19">
        <f t="shared" si="22"/>
        <v>1200</v>
      </c>
    </row>
    <row r="285" spans="1:7" hidden="1">
      <c r="A285" s="12">
        <v>278</v>
      </c>
      <c r="B285" s="9">
        <v>16040</v>
      </c>
      <c r="C285" s="6">
        <f t="shared" si="20"/>
        <v>11</v>
      </c>
      <c r="D285" s="6">
        <f t="shared" si="21"/>
        <v>1944</v>
      </c>
      <c r="E285" s="19">
        <v>2000</v>
      </c>
      <c r="F285" s="19">
        <v>3200</v>
      </c>
      <c r="G285" s="19">
        <f t="shared" si="22"/>
        <v>1200</v>
      </c>
    </row>
    <row r="286" spans="1:7" hidden="1">
      <c r="A286" s="12">
        <v>279</v>
      </c>
      <c r="B286" s="9">
        <v>16071</v>
      </c>
      <c r="C286" s="6">
        <f t="shared" si="20"/>
        <v>12</v>
      </c>
      <c r="D286" s="6">
        <f t="shared" si="21"/>
        <v>1944</v>
      </c>
      <c r="E286" s="19">
        <v>2000</v>
      </c>
      <c r="F286" s="19">
        <v>3370</v>
      </c>
      <c r="G286" s="19">
        <f t="shared" si="22"/>
        <v>1370</v>
      </c>
    </row>
    <row r="287" spans="1:7" hidden="1">
      <c r="A287" s="12">
        <v>280</v>
      </c>
      <c r="B287" s="9">
        <v>16102</v>
      </c>
      <c r="C287" s="6">
        <f t="shared" si="20"/>
        <v>1</v>
      </c>
      <c r="D287" s="6">
        <f t="shared" si="21"/>
        <v>1944</v>
      </c>
      <c r="E287" s="19">
        <v>1700</v>
      </c>
      <c r="F287" s="19">
        <v>3828</v>
      </c>
      <c r="G287" s="19">
        <f t="shared" si="22"/>
        <v>2128</v>
      </c>
    </row>
    <row r="288" spans="1:7" hidden="1">
      <c r="A288" s="12">
        <v>281</v>
      </c>
      <c r="B288" s="9">
        <v>16131</v>
      </c>
      <c r="C288" s="6">
        <f t="shared" si="20"/>
        <v>2</v>
      </c>
      <c r="D288" s="6">
        <f t="shared" si="21"/>
        <v>1944</v>
      </c>
      <c r="E288" s="19">
        <v>1700</v>
      </c>
      <c r="F288" s="19">
        <v>4197</v>
      </c>
      <c r="G288" s="19">
        <f t="shared" si="22"/>
        <v>2497</v>
      </c>
    </row>
    <row r="289" spans="1:7" hidden="1">
      <c r="A289" s="12">
        <v>282</v>
      </c>
      <c r="B289" s="9">
        <v>16162</v>
      </c>
      <c r="C289" s="6">
        <f t="shared" si="20"/>
        <v>3</v>
      </c>
      <c r="D289" s="6">
        <f t="shared" si="21"/>
        <v>1944</v>
      </c>
      <c r="E289" s="19">
        <v>1700</v>
      </c>
      <c r="F289" s="19">
        <v>4552</v>
      </c>
      <c r="G289" s="19">
        <f t="shared" si="22"/>
        <v>2852</v>
      </c>
    </row>
    <row r="290" spans="1:7" hidden="1">
      <c r="A290" s="12">
        <v>283</v>
      </c>
      <c r="B290" s="9">
        <v>16192</v>
      </c>
      <c r="C290" s="6">
        <f t="shared" si="20"/>
        <v>4</v>
      </c>
      <c r="D290" s="6">
        <f t="shared" si="21"/>
        <v>1944</v>
      </c>
      <c r="E290" s="19">
        <v>1700</v>
      </c>
      <c r="F290" s="19">
        <v>4552</v>
      </c>
      <c r="G290" s="19">
        <f t="shared" si="22"/>
        <v>2852</v>
      </c>
    </row>
    <row r="291" spans="1:7" hidden="1">
      <c r="A291" s="12">
        <v>284</v>
      </c>
      <c r="B291" s="9">
        <v>16223</v>
      </c>
      <c r="C291" s="6">
        <f t="shared" si="20"/>
        <v>5</v>
      </c>
      <c r="D291" s="6">
        <f t="shared" si="21"/>
        <v>1944</v>
      </c>
      <c r="E291" s="19">
        <v>1700</v>
      </c>
      <c r="F291" s="19">
        <v>4552</v>
      </c>
      <c r="G291" s="19">
        <f t="shared" si="22"/>
        <v>2852</v>
      </c>
    </row>
    <row r="292" spans="1:7" hidden="1">
      <c r="A292" s="12">
        <v>285</v>
      </c>
      <c r="B292" s="9">
        <v>16253</v>
      </c>
      <c r="C292" s="6">
        <f t="shared" si="20"/>
        <v>6</v>
      </c>
      <c r="D292" s="6">
        <f t="shared" si="21"/>
        <v>1944</v>
      </c>
      <c r="E292" s="19">
        <v>1700</v>
      </c>
      <c r="F292" s="19">
        <v>3200</v>
      </c>
      <c r="G292" s="19">
        <f t="shared" si="22"/>
        <v>1500</v>
      </c>
    </row>
    <row r="293" spans="1:7" hidden="1">
      <c r="A293" s="12">
        <v>286</v>
      </c>
      <c r="B293" s="9">
        <v>16284</v>
      </c>
      <c r="C293" s="6">
        <f t="shared" si="20"/>
        <v>7</v>
      </c>
      <c r="D293" s="6">
        <f t="shared" si="21"/>
        <v>1944</v>
      </c>
      <c r="E293" s="19">
        <v>1700</v>
      </c>
      <c r="F293" s="19">
        <v>3200</v>
      </c>
      <c r="G293" s="19">
        <f t="shared" si="22"/>
        <v>1500</v>
      </c>
    </row>
    <row r="294" spans="1:7" hidden="1">
      <c r="A294" s="12">
        <v>287</v>
      </c>
      <c r="B294" s="9">
        <v>16315</v>
      </c>
      <c r="C294" s="6">
        <f t="shared" si="20"/>
        <v>8</v>
      </c>
      <c r="D294" s="6">
        <f t="shared" si="21"/>
        <v>1944</v>
      </c>
      <c r="E294" s="19">
        <v>1700</v>
      </c>
      <c r="F294" s="19">
        <v>3200</v>
      </c>
      <c r="G294" s="19">
        <f t="shared" si="22"/>
        <v>1500</v>
      </c>
    </row>
    <row r="295" spans="1:7" hidden="1">
      <c r="A295" s="12">
        <v>288</v>
      </c>
      <c r="B295" s="9">
        <v>16345</v>
      </c>
      <c r="C295" s="6">
        <f t="shared" si="20"/>
        <v>9</v>
      </c>
      <c r="D295" s="6">
        <f t="shared" si="21"/>
        <v>1944</v>
      </c>
      <c r="E295" s="19">
        <v>1700</v>
      </c>
      <c r="F295" s="19">
        <v>3200</v>
      </c>
      <c r="G295" s="19">
        <f t="shared" si="22"/>
        <v>1500</v>
      </c>
    </row>
    <row r="296" spans="1:7" hidden="1">
      <c r="A296" s="12">
        <v>289</v>
      </c>
      <c r="B296" s="9">
        <v>16376</v>
      </c>
      <c r="C296" s="6">
        <f t="shared" si="20"/>
        <v>10</v>
      </c>
      <c r="D296" s="6">
        <f t="shared" si="21"/>
        <v>1945</v>
      </c>
      <c r="E296" s="19">
        <v>1700</v>
      </c>
      <c r="F296" s="19">
        <v>3200</v>
      </c>
      <c r="G296" s="19">
        <f t="shared" si="22"/>
        <v>1500</v>
      </c>
    </row>
    <row r="297" spans="1:7" hidden="1">
      <c r="A297" s="12">
        <v>290</v>
      </c>
      <c r="B297" s="9">
        <v>16406</v>
      </c>
      <c r="C297" s="6">
        <f t="shared" si="20"/>
        <v>11</v>
      </c>
      <c r="D297" s="6">
        <f t="shared" si="21"/>
        <v>1945</v>
      </c>
      <c r="E297" s="19">
        <v>1700</v>
      </c>
      <c r="F297" s="19">
        <v>3200</v>
      </c>
      <c r="G297" s="19">
        <f t="shared" si="22"/>
        <v>1500</v>
      </c>
    </row>
    <row r="298" spans="1:7" hidden="1">
      <c r="A298" s="12">
        <v>291</v>
      </c>
      <c r="B298" s="9">
        <v>16437</v>
      </c>
      <c r="C298" s="6">
        <f t="shared" si="20"/>
        <v>12</v>
      </c>
      <c r="D298" s="6">
        <f t="shared" si="21"/>
        <v>1945</v>
      </c>
      <c r="E298" s="19">
        <v>1700</v>
      </c>
      <c r="F298" s="19">
        <v>3352</v>
      </c>
      <c r="G298" s="19">
        <f t="shared" si="22"/>
        <v>1652</v>
      </c>
    </row>
    <row r="299" spans="1:7" hidden="1">
      <c r="A299" s="12">
        <v>292</v>
      </c>
      <c r="B299" s="9">
        <v>16468</v>
      </c>
      <c r="C299" s="6">
        <f t="shared" si="20"/>
        <v>1</v>
      </c>
      <c r="D299" s="6">
        <f t="shared" si="21"/>
        <v>1945</v>
      </c>
      <c r="E299" s="19">
        <v>2000</v>
      </c>
      <c r="F299" s="19">
        <v>3791</v>
      </c>
      <c r="G299" s="19">
        <f t="shared" si="22"/>
        <v>1791</v>
      </c>
    </row>
    <row r="300" spans="1:7" hidden="1">
      <c r="A300" s="12">
        <v>293</v>
      </c>
      <c r="B300" s="9">
        <v>16496</v>
      </c>
      <c r="C300" s="6">
        <f t="shared" si="20"/>
        <v>2</v>
      </c>
      <c r="D300" s="6">
        <f t="shared" si="21"/>
        <v>1945</v>
      </c>
      <c r="E300" s="19">
        <v>2000</v>
      </c>
      <c r="F300" s="19">
        <v>3948</v>
      </c>
      <c r="G300" s="19">
        <f t="shared" si="22"/>
        <v>1948</v>
      </c>
    </row>
    <row r="301" spans="1:7" hidden="1">
      <c r="A301" s="12">
        <v>294</v>
      </c>
      <c r="B301" s="9">
        <v>16527</v>
      </c>
      <c r="C301" s="6">
        <f t="shared" si="20"/>
        <v>3</v>
      </c>
      <c r="D301" s="6">
        <f t="shared" si="21"/>
        <v>1945</v>
      </c>
      <c r="E301" s="19">
        <v>2000</v>
      </c>
      <c r="F301" s="19">
        <v>4454</v>
      </c>
      <c r="G301" s="19">
        <f t="shared" si="22"/>
        <v>2454</v>
      </c>
    </row>
    <row r="302" spans="1:7" hidden="1">
      <c r="A302" s="12">
        <v>295</v>
      </c>
      <c r="B302" s="9">
        <v>16557</v>
      </c>
      <c r="C302" s="6">
        <f t="shared" si="20"/>
        <v>4</v>
      </c>
      <c r="D302" s="6">
        <f t="shared" si="21"/>
        <v>1945</v>
      </c>
      <c r="E302" s="19">
        <v>2000</v>
      </c>
      <c r="F302" s="19">
        <v>4552</v>
      </c>
      <c r="G302" s="19">
        <f t="shared" si="22"/>
        <v>2552</v>
      </c>
    </row>
    <row r="303" spans="1:7" hidden="1">
      <c r="A303" s="12">
        <v>296</v>
      </c>
      <c r="B303" s="9">
        <v>16588</v>
      </c>
      <c r="C303" s="6">
        <f t="shared" si="20"/>
        <v>5</v>
      </c>
      <c r="D303" s="6">
        <f t="shared" si="21"/>
        <v>1945</v>
      </c>
      <c r="E303" s="19">
        <v>2000</v>
      </c>
      <c r="F303" s="19">
        <v>4552</v>
      </c>
      <c r="G303" s="19">
        <f t="shared" si="22"/>
        <v>2552</v>
      </c>
    </row>
    <row r="304" spans="1:7" hidden="1">
      <c r="A304" s="12">
        <v>297</v>
      </c>
      <c r="B304" s="9">
        <v>16618</v>
      </c>
      <c r="C304" s="6">
        <f t="shared" si="20"/>
        <v>6</v>
      </c>
      <c r="D304" s="6">
        <f t="shared" si="21"/>
        <v>1945</v>
      </c>
      <c r="E304" s="19">
        <v>2000</v>
      </c>
      <c r="F304" s="19">
        <v>3200</v>
      </c>
      <c r="G304" s="19">
        <f t="shared" si="22"/>
        <v>1200</v>
      </c>
    </row>
    <row r="305" spans="1:7" hidden="1">
      <c r="A305" s="12">
        <v>298</v>
      </c>
      <c r="B305" s="9">
        <v>16649</v>
      </c>
      <c r="C305" s="6">
        <f t="shared" si="20"/>
        <v>7</v>
      </c>
      <c r="D305" s="6">
        <f t="shared" si="21"/>
        <v>1945</v>
      </c>
      <c r="E305" s="19">
        <v>2000</v>
      </c>
      <c r="F305" s="19">
        <v>3200</v>
      </c>
      <c r="G305" s="19">
        <f t="shared" si="22"/>
        <v>1200</v>
      </c>
    </row>
    <row r="306" spans="1:7" hidden="1">
      <c r="A306" s="12">
        <v>299</v>
      </c>
      <c r="B306" s="9">
        <v>16680</v>
      </c>
      <c r="C306" s="6">
        <f t="shared" si="20"/>
        <v>8</v>
      </c>
      <c r="D306" s="6">
        <f t="shared" si="21"/>
        <v>1945</v>
      </c>
      <c r="E306" s="19">
        <v>2000</v>
      </c>
      <c r="F306" s="19">
        <v>3200</v>
      </c>
      <c r="G306" s="19">
        <f t="shared" si="22"/>
        <v>1200</v>
      </c>
    </row>
    <row r="307" spans="1:7" hidden="1">
      <c r="A307" s="12">
        <v>300</v>
      </c>
      <c r="B307" s="9">
        <v>16710</v>
      </c>
      <c r="C307" s="6">
        <f t="shared" si="20"/>
        <v>9</v>
      </c>
      <c r="D307" s="6">
        <f t="shared" si="21"/>
        <v>1945</v>
      </c>
      <c r="E307" s="19">
        <v>2000</v>
      </c>
      <c r="F307" s="19">
        <v>3200</v>
      </c>
      <c r="G307" s="19">
        <f t="shared" si="22"/>
        <v>1200</v>
      </c>
    </row>
    <row r="308" spans="1:7" hidden="1">
      <c r="A308" s="12">
        <v>301</v>
      </c>
      <c r="B308" s="9">
        <v>16741</v>
      </c>
      <c r="C308" s="6">
        <f t="shared" si="20"/>
        <v>10</v>
      </c>
      <c r="D308" s="6">
        <f t="shared" si="21"/>
        <v>1946</v>
      </c>
      <c r="E308" s="19">
        <v>2000</v>
      </c>
      <c r="F308" s="19">
        <v>3200</v>
      </c>
      <c r="G308" s="19">
        <f t="shared" si="22"/>
        <v>1200</v>
      </c>
    </row>
    <row r="309" spans="1:7" hidden="1">
      <c r="A309" s="12">
        <v>302</v>
      </c>
      <c r="B309" s="9">
        <v>16771</v>
      </c>
      <c r="C309" s="6">
        <f t="shared" si="20"/>
        <v>11</v>
      </c>
      <c r="D309" s="6">
        <f t="shared" si="21"/>
        <v>1946</v>
      </c>
      <c r="E309" s="19">
        <v>2000</v>
      </c>
      <c r="F309" s="19">
        <v>3200</v>
      </c>
      <c r="G309" s="19">
        <f t="shared" si="22"/>
        <v>1200</v>
      </c>
    </row>
    <row r="310" spans="1:7" hidden="1">
      <c r="A310" s="12">
        <v>303</v>
      </c>
      <c r="B310" s="9">
        <v>16802</v>
      </c>
      <c r="C310" s="6">
        <f t="shared" si="20"/>
        <v>12</v>
      </c>
      <c r="D310" s="6">
        <f t="shared" si="21"/>
        <v>1946</v>
      </c>
      <c r="E310" s="19">
        <v>2000</v>
      </c>
      <c r="F310" s="19">
        <v>3265</v>
      </c>
      <c r="G310" s="19">
        <f t="shared" si="22"/>
        <v>1265</v>
      </c>
    </row>
    <row r="311" spans="1:7" hidden="1">
      <c r="A311" s="12">
        <v>304</v>
      </c>
      <c r="B311" s="9">
        <v>16833</v>
      </c>
      <c r="C311" s="6">
        <f t="shared" si="20"/>
        <v>1</v>
      </c>
      <c r="D311" s="6">
        <f t="shared" si="21"/>
        <v>1946</v>
      </c>
      <c r="E311" s="19">
        <v>2000</v>
      </c>
      <c r="F311" s="19">
        <v>3622</v>
      </c>
      <c r="G311" s="19">
        <f t="shared" si="22"/>
        <v>1622</v>
      </c>
    </row>
    <row r="312" spans="1:7" hidden="1">
      <c r="A312" s="12">
        <v>305</v>
      </c>
      <c r="B312" s="9">
        <v>16861</v>
      </c>
      <c r="C312" s="6">
        <f t="shared" si="20"/>
        <v>2</v>
      </c>
      <c r="D312" s="6">
        <f t="shared" si="21"/>
        <v>1946</v>
      </c>
      <c r="E312" s="19">
        <v>2000</v>
      </c>
      <c r="F312" s="19">
        <v>4073</v>
      </c>
      <c r="G312" s="19">
        <f t="shared" si="22"/>
        <v>2073</v>
      </c>
    </row>
    <row r="313" spans="1:7" hidden="1">
      <c r="A313" s="12">
        <v>306</v>
      </c>
      <c r="B313" s="9">
        <v>16892</v>
      </c>
      <c r="C313" s="6">
        <f t="shared" si="20"/>
        <v>3</v>
      </c>
      <c r="D313" s="6">
        <f t="shared" si="21"/>
        <v>1946</v>
      </c>
      <c r="E313" s="19">
        <v>2000</v>
      </c>
      <c r="F313" s="19">
        <v>4453</v>
      </c>
      <c r="G313" s="19">
        <f t="shared" si="22"/>
        <v>2453</v>
      </c>
    </row>
    <row r="314" spans="1:7" hidden="1">
      <c r="A314" s="12">
        <v>307</v>
      </c>
      <c r="B314" s="9">
        <v>16922</v>
      </c>
      <c r="C314" s="6">
        <f t="shared" si="20"/>
        <v>4</v>
      </c>
      <c r="D314" s="6">
        <f t="shared" si="21"/>
        <v>1946</v>
      </c>
      <c r="E314" s="19">
        <v>2000</v>
      </c>
      <c r="F314" s="19">
        <v>4552</v>
      </c>
      <c r="G314" s="19">
        <f t="shared" si="22"/>
        <v>2552</v>
      </c>
    </row>
    <row r="315" spans="1:7" hidden="1">
      <c r="A315" s="12">
        <v>308</v>
      </c>
      <c r="B315" s="9">
        <v>16953</v>
      </c>
      <c r="C315" s="6">
        <f t="shared" si="20"/>
        <v>5</v>
      </c>
      <c r="D315" s="6">
        <f t="shared" si="21"/>
        <v>1946</v>
      </c>
      <c r="E315" s="19">
        <v>2000</v>
      </c>
      <c r="F315" s="19">
        <v>4552</v>
      </c>
      <c r="G315" s="19">
        <f t="shared" si="22"/>
        <v>2552</v>
      </c>
    </row>
    <row r="316" spans="1:7" hidden="1">
      <c r="A316" s="12">
        <v>309</v>
      </c>
      <c r="B316" s="9">
        <v>16983</v>
      </c>
      <c r="C316" s="6">
        <f t="shared" si="20"/>
        <v>6</v>
      </c>
      <c r="D316" s="6">
        <f t="shared" si="21"/>
        <v>1946</v>
      </c>
      <c r="E316" s="19">
        <v>2000</v>
      </c>
      <c r="F316" s="19">
        <v>3200</v>
      </c>
      <c r="G316" s="19">
        <f t="shared" si="22"/>
        <v>1200</v>
      </c>
    </row>
    <row r="317" spans="1:7" hidden="1">
      <c r="A317" s="12">
        <v>310</v>
      </c>
      <c r="B317" s="9">
        <v>17014</v>
      </c>
      <c r="C317" s="6">
        <f t="shared" si="20"/>
        <v>7</v>
      </c>
      <c r="D317" s="6">
        <f t="shared" si="21"/>
        <v>1946</v>
      </c>
      <c r="E317" s="19">
        <v>2000</v>
      </c>
      <c r="F317" s="19">
        <v>3200</v>
      </c>
      <c r="G317" s="19">
        <f t="shared" si="22"/>
        <v>1200</v>
      </c>
    </row>
    <row r="318" spans="1:7" hidden="1">
      <c r="A318" s="12">
        <v>311</v>
      </c>
      <c r="B318" s="9">
        <v>17045</v>
      </c>
      <c r="C318" s="6">
        <f t="shared" si="20"/>
        <v>8</v>
      </c>
      <c r="D318" s="6">
        <f t="shared" si="21"/>
        <v>1946</v>
      </c>
      <c r="E318" s="19">
        <v>2000</v>
      </c>
      <c r="F318" s="19">
        <v>3200</v>
      </c>
      <c r="G318" s="19">
        <f t="shared" si="22"/>
        <v>1200</v>
      </c>
    </row>
    <row r="319" spans="1:7" hidden="1">
      <c r="A319" s="12">
        <v>312</v>
      </c>
      <c r="B319" s="9">
        <v>17075</v>
      </c>
      <c r="C319" s="6">
        <f t="shared" si="20"/>
        <v>9</v>
      </c>
      <c r="D319" s="6">
        <f t="shared" si="21"/>
        <v>1946</v>
      </c>
      <c r="E319" s="19">
        <v>2000</v>
      </c>
      <c r="F319" s="19">
        <v>3200</v>
      </c>
      <c r="G319" s="19">
        <f t="shared" si="22"/>
        <v>1200</v>
      </c>
    </row>
    <row r="320" spans="1:7" hidden="1">
      <c r="A320" s="12">
        <v>313</v>
      </c>
      <c r="B320" s="9">
        <v>17106</v>
      </c>
      <c r="C320" s="6">
        <f t="shared" si="20"/>
        <v>10</v>
      </c>
      <c r="D320" s="6">
        <f t="shared" si="21"/>
        <v>1947</v>
      </c>
      <c r="E320" s="19">
        <v>2000</v>
      </c>
      <c r="F320" s="19">
        <v>3200</v>
      </c>
      <c r="G320" s="19">
        <f t="shared" si="22"/>
        <v>1200</v>
      </c>
    </row>
    <row r="321" spans="1:7" hidden="1">
      <c r="A321" s="12">
        <v>314</v>
      </c>
      <c r="B321" s="9">
        <v>17136</v>
      </c>
      <c r="C321" s="6">
        <f t="shared" si="20"/>
        <v>11</v>
      </c>
      <c r="D321" s="6">
        <f t="shared" si="21"/>
        <v>1947</v>
      </c>
      <c r="E321" s="19">
        <v>2000</v>
      </c>
      <c r="F321" s="19">
        <v>3200</v>
      </c>
      <c r="G321" s="19">
        <f t="shared" si="22"/>
        <v>1200</v>
      </c>
    </row>
    <row r="322" spans="1:7" hidden="1">
      <c r="A322" s="12">
        <v>315</v>
      </c>
      <c r="B322" s="9">
        <v>17167</v>
      </c>
      <c r="C322" s="6">
        <f t="shared" si="20"/>
        <v>12</v>
      </c>
      <c r="D322" s="6">
        <f t="shared" si="21"/>
        <v>1947</v>
      </c>
      <c r="E322" s="19">
        <v>2000</v>
      </c>
      <c r="F322" s="19">
        <v>3370</v>
      </c>
      <c r="G322" s="19">
        <f t="shared" si="22"/>
        <v>1370</v>
      </c>
    </row>
    <row r="323" spans="1:7" hidden="1">
      <c r="A323" s="12">
        <v>316</v>
      </c>
      <c r="B323" s="9">
        <v>17198</v>
      </c>
      <c r="C323" s="6">
        <f t="shared" si="20"/>
        <v>1</v>
      </c>
      <c r="D323" s="6">
        <f t="shared" si="21"/>
        <v>1947</v>
      </c>
      <c r="E323" s="19">
        <v>1700</v>
      </c>
      <c r="F323" s="19">
        <v>3828</v>
      </c>
      <c r="G323" s="19">
        <f t="shared" si="22"/>
        <v>2128</v>
      </c>
    </row>
    <row r="324" spans="1:7" hidden="1">
      <c r="A324" s="12">
        <v>317</v>
      </c>
      <c r="B324" s="9">
        <v>17226</v>
      </c>
      <c r="C324" s="6">
        <f t="shared" si="20"/>
        <v>2</v>
      </c>
      <c r="D324" s="6">
        <f t="shared" si="21"/>
        <v>1947</v>
      </c>
      <c r="E324" s="19">
        <v>1700</v>
      </c>
      <c r="F324" s="19">
        <v>4188</v>
      </c>
      <c r="G324" s="19">
        <f t="shared" si="22"/>
        <v>2488</v>
      </c>
    </row>
    <row r="325" spans="1:7" hidden="1">
      <c r="A325" s="12">
        <v>318</v>
      </c>
      <c r="B325" s="9">
        <v>17257</v>
      </c>
      <c r="C325" s="6">
        <f t="shared" si="20"/>
        <v>3</v>
      </c>
      <c r="D325" s="6">
        <f t="shared" si="21"/>
        <v>1947</v>
      </c>
      <c r="E325" s="19">
        <v>1700</v>
      </c>
      <c r="F325" s="19">
        <v>4438</v>
      </c>
      <c r="G325" s="19">
        <f t="shared" si="22"/>
        <v>2738</v>
      </c>
    </row>
    <row r="326" spans="1:7" hidden="1">
      <c r="A326" s="12">
        <v>319</v>
      </c>
      <c r="B326" s="9">
        <v>17287</v>
      </c>
      <c r="C326" s="6">
        <f t="shared" si="20"/>
        <v>4</v>
      </c>
      <c r="D326" s="6">
        <f t="shared" si="21"/>
        <v>1947</v>
      </c>
      <c r="E326" s="19">
        <v>1700</v>
      </c>
      <c r="F326" s="19">
        <v>4552</v>
      </c>
      <c r="G326" s="19">
        <f t="shared" si="22"/>
        <v>2852</v>
      </c>
    </row>
    <row r="327" spans="1:7" hidden="1">
      <c r="A327" s="12">
        <v>320</v>
      </c>
      <c r="B327" s="9">
        <v>17318</v>
      </c>
      <c r="C327" s="6">
        <f t="shared" si="20"/>
        <v>5</v>
      </c>
      <c r="D327" s="6">
        <f t="shared" si="21"/>
        <v>1947</v>
      </c>
      <c r="E327" s="19">
        <v>1700</v>
      </c>
      <c r="F327" s="19">
        <v>4552</v>
      </c>
      <c r="G327" s="19">
        <f t="shared" si="22"/>
        <v>2852</v>
      </c>
    </row>
    <row r="328" spans="1:7" hidden="1">
      <c r="A328" s="12">
        <v>321</v>
      </c>
      <c r="B328" s="9">
        <v>17348</v>
      </c>
      <c r="C328" s="6">
        <f t="shared" si="20"/>
        <v>6</v>
      </c>
      <c r="D328" s="6">
        <f t="shared" si="21"/>
        <v>1947</v>
      </c>
      <c r="E328" s="19">
        <v>1700</v>
      </c>
      <c r="F328" s="19">
        <v>3200</v>
      </c>
      <c r="G328" s="19">
        <f t="shared" si="22"/>
        <v>1500</v>
      </c>
    </row>
    <row r="329" spans="1:7" hidden="1">
      <c r="A329" s="12">
        <v>322</v>
      </c>
      <c r="B329" s="9">
        <v>17379</v>
      </c>
      <c r="C329" s="6">
        <f t="shared" ref="C329:C392" si="23">MONTH(B329)</f>
        <v>7</v>
      </c>
      <c r="D329" s="6">
        <f t="shared" ref="D329:D392" si="24">IF(MONTH(B329)&gt;=10, YEAR(B329)+1, YEAR(B329))</f>
        <v>1947</v>
      </c>
      <c r="E329" s="19">
        <v>1700</v>
      </c>
      <c r="F329" s="19">
        <v>3200</v>
      </c>
      <c r="G329" s="19">
        <f t="shared" ref="G329:G392" si="25">F329-E329</f>
        <v>1500</v>
      </c>
    </row>
    <row r="330" spans="1:7" hidden="1">
      <c r="A330" s="12">
        <v>323</v>
      </c>
      <c r="B330" s="9">
        <v>17410</v>
      </c>
      <c r="C330" s="6">
        <f t="shared" si="23"/>
        <v>8</v>
      </c>
      <c r="D330" s="6">
        <f t="shared" si="24"/>
        <v>1947</v>
      </c>
      <c r="E330" s="19">
        <v>1700</v>
      </c>
      <c r="F330" s="19">
        <v>3200</v>
      </c>
      <c r="G330" s="19">
        <f t="shared" si="25"/>
        <v>1500</v>
      </c>
    </row>
    <row r="331" spans="1:7" hidden="1">
      <c r="A331" s="12">
        <v>324</v>
      </c>
      <c r="B331" s="9">
        <v>17440</v>
      </c>
      <c r="C331" s="6">
        <f t="shared" si="23"/>
        <v>9</v>
      </c>
      <c r="D331" s="6">
        <f t="shared" si="24"/>
        <v>1947</v>
      </c>
      <c r="E331" s="19">
        <v>1700</v>
      </c>
      <c r="F331" s="19">
        <v>3200</v>
      </c>
      <c r="G331" s="19">
        <f t="shared" si="25"/>
        <v>1500</v>
      </c>
    </row>
    <row r="332" spans="1:7" hidden="1">
      <c r="A332" s="12">
        <v>325</v>
      </c>
      <c r="B332" s="9">
        <v>17471</v>
      </c>
      <c r="C332" s="6">
        <f t="shared" si="23"/>
        <v>10</v>
      </c>
      <c r="D332" s="6">
        <f t="shared" si="24"/>
        <v>1948</v>
      </c>
      <c r="E332" s="19">
        <v>1700</v>
      </c>
      <c r="F332" s="19">
        <v>3200</v>
      </c>
      <c r="G332" s="19">
        <f t="shared" si="25"/>
        <v>1500</v>
      </c>
    </row>
    <row r="333" spans="1:7" hidden="1">
      <c r="A333" s="12">
        <v>326</v>
      </c>
      <c r="B333" s="9">
        <v>17501</v>
      </c>
      <c r="C333" s="6">
        <f t="shared" si="23"/>
        <v>11</v>
      </c>
      <c r="D333" s="6">
        <f t="shared" si="24"/>
        <v>1948</v>
      </c>
      <c r="E333" s="19">
        <v>1700</v>
      </c>
      <c r="F333" s="19">
        <v>3200</v>
      </c>
      <c r="G333" s="19">
        <f t="shared" si="25"/>
        <v>1500</v>
      </c>
    </row>
    <row r="334" spans="1:7" hidden="1">
      <c r="A334" s="12">
        <v>327</v>
      </c>
      <c r="B334" s="9">
        <v>17532</v>
      </c>
      <c r="C334" s="6">
        <f t="shared" si="23"/>
        <v>12</v>
      </c>
      <c r="D334" s="6">
        <f t="shared" si="24"/>
        <v>1948</v>
      </c>
      <c r="E334" s="19">
        <v>1700</v>
      </c>
      <c r="F334" s="19">
        <v>3370</v>
      </c>
      <c r="G334" s="19">
        <f t="shared" si="25"/>
        <v>1670</v>
      </c>
    </row>
    <row r="335" spans="1:7" hidden="1">
      <c r="A335" s="12">
        <v>328</v>
      </c>
      <c r="B335" s="9">
        <v>17563</v>
      </c>
      <c r="C335" s="6">
        <f t="shared" si="23"/>
        <v>1</v>
      </c>
      <c r="D335" s="6">
        <f t="shared" si="24"/>
        <v>1948</v>
      </c>
      <c r="E335" s="19">
        <v>2000</v>
      </c>
      <c r="F335" s="19">
        <v>3752</v>
      </c>
      <c r="G335" s="19">
        <f t="shared" si="25"/>
        <v>1752</v>
      </c>
    </row>
    <row r="336" spans="1:7" hidden="1">
      <c r="A336" s="12">
        <v>329</v>
      </c>
      <c r="B336" s="9">
        <v>17592</v>
      </c>
      <c r="C336" s="6">
        <f t="shared" si="23"/>
        <v>2</v>
      </c>
      <c r="D336" s="6">
        <f t="shared" si="24"/>
        <v>1948</v>
      </c>
      <c r="E336" s="19">
        <v>2000</v>
      </c>
      <c r="F336" s="19">
        <v>4254</v>
      </c>
      <c r="G336" s="19">
        <f t="shared" si="25"/>
        <v>2254</v>
      </c>
    </row>
    <row r="337" spans="1:7" hidden="1">
      <c r="A337" s="12">
        <v>330</v>
      </c>
      <c r="B337" s="9">
        <v>17623</v>
      </c>
      <c r="C337" s="6">
        <f t="shared" si="23"/>
        <v>3</v>
      </c>
      <c r="D337" s="6">
        <f t="shared" si="24"/>
        <v>1948</v>
      </c>
      <c r="E337" s="19">
        <v>2000</v>
      </c>
      <c r="F337" s="19">
        <v>4479</v>
      </c>
      <c r="G337" s="19">
        <f t="shared" si="25"/>
        <v>2479</v>
      </c>
    </row>
    <row r="338" spans="1:7" hidden="1">
      <c r="A338" s="12">
        <v>331</v>
      </c>
      <c r="B338" s="9">
        <v>17653</v>
      </c>
      <c r="C338" s="6">
        <f t="shared" si="23"/>
        <v>4</v>
      </c>
      <c r="D338" s="6">
        <f t="shared" si="24"/>
        <v>1948</v>
      </c>
      <c r="E338" s="19">
        <v>2000</v>
      </c>
      <c r="F338" s="19">
        <v>4422</v>
      </c>
      <c r="G338" s="19">
        <f t="shared" si="25"/>
        <v>2422</v>
      </c>
    </row>
    <row r="339" spans="1:7" hidden="1">
      <c r="A339" s="12">
        <v>332</v>
      </c>
      <c r="B339" s="9">
        <v>17684</v>
      </c>
      <c r="C339" s="6">
        <f t="shared" si="23"/>
        <v>5</v>
      </c>
      <c r="D339" s="6">
        <f t="shared" si="24"/>
        <v>1948</v>
      </c>
      <c r="E339" s="19">
        <v>2000</v>
      </c>
      <c r="F339" s="19">
        <v>4552</v>
      </c>
      <c r="G339" s="19">
        <f t="shared" si="25"/>
        <v>2552</v>
      </c>
    </row>
    <row r="340" spans="1:7" hidden="1">
      <c r="A340" s="12">
        <v>333</v>
      </c>
      <c r="B340" s="9">
        <v>17714</v>
      </c>
      <c r="C340" s="6">
        <f t="shared" si="23"/>
        <v>6</v>
      </c>
      <c r="D340" s="6">
        <f t="shared" si="24"/>
        <v>1948</v>
      </c>
      <c r="E340" s="19">
        <v>2000</v>
      </c>
      <c r="F340" s="19">
        <v>3200</v>
      </c>
      <c r="G340" s="19">
        <f t="shared" si="25"/>
        <v>1200</v>
      </c>
    </row>
    <row r="341" spans="1:7" hidden="1">
      <c r="A341" s="12">
        <v>334</v>
      </c>
      <c r="B341" s="9">
        <v>17745</v>
      </c>
      <c r="C341" s="6">
        <f t="shared" si="23"/>
        <v>7</v>
      </c>
      <c r="D341" s="6">
        <f t="shared" si="24"/>
        <v>1948</v>
      </c>
      <c r="E341" s="19">
        <v>2000</v>
      </c>
      <c r="F341" s="19">
        <v>3200</v>
      </c>
      <c r="G341" s="19">
        <f t="shared" si="25"/>
        <v>1200</v>
      </c>
    </row>
    <row r="342" spans="1:7" hidden="1">
      <c r="A342" s="12">
        <v>335</v>
      </c>
      <c r="B342" s="9">
        <v>17776</v>
      </c>
      <c r="C342" s="6">
        <f t="shared" si="23"/>
        <v>8</v>
      </c>
      <c r="D342" s="6">
        <f t="shared" si="24"/>
        <v>1948</v>
      </c>
      <c r="E342" s="19">
        <v>2000</v>
      </c>
      <c r="F342" s="19">
        <v>3200</v>
      </c>
      <c r="G342" s="19">
        <f t="shared" si="25"/>
        <v>1200</v>
      </c>
    </row>
    <row r="343" spans="1:7" hidden="1">
      <c r="A343" s="12">
        <v>336</v>
      </c>
      <c r="B343" s="9">
        <v>17806</v>
      </c>
      <c r="C343" s="6">
        <f t="shared" si="23"/>
        <v>9</v>
      </c>
      <c r="D343" s="6">
        <f t="shared" si="24"/>
        <v>1948</v>
      </c>
      <c r="E343" s="19">
        <v>2000</v>
      </c>
      <c r="F343" s="19">
        <v>3200</v>
      </c>
      <c r="G343" s="19">
        <f t="shared" si="25"/>
        <v>1200</v>
      </c>
    </row>
    <row r="344" spans="1:7" hidden="1">
      <c r="A344" s="12">
        <v>337</v>
      </c>
      <c r="B344" s="9">
        <v>17837</v>
      </c>
      <c r="C344" s="6">
        <f t="shared" si="23"/>
        <v>10</v>
      </c>
      <c r="D344" s="6">
        <f t="shared" si="24"/>
        <v>1949</v>
      </c>
      <c r="E344" s="19">
        <v>2000</v>
      </c>
      <c r="F344" s="19">
        <v>3200</v>
      </c>
      <c r="G344" s="19">
        <f t="shared" si="25"/>
        <v>1200</v>
      </c>
    </row>
    <row r="345" spans="1:7" hidden="1">
      <c r="A345" s="12">
        <v>338</v>
      </c>
      <c r="B345" s="9">
        <v>17867</v>
      </c>
      <c r="C345" s="6">
        <f t="shared" si="23"/>
        <v>11</v>
      </c>
      <c r="D345" s="6">
        <f t="shared" si="24"/>
        <v>1949</v>
      </c>
      <c r="E345" s="19">
        <v>2000</v>
      </c>
      <c r="F345" s="19">
        <v>3200</v>
      </c>
      <c r="G345" s="19">
        <f t="shared" si="25"/>
        <v>1200</v>
      </c>
    </row>
    <row r="346" spans="1:7" hidden="1">
      <c r="A346" s="12">
        <v>339</v>
      </c>
      <c r="B346" s="9">
        <v>17898</v>
      </c>
      <c r="C346" s="6">
        <f t="shared" si="23"/>
        <v>12</v>
      </c>
      <c r="D346" s="6">
        <f t="shared" si="24"/>
        <v>1949</v>
      </c>
      <c r="E346" s="19">
        <v>2000</v>
      </c>
      <c r="F346" s="19">
        <v>3370</v>
      </c>
      <c r="G346" s="19">
        <f t="shared" si="25"/>
        <v>1370</v>
      </c>
    </row>
    <row r="347" spans="1:7" hidden="1">
      <c r="A347" s="12">
        <v>340</v>
      </c>
      <c r="B347" s="9">
        <v>17929</v>
      </c>
      <c r="C347" s="6">
        <f t="shared" si="23"/>
        <v>1</v>
      </c>
      <c r="D347" s="6">
        <f t="shared" si="24"/>
        <v>1949</v>
      </c>
      <c r="E347" s="19">
        <v>1700</v>
      </c>
      <c r="F347" s="19">
        <v>3828</v>
      </c>
      <c r="G347" s="19">
        <f t="shared" si="25"/>
        <v>2128</v>
      </c>
    </row>
    <row r="348" spans="1:7" hidden="1">
      <c r="A348" s="12">
        <v>341</v>
      </c>
      <c r="B348" s="9">
        <v>17957</v>
      </c>
      <c r="C348" s="6">
        <f t="shared" si="23"/>
        <v>2</v>
      </c>
      <c r="D348" s="6">
        <f t="shared" si="24"/>
        <v>1949</v>
      </c>
      <c r="E348" s="19">
        <v>1700</v>
      </c>
      <c r="F348" s="19">
        <v>4194</v>
      </c>
      <c r="G348" s="19">
        <f t="shared" si="25"/>
        <v>2494</v>
      </c>
    </row>
    <row r="349" spans="1:7" hidden="1">
      <c r="A349" s="12">
        <v>342</v>
      </c>
      <c r="B349" s="9">
        <v>17988</v>
      </c>
      <c r="C349" s="6">
        <f t="shared" si="23"/>
        <v>3</v>
      </c>
      <c r="D349" s="6">
        <f t="shared" si="24"/>
        <v>1949</v>
      </c>
      <c r="E349" s="19">
        <v>1700</v>
      </c>
      <c r="F349" s="19">
        <v>4071</v>
      </c>
      <c r="G349" s="19">
        <f t="shared" si="25"/>
        <v>2371</v>
      </c>
    </row>
    <row r="350" spans="1:7" hidden="1">
      <c r="A350" s="12">
        <v>343</v>
      </c>
      <c r="B350" s="9">
        <v>18018</v>
      </c>
      <c r="C350" s="6">
        <f t="shared" si="23"/>
        <v>4</v>
      </c>
      <c r="D350" s="6">
        <f t="shared" si="24"/>
        <v>1949</v>
      </c>
      <c r="E350" s="19">
        <v>1700</v>
      </c>
      <c r="F350" s="19">
        <v>4552</v>
      </c>
      <c r="G350" s="19">
        <f t="shared" si="25"/>
        <v>2852</v>
      </c>
    </row>
    <row r="351" spans="1:7" hidden="1">
      <c r="A351" s="12">
        <v>344</v>
      </c>
      <c r="B351" s="9">
        <v>18049</v>
      </c>
      <c r="C351" s="6">
        <f t="shared" si="23"/>
        <v>5</v>
      </c>
      <c r="D351" s="6">
        <f t="shared" si="24"/>
        <v>1949</v>
      </c>
      <c r="E351" s="19">
        <v>1700</v>
      </c>
      <c r="F351" s="19">
        <v>4552</v>
      </c>
      <c r="G351" s="19">
        <f t="shared" si="25"/>
        <v>2852</v>
      </c>
    </row>
    <row r="352" spans="1:7" hidden="1">
      <c r="A352" s="12">
        <v>345</v>
      </c>
      <c r="B352" s="9">
        <v>18079</v>
      </c>
      <c r="C352" s="6">
        <f t="shared" si="23"/>
        <v>6</v>
      </c>
      <c r="D352" s="6">
        <f t="shared" si="24"/>
        <v>1949</v>
      </c>
      <c r="E352" s="19">
        <v>1700</v>
      </c>
      <c r="F352" s="19">
        <v>3200</v>
      </c>
      <c r="G352" s="19">
        <f t="shared" si="25"/>
        <v>1500</v>
      </c>
    </row>
    <row r="353" spans="1:7" hidden="1">
      <c r="A353" s="12">
        <v>346</v>
      </c>
      <c r="B353" s="9">
        <v>18110</v>
      </c>
      <c r="C353" s="6">
        <f t="shared" si="23"/>
        <v>7</v>
      </c>
      <c r="D353" s="6">
        <f t="shared" si="24"/>
        <v>1949</v>
      </c>
      <c r="E353" s="19">
        <v>1700</v>
      </c>
      <c r="F353" s="19">
        <v>3200</v>
      </c>
      <c r="G353" s="19">
        <f t="shared" si="25"/>
        <v>1500</v>
      </c>
    </row>
    <row r="354" spans="1:7" hidden="1">
      <c r="A354" s="12">
        <v>347</v>
      </c>
      <c r="B354" s="9">
        <v>18141</v>
      </c>
      <c r="C354" s="6">
        <f t="shared" si="23"/>
        <v>8</v>
      </c>
      <c r="D354" s="6">
        <f t="shared" si="24"/>
        <v>1949</v>
      </c>
      <c r="E354" s="19">
        <v>1700</v>
      </c>
      <c r="F354" s="19">
        <v>3200</v>
      </c>
      <c r="G354" s="19">
        <f t="shared" si="25"/>
        <v>1500</v>
      </c>
    </row>
    <row r="355" spans="1:7" hidden="1">
      <c r="A355" s="12">
        <v>348</v>
      </c>
      <c r="B355" s="9">
        <v>18171</v>
      </c>
      <c r="C355" s="6">
        <f t="shared" si="23"/>
        <v>9</v>
      </c>
      <c r="D355" s="6">
        <f t="shared" si="24"/>
        <v>1949</v>
      </c>
      <c r="E355" s="19">
        <v>1700</v>
      </c>
      <c r="F355" s="19">
        <v>3200</v>
      </c>
      <c r="G355" s="19">
        <f t="shared" si="25"/>
        <v>1500</v>
      </c>
    </row>
    <row r="356" spans="1:7" hidden="1">
      <c r="A356" s="12">
        <v>349</v>
      </c>
      <c r="B356" s="9">
        <v>18202</v>
      </c>
      <c r="C356" s="6">
        <f t="shared" si="23"/>
        <v>10</v>
      </c>
      <c r="D356" s="6">
        <f t="shared" si="24"/>
        <v>1950</v>
      </c>
      <c r="E356" s="19">
        <v>1700</v>
      </c>
      <c r="F356" s="19">
        <v>3200</v>
      </c>
      <c r="G356" s="19">
        <f t="shared" si="25"/>
        <v>1500</v>
      </c>
    </row>
    <row r="357" spans="1:7" hidden="1">
      <c r="A357" s="12">
        <v>350</v>
      </c>
      <c r="B357" s="9">
        <v>18232</v>
      </c>
      <c r="C357" s="6">
        <f t="shared" si="23"/>
        <v>11</v>
      </c>
      <c r="D357" s="6">
        <f t="shared" si="24"/>
        <v>1950</v>
      </c>
      <c r="E357" s="19">
        <v>1700</v>
      </c>
      <c r="F357" s="19">
        <v>3200</v>
      </c>
      <c r="G357" s="19">
        <f t="shared" si="25"/>
        <v>1500</v>
      </c>
    </row>
    <row r="358" spans="1:7" hidden="1">
      <c r="A358" s="12">
        <v>351</v>
      </c>
      <c r="B358" s="9">
        <v>18263</v>
      </c>
      <c r="C358" s="6">
        <f t="shared" si="23"/>
        <v>12</v>
      </c>
      <c r="D358" s="6">
        <f t="shared" si="24"/>
        <v>1950</v>
      </c>
      <c r="E358" s="19">
        <v>1700</v>
      </c>
      <c r="F358" s="19">
        <v>3370</v>
      </c>
      <c r="G358" s="19">
        <f t="shared" si="25"/>
        <v>1670</v>
      </c>
    </row>
    <row r="359" spans="1:7" hidden="1">
      <c r="A359" s="12">
        <v>352</v>
      </c>
      <c r="B359" s="9">
        <v>18294</v>
      </c>
      <c r="C359" s="6">
        <f t="shared" si="23"/>
        <v>1</v>
      </c>
      <c r="D359" s="6">
        <f t="shared" si="24"/>
        <v>1950</v>
      </c>
      <c r="E359" s="19">
        <v>2000</v>
      </c>
      <c r="F359" s="19">
        <v>3763</v>
      </c>
      <c r="G359" s="19">
        <f t="shared" si="25"/>
        <v>1763</v>
      </c>
    </row>
    <row r="360" spans="1:7" hidden="1">
      <c r="A360" s="12">
        <v>353</v>
      </c>
      <c r="B360" s="9">
        <v>18322</v>
      </c>
      <c r="C360" s="6">
        <f t="shared" si="23"/>
        <v>2</v>
      </c>
      <c r="D360" s="6">
        <f t="shared" si="24"/>
        <v>1950</v>
      </c>
      <c r="E360" s="19">
        <v>2000</v>
      </c>
      <c r="F360" s="19">
        <v>4054</v>
      </c>
      <c r="G360" s="19">
        <f t="shared" si="25"/>
        <v>2054</v>
      </c>
    </row>
    <row r="361" spans="1:7" hidden="1">
      <c r="A361" s="12">
        <v>354</v>
      </c>
      <c r="B361" s="9">
        <v>18353</v>
      </c>
      <c r="C361" s="6">
        <f t="shared" si="23"/>
        <v>3</v>
      </c>
      <c r="D361" s="6">
        <f t="shared" si="24"/>
        <v>1950</v>
      </c>
      <c r="E361" s="19">
        <v>2000</v>
      </c>
      <c r="F361" s="19">
        <v>4366</v>
      </c>
      <c r="G361" s="19">
        <f t="shared" si="25"/>
        <v>2366</v>
      </c>
    </row>
    <row r="362" spans="1:7" hidden="1">
      <c r="A362" s="12">
        <v>355</v>
      </c>
      <c r="B362" s="9">
        <v>18383</v>
      </c>
      <c r="C362" s="6">
        <f t="shared" si="23"/>
        <v>4</v>
      </c>
      <c r="D362" s="6">
        <f t="shared" si="24"/>
        <v>1950</v>
      </c>
      <c r="E362" s="19">
        <v>2000</v>
      </c>
      <c r="F362" s="19">
        <v>4552</v>
      </c>
      <c r="G362" s="19">
        <f t="shared" si="25"/>
        <v>2552</v>
      </c>
    </row>
    <row r="363" spans="1:7" hidden="1">
      <c r="A363" s="12">
        <v>356</v>
      </c>
      <c r="B363" s="9">
        <v>18414</v>
      </c>
      <c r="C363" s="6">
        <f t="shared" si="23"/>
        <v>5</v>
      </c>
      <c r="D363" s="6">
        <f t="shared" si="24"/>
        <v>1950</v>
      </c>
      <c r="E363" s="19">
        <v>2000</v>
      </c>
      <c r="F363" s="19">
        <v>4552</v>
      </c>
      <c r="G363" s="19">
        <f t="shared" si="25"/>
        <v>2552</v>
      </c>
    </row>
    <row r="364" spans="1:7" hidden="1">
      <c r="A364" s="12">
        <v>357</v>
      </c>
      <c r="B364" s="9">
        <v>18444</v>
      </c>
      <c r="C364" s="6">
        <f t="shared" si="23"/>
        <v>6</v>
      </c>
      <c r="D364" s="6">
        <f t="shared" si="24"/>
        <v>1950</v>
      </c>
      <c r="E364" s="19">
        <v>2000</v>
      </c>
      <c r="F364" s="19">
        <v>3200</v>
      </c>
      <c r="G364" s="19">
        <f t="shared" si="25"/>
        <v>1200</v>
      </c>
    </row>
    <row r="365" spans="1:7" hidden="1">
      <c r="A365" s="12">
        <v>358</v>
      </c>
      <c r="B365" s="9">
        <v>18475</v>
      </c>
      <c r="C365" s="6">
        <f t="shared" si="23"/>
        <v>7</v>
      </c>
      <c r="D365" s="6">
        <f t="shared" si="24"/>
        <v>1950</v>
      </c>
      <c r="E365" s="19">
        <v>2000</v>
      </c>
      <c r="F365" s="19">
        <v>3200</v>
      </c>
      <c r="G365" s="19">
        <f t="shared" si="25"/>
        <v>1200</v>
      </c>
    </row>
    <row r="366" spans="1:7" hidden="1">
      <c r="A366" s="12">
        <v>359</v>
      </c>
      <c r="B366" s="9">
        <v>18506</v>
      </c>
      <c r="C366" s="6">
        <f t="shared" si="23"/>
        <v>8</v>
      </c>
      <c r="D366" s="6">
        <f t="shared" si="24"/>
        <v>1950</v>
      </c>
      <c r="E366" s="19">
        <v>2000</v>
      </c>
      <c r="F366" s="19">
        <v>3200</v>
      </c>
      <c r="G366" s="19">
        <f t="shared" si="25"/>
        <v>1200</v>
      </c>
    </row>
    <row r="367" spans="1:7" hidden="1">
      <c r="A367" s="12">
        <v>360</v>
      </c>
      <c r="B367" s="9">
        <v>18536</v>
      </c>
      <c r="C367" s="6">
        <f t="shared" si="23"/>
        <v>9</v>
      </c>
      <c r="D367" s="6">
        <f t="shared" si="24"/>
        <v>1950</v>
      </c>
      <c r="E367" s="19">
        <v>2000</v>
      </c>
      <c r="F367" s="19">
        <v>3200</v>
      </c>
      <c r="G367" s="19">
        <f t="shared" si="25"/>
        <v>1200</v>
      </c>
    </row>
    <row r="368" spans="1:7" hidden="1">
      <c r="A368" s="12">
        <v>361</v>
      </c>
      <c r="B368" s="9">
        <v>18567</v>
      </c>
      <c r="C368" s="6">
        <f t="shared" si="23"/>
        <v>10</v>
      </c>
      <c r="D368" s="6">
        <f t="shared" si="24"/>
        <v>1951</v>
      </c>
      <c r="E368" s="19">
        <v>2000</v>
      </c>
      <c r="F368" s="19">
        <v>3200</v>
      </c>
      <c r="G368" s="19">
        <f t="shared" si="25"/>
        <v>1200</v>
      </c>
    </row>
    <row r="369" spans="1:7" hidden="1">
      <c r="A369" s="12">
        <v>362</v>
      </c>
      <c r="B369" s="9">
        <v>18597</v>
      </c>
      <c r="C369" s="6">
        <f t="shared" si="23"/>
        <v>11</v>
      </c>
      <c r="D369" s="6">
        <f t="shared" si="24"/>
        <v>1951</v>
      </c>
      <c r="E369" s="19">
        <v>2000</v>
      </c>
      <c r="F369" s="19">
        <v>3200</v>
      </c>
      <c r="G369" s="19">
        <f t="shared" si="25"/>
        <v>1200</v>
      </c>
    </row>
    <row r="370" spans="1:7" hidden="1">
      <c r="A370" s="12">
        <v>363</v>
      </c>
      <c r="B370" s="9">
        <v>18628</v>
      </c>
      <c r="C370" s="6">
        <f t="shared" si="23"/>
        <v>12</v>
      </c>
      <c r="D370" s="6">
        <f t="shared" si="24"/>
        <v>1951</v>
      </c>
      <c r="E370" s="19">
        <v>2000</v>
      </c>
      <c r="F370" s="19">
        <v>3322</v>
      </c>
      <c r="G370" s="19">
        <f t="shared" si="25"/>
        <v>1322</v>
      </c>
    </row>
    <row r="371" spans="1:7" hidden="1">
      <c r="A371" s="12">
        <v>364</v>
      </c>
      <c r="B371" s="9">
        <v>18659</v>
      </c>
      <c r="C371" s="6">
        <f t="shared" si="23"/>
        <v>1</v>
      </c>
      <c r="D371" s="6">
        <f t="shared" si="24"/>
        <v>1951</v>
      </c>
      <c r="E371" s="19">
        <v>2000</v>
      </c>
      <c r="F371" s="19">
        <v>3624</v>
      </c>
      <c r="G371" s="19">
        <f t="shared" si="25"/>
        <v>1624</v>
      </c>
    </row>
    <row r="372" spans="1:7" hidden="1">
      <c r="A372" s="12">
        <v>365</v>
      </c>
      <c r="B372" s="9">
        <v>18687</v>
      </c>
      <c r="C372" s="6">
        <f t="shared" si="23"/>
        <v>2</v>
      </c>
      <c r="D372" s="6">
        <f t="shared" si="24"/>
        <v>1951</v>
      </c>
      <c r="E372" s="19">
        <v>2000</v>
      </c>
      <c r="F372" s="19">
        <v>3794</v>
      </c>
      <c r="G372" s="19">
        <f t="shared" si="25"/>
        <v>1794</v>
      </c>
    </row>
    <row r="373" spans="1:7" hidden="1">
      <c r="A373" s="12">
        <v>366</v>
      </c>
      <c r="B373" s="9">
        <v>18718</v>
      </c>
      <c r="C373" s="6">
        <f t="shared" si="23"/>
        <v>3</v>
      </c>
      <c r="D373" s="6">
        <f t="shared" si="24"/>
        <v>1951</v>
      </c>
      <c r="E373" s="19">
        <v>2000</v>
      </c>
      <c r="F373" s="19">
        <v>4352</v>
      </c>
      <c r="G373" s="19">
        <f t="shared" si="25"/>
        <v>2352</v>
      </c>
    </row>
    <row r="374" spans="1:7" hidden="1">
      <c r="A374" s="12">
        <v>367</v>
      </c>
      <c r="B374" s="9">
        <v>18748</v>
      </c>
      <c r="C374" s="6">
        <f t="shared" si="23"/>
        <v>4</v>
      </c>
      <c r="D374" s="6">
        <f t="shared" si="24"/>
        <v>1951</v>
      </c>
      <c r="E374" s="19">
        <v>2000</v>
      </c>
      <c r="F374" s="19">
        <v>4552</v>
      </c>
      <c r="G374" s="19">
        <f t="shared" si="25"/>
        <v>2552</v>
      </c>
    </row>
    <row r="375" spans="1:7" hidden="1">
      <c r="A375" s="12">
        <v>368</v>
      </c>
      <c r="B375" s="9">
        <v>18779</v>
      </c>
      <c r="C375" s="6">
        <f t="shared" si="23"/>
        <v>5</v>
      </c>
      <c r="D375" s="6">
        <f t="shared" si="24"/>
        <v>1951</v>
      </c>
      <c r="E375" s="19">
        <v>2000</v>
      </c>
      <c r="F375" s="19">
        <v>4552</v>
      </c>
      <c r="G375" s="19">
        <f t="shared" si="25"/>
        <v>2552</v>
      </c>
    </row>
    <row r="376" spans="1:7" hidden="1">
      <c r="A376" s="12">
        <v>369</v>
      </c>
      <c r="B376" s="9">
        <v>18809</v>
      </c>
      <c r="C376" s="6">
        <f t="shared" si="23"/>
        <v>6</v>
      </c>
      <c r="D376" s="6">
        <f t="shared" si="24"/>
        <v>1951</v>
      </c>
      <c r="E376" s="19">
        <v>2000</v>
      </c>
      <c r="F376" s="19">
        <v>3200</v>
      </c>
      <c r="G376" s="19">
        <f t="shared" si="25"/>
        <v>1200</v>
      </c>
    </row>
    <row r="377" spans="1:7" hidden="1">
      <c r="A377" s="12">
        <v>370</v>
      </c>
      <c r="B377" s="9">
        <v>18840</v>
      </c>
      <c r="C377" s="6">
        <f t="shared" si="23"/>
        <v>7</v>
      </c>
      <c r="D377" s="6">
        <f t="shared" si="24"/>
        <v>1951</v>
      </c>
      <c r="E377" s="19">
        <v>2000</v>
      </c>
      <c r="F377" s="19">
        <v>3200</v>
      </c>
      <c r="G377" s="19">
        <f t="shared" si="25"/>
        <v>1200</v>
      </c>
    </row>
    <row r="378" spans="1:7" hidden="1">
      <c r="A378" s="12">
        <v>371</v>
      </c>
      <c r="B378" s="9">
        <v>18871</v>
      </c>
      <c r="C378" s="6">
        <f t="shared" si="23"/>
        <v>8</v>
      </c>
      <c r="D378" s="6">
        <f t="shared" si="24"/>
        <v>1951</v>
      </c>
      <c r="E378" s="19">
        <v>2000</v>
      </c>
      <c r="F378" s="19">
        <v>3200</v>
      </c>
      <c r="G378" s="19">
        <f t="shared" si="25"/>
        <v>1200</v>
      </c>
    </row>
    <row r="379" spans="1:7" hidden="1">
      <c r="A379" s="12">
        <v>372</v>
      </c>
      <c r="B379" s="9">
        <v>18901</v>
      </c>
      <c r="C379" s="6">
        <f t="shared" si="23"/>
        <v>9</v>
      </c>
      <c r="D379" s="6">
        <f t="shared" si="24"/>
        <v>1951</v>
      </c>
      <c r="E379" s="19">
        <v>2000</v>
      </c>
      <c r="F379" s="19">
        <v>3200</v>
      </c>
      <c r="G379" s="19">
        <f t="shared" si="25"/>
        <v>1200</v>
      </c>
    </row>
    <row r="380" spans="1:7" hidden="1">
      <c r="A380" s="12">
        <v>373</v>
      </c>
      <c r="B380" s="9">
        <v>18932</v>
      </c>
      <c r="C380" s="6">
        <f t="shared" si="23"/>
        <v>10</v>
      </c>
      <c r="D380" s="6">
        <f t="shared" si="24"/>
        <v>1952</v>
      </c>
      <c r="E380" s="19">
        <v>2000</v>
      </c>
      <c r="F380" s="19">
        <v>3200</v>
      </c>
      <c r="G380" s="19">
        <f t="shared" si="25"/>
        <v>1200</v>
      </c>
    </row>
    <row r="381" spans="1:7" hidden="1">
      <c r="A381" s="12">
        <v>374</v>
      </c>
      <c r="B381" s="9">
        <v>18962</v>
      </c>
      <c r="C381" s="6">
        <f t="shared" si="23"/>
        <v>11</v>
      </c>
      <c r="D381" s="6">
        <f t="shared" si="24"/>
        <v>1952</v>
      </c>
      <c r="E381" s="19">
        <v>2000</v>
      </c>
      <c r="F381" s="19">
        <v>3200</v>
      </c>
      <c r="G381" s="19">
        <f t="shared" si="25"/>
        <v>1200</v>
      </c>
    </row>
    <row r="382" spans="1:7" hidden="1">
      <c r="A382" s="12">
        <v>375</v>
      </c>
      <c r="B382" s="9">
        <v>18993</v>
      </c>
      <c r="C382" s="6">
        <f t="shared" si="23"/>
        <v>12</v>
      </c>
      <c r="D382" s="6">
        <f t="shared" si="24"/>
        <v>1952</v>
      </c>
      <c r="E382" s="19">
        <v>2000</v>
      </c>
      <c r="F382" s="19">
        <v>3306</v>
      </c>
      <c r="G382" s="19">
        <f t="shared" si="25"/>
        <v>1306</v>
      </c>
    </row>
    <row r="383" spans="1:7" hidden="1">
      <c r="A383" s="12">
        <v>376</v>
      </c>
      <c r="B383" s="9">
        <v>19024</v>
      </c>
      <c r="C383" s="6">
        <f t="shared" si="23"/>
        <v>1</v>
      </c>
      <c r="D383" s="6">
        <f t="shared" si="24"/>
        <v>1952</v>
      </c>
      <c r="E383" s="19">
        <v>2000</v>
      </c>
      <c r="F383" s="19">
        <v>3604</v>
      </c>
      <c r="G383" s="19">
        <f t="shared" si="25"/>
        <v>1604</v>
      </c>
    </row>
    <row r="384" spans="1:7" hidden="1">
      <c r="A384" s="12">
        <v>377</v>
      </c>
      <c r="B384" s="9">
        <v>19053</v>
      </c>
      <c r="C384" s="6">
        <f t="shared" si="23"/>
        <v>2</v>
      </c>
      <c r="D384" s="6">
        <f t="shared" si="24"/>
        <v>1952</v>
      </c>
      <c r="E384" s="19">
        <v>2000</v>
      </c>
      <c r="F384" s="19">
        <v>3739</v>
      </c>
      <c r="G384" s="19">
        <f t="shared" si="25"/>
        <v>1739</v>
      </c>
    </row>
    <row r="385" spans="1:7" hidden="1">
      <c r="A385" s="12">
        <v>378</v>
      </c>
      <c r="B385" s="9">
        <v>19084</v>
      </c>
      <c r="C385" s="6">
        <f t="shared" si="23"/>
        <v>3</v>
      </c>
      <c r="D385" s="6">
        <f t="shared" si="24"/>
        <v>1952</v>
      </c>
      <c r="E385" s="19">
        <v>2000</v>
      </c>
      <c r="F385" s="19">
        <v>4022</v>
      </c>
      <c r="G385" s="19">
        <f t="shared" si="25"/>
        <v>2022</v>
      </c>
    </row>
    <row r="386" spans="1:7" hidden="1">
      <c r="A386" s="12">
        <v>379</v>
      </c>
      <c r="B386" s="9">
        <v>19114</v>
      </c>
      <c r="C386" s="6">
        <f t="shared" si="23"/>
        <v>4</v>
      </c>
      <c r="D386" s="6">
        <f t="shared" si="24"/>
        <v>1952</v>
      </c>
      <c r="E386" s="19">
        <v>2000</v>
      </c>
      <c r="F386" s="19">
        <v>4290</v>
      </c>
      <c r="G386" s="19">
        <f t="shared" si="25"/>
        <v>2290</v>
      </c>
    </row>
    <row r="387" spans="1:7" hidden="1">
      <c r="A387" s="12">
        <v>380</v>
      </c>
      <c r="B387" s="9">
        <v>19145</v>
      </c>
      <c r="C387" s="6">
        <f t="shared" si="23"/>
        <v>5</v>
      </c>
      <c r="D387" s="6">
        <f t="shared" si="24"/>
        <v>1952</v>
      </c>
      <c r="E387" s="19">
        <v>2000</v>
      </c>
      <c r="F387" s="19">
        <v>4552</v>
      </c>
      <c r="G387" s="19">
        <f t="shared" si="25"/>
        <v>2552</v>
      </c>
    </row>
    <row r="388" spans="1:7" hidden="1">
      <c r="A388" s="12">
        <v>381</v>
      </c>
      <c r="B388" s="9">
        <v>19175</v>
      </c>
      <c r="C388" s="6">
        <f t="shared" si="23"/>
        <v>6</v>
      </c>
      <c r="D388" s="6">
        <f t="shared" si="24"/>
        <v>1952</v>
      </c>
      <c r="E388" s="19">
        <v>2000</v>
      </c>
      <c r="F388" s="19">
        <v>3200</v>
      </c>
      <c r="G388" s="19">
        <f t="shared" si="25"/>
        <v>1200</v>
      </c>
    </row>
    <row r="389" spans="1:7" hidden="1">
      <c r="A389" s="12">
        <v>382</v>
      </c>
      <c r="B389" s="9">
        <v>19206</v>
      </c>
      <c r="C389" s="6">
        <f t="shared" si="23"/>
        <v>7</v>
      </c>
      <c r="D389" s="6">
        <f t="shared" si="24"/>
        <v>1952</v>
      </c>
      <c r="E389" s="19">
        <v>2000</v>
      </c>
      <c r="F389" s="19">
        <v>3200</v>
      </c>
      <c r="G389" s="19">
        <f t="shared" si="25"/>
        <v>1200</v>
      </c>
    </row>
    <row r="390" spans="1:7" hidden="1">
      <c r="A390" s="12">
        <v>383</v>
      </c>
      <c r="B390" s="9">
        <v>19237</v>
      </c>
      <c r="C390" s="6">
        <f t="shared" si="23"/>
        <v>8</v>
      </c>
      <c r="D390" s="6">
        <f t="shared" si="24"/>
        <v>1952</v>
      </c>
      <c r="E390" s="19">
        <v>2000</v>
      </c>
      <c r="F390" s="19">
        <v>3200</v>
      </c>
      <c r="G390" s="19">
        <f t="shared" si="25"/>
        <v>1200</v>
      </c>
    </row>
    <row r="391" spans="1:7" hidden="1">
      <c r="A391" s="12">
        <v>384</v>
      </c>
      <c r="B391" s="9">
        <v>19267</v>
      </c>
      <c r="C391" s="6">
        <f t="shared" si="23"/>
        <v>9</v>
      </c>
      <c r="D391" s="6">
        <f t="shared" si="24"/>
        <v>1952</v>
      </c>
      <c r="E391" s="19">
        <v>2000</v>
      </c>
      <c r="F391" s="19">
        <v>3200</v>
      </c>
      <c r="G391" s="19">
        <f t="shared" si="25"/>
        <v>1200</v>
      </c>
    </row>
    <row r="392" spans="1:7" hidden="1">
      <c r="A392" s="12">
        <v>385</v>
      </c>
      <c r="B392" s="9">
        <v>19298</v>
      </c>
      <c r="C392" s="6">
        <f t="shared" si="23"/>
        <v>10</v>
      </c>
      <c r="D392" s="6">
        <f t="shared" si="24"/>
        <v>1953</v>
      </c>
      <c r="E392" s="19">
        <v>2000</v>
      </c>
      <c r="F392" s="19">
        <v>3200</v>
      </c>
      <c r="G392" s="19">
        <f t="shared" si="25"/>
        <v>1200</v>
      </c>
    </row>
    <row r="393" spans="1:7" hidden="1">
      <c r="A393" s="12">
        <v>386</v>
      </c>
      <c r="B393" s="9">
        <v>19328</v>
      </c>
      <c r="C393" s="6">
        <f t="shared" ref="C393:C456" si="26">MONTH(B393)</f>
        <v>11</v>
      </c>
      <c r="D393" s="6">
        <f t="shared" ref="D393:D456" si="27">IF(MONTH(B393)&gt;=10, YEAR(B393)+1, YEAR(B393))</f>
        <v>1953</v>
      </c>
      <c r="E393" s="19">
        <v>2000</v>
      </c>
      <c r="F393" s="19">
        <v>3200</v>
      </c>
      <c r="G393" s="19">
        <f t="shared" ref="G393:G456" si="28">F393-E393</f>
        <v>1200</v>
      </c>
    </row>
    <row r="394" spans="1:7" hidden="1">
      <c r="A394" s="12">
        <v>387</v>
      </c>
      <c r="B394" s="9">
        <v>19359</v>
      </c>
      <c r="C394" s="6">
        <f t="shared" si="26"/>
        <v>12</v>
      </c>
      <c r="D394" s="6">
        <f t="shared" si="27"/>
        <v>1953</v>
      </c>
      <c r="E394" s="19">
        <v>2000</v>
      </c>
      <c r="F394" s="19">
        <v>3345</v>
      </c>
      <c r="G394" s="19">
        <f t="shared" si="28"/>
        <v>1345</v>
      </c>
    </row>
    <row r="395" spans="1:7" hidden="1">
      <c r="A395" s="12">
        <v>388</v>
      </c>
      <c r="B395" s="9">
        <v>19390</v>
      </c>
      <c r="C395" s="6">
        <f t="shared" si="26"/>
        <v>1</v>
      </c>
      <c r="D395" s="6">
        <f t="shared" si="27"/>
        <v>1953</v>
      </c>
      <c r="E395" s="19">
        <v>2000</v>
      </c>
      <c r="F395" s="19">
        <v>3366</v>
      </c>
      <c r="G395" s="19">
        <f t="shared" si="28"/>
        <v>1366</v>
      </c>
    </row>
    <row r="396" spans="1:7" hidden="1">
      <c r="A396" s="12">
        <v>389</v>
      </c>
      <c r="B396" s="9">
        <v>19418</v>
      </c>
      <c r="C396" s="6">
        <f t="shared" si="26"/>
        <v>2</v>
      </c>
      <c r="D396" s="6">
        <f t="shared" si="27"/>
        <v>1953</v>
      </c>
      <c r="E396" s="19">
        <v>2000</v>
      </c>
      <c r="F396" s="19">
        <v>3960</v>
      </c>
      <c r="G396" s="19">
        <f t="shared" si="28"/>
        <v>1960</v>
      </c>
    </row>
    <row r="397" spans="1:7" hidden="1">
      <c r="A397" s="12">
        <v>390</v>
      </c>
      <c r="B397" s="9">
        <v>19449</v>
      </c>
      <c r="C397" s="6">
        <f t="shared" si="26"/>
        <v>3</v>
      </c>
      <c r="D397" s="6">
        <f t="shared" si="27"/>
        <v>1953</v>
      </c>
      <c r="E397" s="19">
        <v>2000</v>
      </c>
      <c r="F397" s="19">
        <v>4324</v>
      </c>
      <c r="G397" s="19">
        <f t="shared" si="28"/>
        <v>2324</v>
      </c>
    </row>
    <row r="398" spans="1:7" hidden="1">
      <c r="A398" s="12">
        <v>391</v>
      </c>
      <c r="B398" s="9">
        <v>19479</v>
      </c>
      <c r="C398" s="6">
        <f t="shared" si="26"/>
        <v>4</v>
      </c>
      <c r="D398" s="6">
        <f t="shared" si="27"/>
        <v>1953</v>
      </c>
      <c r="E398" s="19">
        <v>2000</v>
      </c>
      <c r="F398" s="19">
        <v>4552</v>
      </c>
      <c r="G398" s="19">
        <f t="shared" si="28"/>
        <v>2552</v>
      </c>
    </row>
    <row r="399" spans="1:7" hidden="1">
      <c r="A399" s="12">
        <v>392</v>
      </c>
      <c r="B399" s="9">
        <v>19510</v>
      </c>
      <c r="C399" s="6">
        <f t="shared" si="26"/>
        <v>5</v>
      </c>
      <c r="D399" s="6">
        <f t="shared" si="27"/>
        <v>1953</v>
      </c>
      <c r="E399" s="19">
        <v>2000</v>
      </c>
      <c r="F399" s="19">
        <v>4552</v>
      </c>
      <c r="G399" s="19">
        <f t="shared" si="28"/>
        <v>2552</v>
      </c>
    </row>
    <row r="400" spans="1:7" hidden="1">
      <c r="A400" s="12">
        <v>393</v>
      </c>
      <c r="B400" s="9">
        <v>19540</v>
      </c>
      <c r="C400" s="6">
        <f t="shared" si="26"/>
        <v>6</v>
      </c>
      <c r="D400" s="6">
        <f t="shared" si="27"/>
        <v>1953</v>
      </c>
      <c r="E400" s="19">
        <v>2000</v>
      </c>
      <c r="F400" s="19">
        <v>3200</v>
      </c>
      <c r="G400" s="19">
        <f t="shared" si="28"/>
        <v>1200</v>
      </c>
    </row>
    <row r="401" spans="1:7" hidden="1">
      <c r="A401" s="12">
        <v>394</v>
      </c>
      <c r="B401" s="9">
        <v>19571</v>
      </c>
      <c r="C401" s="6">
        <f t="shared" si="26"/>
        <v>7</v>
      </c>
      <c r="D401" s="6">
        <f t="shared" si="27"/>
        <v>1953</v>
      </c>
      <c r="E401" s="19">
        <v>2000</v>
      </c>
      <c r="F401" s="19">
        <v>3200</v>
      </c>
      <c r="G401" s="19">
        <f t="shared" si="28"/>
        <v>1200</v>
      </c>
    </row>
    <row r="402" spans="1:7" hidden="1">
      <c r="A402" s="12">
        <v>395</v>
      </c>
      <c r="B402" s="9">
        <v>19602</v>
      </c>
      <c r="C402" s="6">
        <f t="shared" si="26"/>
        <v>8</v>
      </c>
      <c r="D402" s="6">
        <f t="shared" si="27"/>
        <v>1953</v>
      </c>
      <c r="E402" s="19">
        <v>2000</v>
      </c>
      <c r="F402" s="19">
        <v>3200</v>
      </c>
      <c r="G402" s="19">
        <f t="shared" si="28"/>
        <v>1200</v>
      </c>
    </row>
    <row r="403" spans="1:7" hidden="1">
      <c r="A403" s="12">
        <v>396</v>
      </c>
      <c r="B403" s="9">
        <v>19632</v>
      </c>
      <c r="C403" s="6">
        <f t="shared" si="26"/>
        <v>9</v>
      </c>
      <c r="D403" s="6">
        <f t="shared" si="27"/>
        <v>1953</v>
      </c>
      <c r="E403" s="19">
        <v>2000</v>
      </c>
      <c r="F403" s="19">
        <v>3200</v>
      </c>
      <c r="G403" s="19">
        <f t="shared" si="28"/>
        <v>1200</v>
      </c>
    </row>
    <row r="404" spans="1:7" hidden="1">
      <c r="A404" s="12">
        <v>397</v>
      </c>
      <c r="B404" s="9">
        <v>19663</v>
      </c>
      <c r="C404" s="6">
        <f t="shared" si="26"/>
        <v>10</v>
      </c>
      <c r="D404" s="6">
        <f t="shared" si="27"/>
        <v>1954</v>
      </c>
      <c r="E404" s="19">
        <v>2000</v>
      </c>
      <c r="F404" s="19">
        <v>3200</v>
      </c>
      <c r="G404" s="19">
        <f t="shared" si="28"/>
        <v>1200</v>
      </c>
    </row>
    <row r="405" spans="1:7" hidden="1">
      <c r="A405" s="12">
        <v>398</v>
      </c>
      <c r="B405" s="9">
        <v>19693</v>
      </c>
      <c r="C405" s="6">
        <f t="shared" si="26"/>
        <v>11</v>
      </c>
      <c r="D405" s="6">
        <f t="shared" si="27"/>
        <v>1954</v>
      </c>
      <c r="E405" s="19">
        <v>2000</v>
      </c>
      <c r="F405" s="19">
        <v>3200</v>
      </c>
      <c r="G405" s="19">
        <f t="shared" si="28"/>
        <v>1200</v>
      </c>
    </row>
    <row r="406" spans="1:7" hidden="1">
      <c r="A406" s="12">
        <v>399</v>
      </c>
      <c r="B406" s="9">
        <v>19724</v>
      </c>
      <c r="C406" s="6">
        <f t="shared" si="26"/>
        <v>12</v>
      </c>
      <c r="D406" s="6">
        <f t="shared" si="27"/>
        <v>1954</v>
      </c>
      <c r="E406" s="19">
        <v>2000</v>
      </c>
      <c r="F406" s="19">
        <v>3364</v>
      </c>
      <c r="G406" s="19">
        <f t="shared" si="28"/>
        <v>1364</v>
      </c>
    </row>
    <row r="407" spans="1:7" hidden="1">
      <c r="A407" s="12">
        <v>400</v>
      </c>
      <c r="B407" s="9">
        <v>19755</v>
      </c>
      <c r="C407" s="6">
        <f t="shared" si="26"/>
        <v>1</v>
      </c>
      <c r="D407" s="6">
        <f t="shared" si="27"/>
        <v>1954</v>
      </c>
      <c r="E407" s="19">
        <v>2000</v>
      </c>
      <c r="F407" s="19">
        <v>3552</v>
      </c>
      <c r="G407" s="19">
        <f t="shared" si="28"/>
        <v>1552</v>
      </c>
    </row>
    <row r="408" spans="1:7" hidden="1">
      <c r="A408" s="12">
        <v>401</v>
      </c>
      <c r="B408" s="9">
        <v>19783</v>
      </c>
      <c r="C408" s="6">
        <f t="shared" si="26"/>
        <v>2</v>
      </c>
      <c r="D408" s="6">
        <f t="shared" si="27"/>
        <v>1954</v>
      </c>
      <c r="E408" s="19">
        <v>2000</v>
      </c>
      <c r="F408" s="19">
        <v>3661</v>
      </c>
      <c r="G408" s="19">
        <f t="shared" si="28"/>
        <v>1661</v>
      </c>
    </row>
    <row r="409" spans="1:7" hidden="1">
      <c r="A409" s="12">
        <v>402</v>
      </c>
      <c r="B409" s="9">
        <v>19814</v>
      </c>
      <c r="C409" s="6">
        <f t="shared" si="26"/>
        <v>3</v>
      </c>
      <c r="D409" s="6">
        <f t="shared" si="27"/>
        <v>1954</v>
      </c>
      <c r="E409" s="19">
        <v>2000</v>
      </c>
      <c r="F409" s="19">
        <v>4106</v>
      </c>
      <c r="G409" s="19">
        <f t="shared" si="28"/>
        <v>2106</v>
      </c>
    </row>
    <row r="410" spans="1:7" hidden="1">
      <c r="A410" s="12">
        <v>403</v>
      </c>
      <c r="B410" s="9">
        <v>19844</v>
      </c>
      <c r="C410" s="6">
        <f t="shared" si="26"/>
        <v>4</v>
      </c>
      <c r="D410" s="6">
        <f t="shared" si="27"/>
        <v>1954</v>
      </c>
      <c r="E410" s="19">
        <v>2000</v>
      </c>
      <c r="F410" s="19">
        <v>4546</v>
      </c>
      <c r="G410" s="19">
        <f t="shared" si="28"/>
        <v>2546</v>
      </c>
    </row>
    <row r="411" spans="1:7" hidden="1">
      <c r="A411" s="12">
        <v>404</v>
      </c>
      <c r="B411" s="9">
        <v>19875</v>
      </c>
      <c r="C411" s="6">
        <f t="shared" si="26"/>
        <v>5</v>
      </c>
      <c r="D411" s="6">
        <f t="shared" si="27"/>
        <v>1954</v>
      </c>
      <c r="E411" s="19">
        <v>2000</v>
      </c>
      <c r="F411" s="19">
        <v>4552</v>
      </c>
      <c r="G411" s="19">
        <f t="shared" si="28"/>
        <v>2552</v>
      </c>
    </row>
    <row r="412" spans="1:7" hidden="1">
      <c r="A412" s="12">
        <v>405</v>
      </c>
      <c r="B412" s="9">
        <v>19905</v>
      </c>
      <c r="C412" s="6">
        <f t="shared" si="26"/>
        <v>6</v>
      </c>
      <c r="D412" s="6">
        <f t="shared" si="27"/>
        <v>1954</v>
      </c>
      <c r="E412" s="19">
        <v>2000</v>
      </c>
      <c r="F412" s="19">
        <v>3200</v>
      </c>
      <c r="G412" s="19">
        <f t="shared" si="28"/>
        <v>1200</v>
      </c>
    </row>
    <row r="413" spans="1:7" hidden="1">
      <c r="A413" s="12">
        <v>406</v>
      </c>
      <c r="B413" s="9">
        <v>19936</v>
      </c>
      <c r="C413" s="6">
        <f t="shared" si="26"/>
        <v>7</v>
      </c>
      <c r="D413" s="6">
        <f t="shared" si="27"/>
        <v>1954</v>
      </c>
      <c r="E413" s="19">
        <v>2000</v>
      </c>
      <c r="F413" s="19">
        <v>3200</v>
      </c>
      <c r="G413" s="19">
        <f t="shared" si="28"/>
        <v>1200</v>
      </c>
    </row>
    <row r="414" spans="1:7" hidden="1">
      <c r="A414" s="12">
        <v>407</v>
      </c>
      <c r="B414" s="9">
        <v>19967</v>
      </c>
      <c r="C414" s="6">
        <f t="shared" si="26"/>
        <v>8</v>
      </c>
      <c r="D414" s="6">
        <f t="shared" si="27"/>
        <v>1954</v>
      </c>
      <c r="E414" s="19">
        <v>2000</v>
      </c>
      <c r="F414" s="19">
        <v>3200</v>
      </c>
      <c r="G414" s="19">
        <f t="shared" si="28"/>
        <v>1200</v>
      </c>
    </row>
    <row r="415" spans="1:7" hidden="1">
      <c r="A415" s="12">
        <v>408</v>
      </c>
      <c r="B415" s="9">
        <v>19997</v>
      </c>
      <c r="C415" s="6">
        <f t="shared" si="26"/>
        <v>9</v>
      </c>
      <c r="D415" s="6">
        <f t="shared" si="27"/>
        <v>1954</v>
      </c>
      <c r="E415" s="19">
        <v>2000</v>
      </c>
      <c r="F415" s="19">
        <v>3200</v>
      </c>
      <c r="G415" s="19">
        <f t="shared" si="28"/>
        <v>1200</v>
      </c>
    </row>
    <row r="416" spans="1:7" hidden="1">
      <c r="A416" s="12">
        <v>409</v>
      </c>
      <c r="B416" s="9">
        <v>20028</v>
      </c>
      <c r="C416" s="6">
        <f t="shared" si="26"/>
        <v>10</v>
      </c>
      <c r="D416" s="6">
        <f t="shared" si="27"/>
        <v>1955</v>
      </c>
      <c r="E416" s="19">
        <v>2000</v>
      </c>
      <c r="F416" s="19">
        <v>3200</v>
      </c>
      <c r="G416" s="19">
        <f t="shared" si="28"/>
        <v>1200</v>
      </c>
    </row>
    <row r="417" spans="1:7" hidden="1">
      <c r="A417" s="12">
        <v>410</v>
      </c>
      <c r="B417" s="9">
        <v>20058</v>
      </c>
      <c r="C417" s="6">
        <f t="shared" si="26"/>
        <v>11</v>
      </c>
      <c r="D417" s="6">
        <f t="shared" si="27"/>
        <v>1955</v>
      </c>
      <c r="E417" s="19">
        <v>2000</v>
      </c>
      <c r="F417" s="19">
        <v>3200</v>
      </c>
      <c r="G417" s="19">
        <f t="shared" si="28"/>
        <v>1200</v>
      </c>
    </row>
    <row r="418" spans="1:7" hidden="1">
      <c r="A418" s="12">
        <v>411</v>
      </c>
      <c r="B418" s="9">
        <v>20089</v>
      </c>
      <c r="C418" s="6">
        <f t="shared" si="26"/>
        <v>12</v>
      </c>
      <c r="D418" s="6">
        <f t="shared" si="27"/>
        <v>1955</v>
      </c>
      <c r="E418" s="19">
        <v>2000</v>
      </c>
      <c r="F418" s="19">
        <v>3360</v>
      </c>
      <c r="G418" s="19">
        <f t="shared" si="28"/>
        <v>1360</v>
      </c>
    </row>
    <row r="419" spans="1:7" hidden="1">
      <c r="A419" s="12">
        <v>412</v>
      </c>
      <c r="B419" s="9">
        <v>20120</v>
      </c>
      <c r="C419" s="6">
        <f t="shared" si="26"/>
        <v>1</v>
      </c>
      <c r="D419" s="6">
        <f t="shared" si="27"/>
        <v>1955</v>
      </c>
      <c r="E419" s="19">
        <v>1700</v>
      </c>
      <c r="F419" s="19">
        <v>3813</v>
      </c>
      <c r="G419" s="19">
        <f t="shared" si="28"/>
        <v>2113</v>
      </c>
    </row>
    <row r="420" spans="1:7" hidden="1">
      <c r="A420" s="12">
        <v>413</v>
      </c>
      <c r="B420" s="9">
        <v>20148</v>
      </c>
      <c r="C420" s="6">
        <f t="shared" si="26"/>
        <v>2</v>
      </c>
      <c r="D420" s="6">
        <f t="shared" si="27"/>
        <v>1955</v>
      </c>
      <c r="E420" s="19">
        <v>1700</v>
      </c>
      <c r="F420" s="19">
        <v>4234</v>
      </c>
      <c r="G420" s="19">
        <f t="shared" si="28"/>
        <v>2534</v>
      </c>
    </row>
    <row r="421" spans="1:7" hidden="1">
      <c r="A421" s="12">
        <v>414</v>
      </c>
      <c r="B421" s="9">
        <v>20179</v>
      </c>
      <c r="C421" s="6">
        <f t="shared" si="26"/>
        <v>3</v>
      </c>
      <c r="D421" s="6">
        <f t="shared" si="27"/>
        <v>1955</v>
      </c>
      <c r="E421" s="19">
        <v>1700</v>
      </c>
      <c r="F421" s="19">
        <v>4552</v>
      </c>
      <c r="G421" s="19">
        <f t="shared" si="28"/>
        <v>2852</v>
      </c>
    </row>
    <row r="422" spans="1:7" hidden="1">
      <c r="A422" s="12">
        <v>415</v>
      </c>
      <c r="B422" s="9">
        <v>20209</v>
      </c>
      <c r="C422" s="6">
        <f t="shared" si="26"/>
        <v>4</v>
      </c>
      <c r="D422" s="6">
        <f t="shared" si="27"/>
        <v>1955</v>
      </c>
      <c r="E422" s="19">
        <v>1700</v>
      </c>
      <c r="F422" s="19">
        <v>4552</v>
      </c>
      <c r="G422" s="19">
        <f t="shared" si="28"/>
        <v>2852</v>
      </c>
    </row>
    <row r="423" spans="1:7" hidden="1">
      <c r="A423" s="12">
        <v>416</v>
      </c>
      <c r="B423" s="9">
        <v>20240</v>
      </c>
      <c r="C423" s="6">
        <f t="shared" si="26"/>
        <v>5</v>
      </c>
      <c r="D423" s="6">
        <f t="shared" si="27"/>
        <v>1955</v>
      </c>
      <c r="E423" s="19">
        <v>1700</v>
      </c>
      <c r="F423" s="19">
        <v>4552</v>
      </c>
      <c r="G423" s="19">
        <f t="shared" si="28"/>
        <v>2852</v>
      </c>
    </row>
    <row r="424" spans="1:7" hidden="1">
      <c r="A424" s="12">
        <v>417</v>
      </c>
      <c r="B424" s="9">
        <v>20270</v>
      </c>
      <c r="C424" s="6">
        <f t="shared" si="26"/>
        <v>6</v>
      </c>
      <c r="D424" s="6">
        <f t="shared" si="27"/>
        <v>1955</v>
      </c>
      <c r="E424" s="19">
        <v>1700</v>
      </c>
      <c r="F424" s="19">
        <v>3200</v>
      </c>
      <c r="G424" s="19">
        <f t="shared" si="28"/>
        <v>1500</v>
      </c>
    </row>
    <row r="425" spans="1:7" hidden="1">
      <c r="A425" s="12">
        <v>418</v>
      </c>
      <c r="B425" s="9">
        <v>20301</v>
      </c>
      <c r="C425" s="6">
        <f t="shared" si="26"/>
        <v>7</v>
      </c>
      <c r="D425" s="6">
        <f t="shared" si="27"/>
        <v>1955</v>
      </c>
      <c r="E425" s="19">
        <v>1700</v>
      </c>
      <c r="F425" s="19">
        <v>3200</v>
      </c>
      <c r="G425" s="19">
        <f t="shared" si="28"/>
        <v>1500</v>
      </c>
    </row>
    <row r="426" spans="1:7" hidden="1">
      <c r="A426" s="12">
        <v>419</v>
      </c>
      <c r="B426" s="9">
        <v>20332</v>
      </c>
      <c r="C426" s="6">
        <f t="shared" si="26"/>
        <v>8</v>
      </c>
      <c r="D426" s="6">
        <f t="shared" si="27"/>
        <v>1955</v>
      </c>
      <c r="E426" s="19">
        <v>1700</v>
      </c>
      <c r="F426" s="19">
        <v>3200</v>
      </c>
      <c r="G426" s="19">
        <f t="shared" si="28"/>
        <v>1500</v>
      </c>
    </row>
    <row r="427" spans="1:7" hidden="1">
      <c r="A427" s="12">
        <v>420</v>
      </c>
      <c r="B427" s="9">
        <v>20362</v>
      </c>
      <c r="C427" s="6">
        <f t="shared" si="26"/>
        <v>9</v>
      </c>
      <c r="D427" s="6">
        <f t="shared" si="27"/>
        <v>1955</v>
      </c>
      <c r="E427" s="19">
        <v>1700</v>
      </c>
      <c r="F427" s="19">
        <v>3200</v>
      </c>
      <c r="G427" s="19">
        <f t="shared" si="28"/>
        <v>1500</v>
      </c>
    </row>
    <row r="428" spans="1:7" hidden="1">
      <c r="A428" s="12">
        <v>421</v>
      </c>
      <c r="B428" s="9">
        <v>20393</v>
      </c>
      <c r="C428" s="6">
        <f t="shared" si="26"/>
        <v>10</v>
      </c>
      <c r="D428" s="6">
        <f t="shared" si="27"/>
        <v>1956</v>
      </c>
      <c r="E428" s="19">
        <v>1700</v>
      </c>
      <c r="F428" s="19">
        <v>3200</v>
      </c>
      <c r="G428" s="19">
        <f t="shared" si="28"/>
        <v>1500</v>
      </c>
    </row>
    <row r="429" spans="1:7" hidden="1">
      <c r="A429" s="12">
        <v>422</v>
      </c>
      <c r="B429" s="9">
        <v>20423</v>
      </c>
      <c r="C429" s="6">
        <f t="shared" si="26"/>
        <v>11</v>
      </c>
      <c r="D429" s="6">
        <f t="shared" si="27"/>
        <v>1956</v>
      </c>
      <c r="E429" s="19">
        <v>1700</v>
      </c>
      <c r="F429" s="19">
        <v>3200</v>
      </c>
      <c r="G429" s="19">
        <f t="shared" si="28"/>
        <v>1500</v>
      </c>
    </row>
    <row r="430" spans="1:7" hidden="1">
      <c r="A430" s="12">
        <v>423</v>
      </c>
      <c r="B430" s="9">
        <v>20454</v>
      </c>
      <c r="C430" s="6">
        <f t="shared" si="26"/>
        <v>12</v>
      </c>
      <c r="D430" s="6">
        <f t="shared" si="27"/>
        <v>1956</v>
      </c>
      <c r="E430" s="19">
        <v>1700</v>
      </c>
      <c r="F430" s="19">
        <v>3252</v>
      </c>
      <c r="G430" s="19">
        <f t="shared" si="28"/>
        <v>1552</v>
      </c>
    </row>
    <row r="431" spans="1:7" hidden="1">
      <c r="A431" s="12">
        <v>424</v>
      </c>
      <c r="B431" s="9">
        <v>20485</v>
      </c>
      <c r="C431" s="6">
        <f t="shared" si="26"/>
        <v>1</v>
      </c>
      <c r="D431" s="6">
        <f t="shared" si="27"/>
        <v>1956</v>
      </c>
      <c r="E431" s="19">
        <v>2000</v>
      </c>
      <c r="F431" s="19">
        <v>3252</v>
      </c>
      <c r="G431" s="19">
        <f t="shared" si="28"/>
        <v>1252</v>
      </c>
    </row>
    <row r="432" spans="1:7" hidden="1">
      <c r="A432" s="12">
        <v>425</v>
      </c>
      <c r="B432" s="9">
        <v>20514</v>
      </c>
      <c r="C432" s="6">
        <f t="shared" si="26"/>
        <v>2</v>
      </c>
      <c r="D432" s="6">
        <f t="shared" si="27"/>
        <v>1956</v>
      </c>
      <c r="E432" s="19">
        <v>2000</v>
      </c>
      <c r="F432" s="19">
        <v>3288</v>
      </c>
      <c r="G432" s="19">
        <f t="shared" si="28"/>
        <v>1288</v>
      </c>
    </row>
    <row r="433" spans="1:7" hidden="1">
      <c r="A433" s="12">
        <v>426</v>
      </c>
      <c r="B433" s="9">
        <v>20545</v>
      </c>
      <c r="C433" s="6">
        <f t="shared" si="26"/>
        <v>3</v>
      </c>
      <c r="D433" s="6">
        <f t="shared" si="27"/>
        <v>1956</v>
      </c>
      <c r="E433" s="19">
        <v>2000</v>
      </c>
      <c r="F433" s="19">
        <v>4014</v>
      </c>
      <c r="G433" s="19">
        <f t="shared" si="28"/>
        <v>2014</v>
      </c>
    </row>
    <row r="434" spans="1:7" hidden="1">
      <c r="A434" s="12">
        <v>427</v>
      </c>
      <c r="B434" s="9">
        <v>20575</v>
      </c>
      <c r="C434" s="6">
        <f t="shared" si="26"/>
        <v>4</v>
      </c>
      <c r="D434" s="6">
        <f t="shared" si="27"/>
        <v>1956</v>
      </c>
      <c r="E434" s="19">
        <v>2000</v>
      </c>
      <c r="F434" s="19">
        <v>4552</v>
      </c>
      <c r="G434" s="19">
        <f t="shared" si="28"/>
        <v>2552</v>
      </c>
    </row>
    <row r="435" spans="1:7" hidden="1">
      <c r="A435" s="12">
        <v>428</v>
      </c>
      <c r="B435" s="9">
        <v>20606</v>
      </c>
      <c r="C435" s="6">
        <f t="shared" si="26"/>
        <v>5</v>
      </c>
      <c r="D435" s="6">
        <f t="shared" si="27"/>
        <v>1956</v>
      </c>
      <c r="E435" s="19">
        <v>2000</v>
      </c>
      <c r="F435" s="19">
        <v>4552</v>
      </c>
      <c r="G435" s="19">
        <f t="shared" si="28"/>
        <v>2552</v>
      </c>
    </row>
    <row r="436" spans="1:7" hidden="1">
      <c r="A436" s="12">
        <v>429</v>
      </c>
      <c r="B436" s="9">
        <v>20636</v>
      </c>
      <c r="C436" s="6">
        <f t="shared" si="26"/>
        <v>6</v>
      </c>
      <c r="D436" s="6">
        <f t="shared" si="27"/>
        <v>1956</v>
      </c>
      <c r="E436" s="19">
        <v>2000</v>
      </c>
      <c r="F436" s="19">
        <v>3200</v>
      </c>
      <c r="G436" s="19">
        <f t="shared" si="28"/>
        <v>1200</v>
      </c>
    </row>
    <row r="437" spans="1:7" hidden="1">
      <c r="A437" s="12">
        <v>430</v>
      </c>
      <c r="B437" s="9">
        <v>20667</v>
      </c>
      <c r="C437" s="6">
        <f t="shared" si="26"/>
        <v>7</v>
      </c>
      <c r="D437" s="6">
        <f t="shared" si="27"/>
        <v>1956</v>
      </c>
      <c r="E437" s="19">
        <v>2000</v>
      </c>
      <c r="F437" s="19">
        <v>3200</v>
      </c>
      <c r="G437" s="19">
        <f t="shared" si="28"/>
        <v>1200</v>
      </c>
    </row>
    <row r="438" spans="1:7" hidden="1">
      <c r="A438" s="12">
        <v>431</v>
      </c>
      <c r="B438" s="9">
        <v>20698</v>
      </c>
      <c r="C438" s="6">
        <f t="shared" si="26"/>
        <v>8</v>
      </c>
      <c r="D438" s="6">
        <f t="shared" si="27"/>
        <v>1956</v>
      </c>
      <c r="E438" s="19">
        <v>2000</v>
      </c>
      <c r="F438" s="19">
        <v>3200</v>
      </c>
      <c r="G438" s="19">
        <f t="shared" si="28"/>
        <v>1200</v>
      </c>
    </row>
    <row r="439" spans="1:7" hidden="1">
      <c r="A439" s="12">
        <v>432</v>
      </c>
      <c r="B439" s="9">
        <v>20728</v>
      </c>
      <c r="C439" s="6">
        <f t="shared" si="26"/>
        <v>9</v>
      </c>
      <c r="D439" s="6">
        <f t="shared" si="27"/>
        <v>1956</v>
      </c>
      <c r="E439" s="19">
        <v>2000</v>
      </c>
      <c r="F439" s="19">
        <v>3200</v>
      </c>
      <c r="G439" s="19">
        <f t="shared" si="28"/>
        <v>1200</v>
      </c>
    </row>
    <row r="440" spans="1:7" hidden="1">
      <c r="A440" s="12">
        <v>433</v>
      </c>
      <c r="B440" s="9">
        <v>20759</v>
      </c>
      <c r="C440" s="6">
        <f t="shared" si="26"/>
        <v>10</v>
      </c>
      <c r="D440" s="6">
        <f t="shared" si="27"/>
        <v>1957</v>
      </c>
      <c r="E440" s="19">
        <v>2000</v>
      </c>
      <c r="F440" s="19">
        <v>3200</v>
      </c>
      <c r="G440" s="19">
        <f t="shared" si="28"/>
        <v>1200</v>
      </c>
    </row>
    <row r="441" spans="1:7" hidden="1">
      <c r="A441" s="12">
        <v>434</v>
      </c>
      <c r="B441" s="9">
        <v>20789</v>
      </c>
      <c r="C441" s="6">
        <f t="shared" si="26"/>
        <v>11</v>
      </c>
      <c r="D441" s="6">
        <f t="shared" si="27"/>
        <v>1957</v>
      </c>
      <c r="E441" s="19">
        <v>2000</v>
      </c>
      <c r="F441" s="19">
        <v>3200</v>
      </c>
      <c r="G441" s="19">
        <f t="shared" si="28"/>
        <v>1200</v>
      </c>
    </row>
    <row r="442" spans="1:7" hidden="1">
      <c r="A442" s="12">
        <v>435</v>
      </c>
      <c r="B442" s="9">
        <v>20820</v>
      </c>
      <c r="C442" s="6">
        <f t="shared" si="26"/>
        <v>12</v>
      </c>
      <c r="D442" s="6">
        <f t="shared" si="27"/>
        <v>1957</v>
      </c>
      <c r="E442" s="19">
        <v>2000</v>
      </c>
      <c r="F442" s="19">
        <v>3370</v>
      </c>
      <c r="G442" s="19">
        <f t="shared" si="28"/>
        <v>1370</v>
      </c>
    </row>
    <row r="443" spans="1:7" hidden="1">
      <c r="A443" s="12">
        <v>436</v>
      </c>
      <c r="B443" s="9">
        <v>20851</v>
      </c>
      <c r="C443" s="6">
        <f t="shared" si="26"/>
        <v>1</v>
      </c>
      <c r="D443" s="6">
        <f t="shared" si="27"/>
        <v>1957</v>
      </c>
      <c r="E443" s="19">
        <v>2000</v>
      </c>
      <c r="F443" s="19">
        <v>3828</v>
      </c>
      <c r="G443" s="19">
        <f t="shared" si="28"/>
        <v>1828</v>
      </c>
    </row>
    <row r="444" spans="1:7" hidden="1">
      <c r="A444" s="12">
        <v>437</v>
      </c>
      <c r="B444" s="9">
        <v>20879</v>
      </c>
      <c r="C444" s="6">
        <f t="shared" si="26"/>
        <v>2</v>
      </c>
      <c r="D444" s="6">
        <f t="shared" si="27"/>
        <v>1957</v>
      </c>
      <c r="E444" s="19">
        <v>2000</v>
      </c>
      <c r="F444" s="19">
        <v>3675</v>
      </c>
      <c r="G444" s="19">
        <f t="shared" si="28"/>
        <v>1675</v>
      </c>
    </row>
    <row r="445" spans="1:7" hidden="1">
      <c r="A445" s="12">
        <v>438</v>
      </c>
      <c r="B445" s="9">
        <v>20910</v>
      </c>
      <c r="C445" s="6">
        <f t="shared" si="26"/>
        <v>3</v>
      </c>
      <c r="D445" s="6">
        <f t="shared" si="27"/>
        <v>1957</v>
      </c>
      <c r="E445" s="19">
        <v>2000</v>
      </c>
      <c r="F445" s="19">
        <v>4129</v>
      </c>
      <c r="G445" s="19">
        <f t="shared" si="28"/>
        <v>2129</v>
      </c>
    </row>
    <row r="446" spans="1:7" hidden="1">
      <c r="A446" s="12">
        <v>439</v>
      </c>
      <c r="B446" s="9">
        <v>20940</v>
      </c>
      <c r="C446" s="6">
        <f t="shared" si="26"/>
        <v>4</v>
      </c>
      <c r="D446" s="6">
        <f t="shared" si="27"/>
        <v>1957</v>
      </c>
      <c r="E446" s="19">
        <v>2000</v>
      </c>
      <c r="F446" s="19">
        <v>4552</v>
      </c>
      <c r="G446" s="19">
        <f t="shared" si="28"/>
        <v>2552</v>
      </c>
    </row>
    <row r="447" spans="1:7" hidden="1">
      <c r="A447" s="12">
        <v>440</v>
      </c>
      <c r="B447" s="9">
        <v>20971</v>
      </c>
      <c r="C447" s="6">
        <f t="shared" si="26"/>
        <v>5</v>
      </c>
      <c r="D447" s="6">
        <f t="shared" si="27"/>
        <v>1957</v>
      </c>
      <c r="E447" s="19">
        <v>2000</v>
      </c>
      <c r="F447" s="19">
        <v>4552</v>
      </c>
      <c r="G447" s="19">
        <f t="shared" si="28"/>
        <v>2552</v>
      </c>
    </row>
    <row r="448" spans="1:7" hidden="1">
      <c r="A448" s="12">
        <v>441</v>
      </c>
      <c r="B448" s="9">
        <v>21001</v>
      </c>
      <c r="C448" s="6">
        <f t="shared" si="26"/>
        <v>6</v>
      </c>
      <c r="D448" s="6">
        <f t="shared" si="27"/>
        <v>1957</v>
      </c>
      <c r="E448" s="19">
        <v>2000</v>
      </c>
      <c r="F448" s="19">
        <v>3200</v>
      </c>
      <c r="G448" s="19">
        <f t="shared" si="28"/>
        <v>1200</v>
      </c>
    </row>
    <row r="449" spans="1:7" hidden="1">
      <c r="A449" s="12">
        <v>442</v>
      </c>
      <c r="B449" s="9">
        <v>21032</v>
      </c>
      <c r="C449" s="6">
        <f t="shared" si="26"/>
        <v>7</v>
      </c>
      <c r="D449" s="6">
        <f t="shared" si="27"/>
        <v>1957</v>
      </c>
      <c r="E449" s="19">
        <v>2000</v>
      </c>
      <c r="F449" s="19">
        <v>3200</v>
      </c>
      <c r="G449" s="19">
        <f t="shared" si="28"/>
        <v>1200</v>
      </c>
    </row>
    <row r="450" spans="1:7" hidden="1">
      <c r="A450" s="12">
        <v>443</v>
      </c>
      <c r="B450" s="9">
        <v>21063</v>
      </c>
      <c r="C450" s="6">
        <f t="shared" si="26"/>
        <v>8</v>
      </c>
      <c r="D450" s="6">
        <f t="shared" si="27"/>
        <v>1957</v>
      </c>
      <c r="E450" s="19">
        <v>2000</v>
      </c>
      <c r="F450" s="19">
        <v>3200</v>
      </c>
      <c r="G450" s="19">
        <f t="shared" si="28"/>
        <v>1200</v>
      </c>
    </row>
    <row r="451" spans="1:7" hidden="1">
      <c r="A451" s="12">
        <v>444</v>
      </c>
      <c r="B451" s="9">
        <v>21093</v>
      </c>
      <c r="C451" s="6">
        <f t="shared" si="26"/>
        <v>9</v>
      </c>
      <c r="D451" s="6">
        <f t="shared" si="27"/>
        <v>1957</v>
      </c>
      <c r="E451" s="19">
        <v>2000</v>
      </c>
      <c r="F451" s="19">
        <v>3200</v>
      </c>
      <c r="G451" s="19">
        <f t="shared" si="28"/>
        <v>1200</v>
      </c>
    </row>
    <row r="452" spans="1:7" hidden="1">
      <c r="A452" s="12">
        <v>445</v>
      </c>
      <c r="B452" s="9">
        <v>21124</v>
      </c>
      <c r="C452" s="6">
        <f t="shared" si="26"/>
        <v>10</v>
      </c>
      <c r="D452" s="6">
        <f t="shared" si="27"/>
        <v>1958</v>
      </c>
      <c r="E452" s="19">
        <v>2000</v>
      </c>
      <c r="F452" s="19">
        <v>3200</v>
      </c>
      <c r="G452" s="19">
        <f t="shared" si="28"/>
        <v>1200</v>
      </c>
    </row>
    <row r="453" spans="1:7" hidden="1">
      <c r="A453" s="12">
        <v>446</v>
      </c>
      <c r="B453" s="9">
        <v>21154</v>
      </c>
      <c r="C453" s="6">
        <f t="shared" si="26"/>
        <v>11</v>
      </c>
      <c r="D453" s="6">
        <f t="shared" si="27"/>
        <v>1958</v>
      </c>
      <c r="E453" s="19">
        <v>2000</v>
      </c>
      <c r="F453" s="19">
        <v>3200</v>
      </c>
      <c r="G453" s="19">
        <f t="shared" si="28"/>
        <v>1200</v>
      </c>
    </row>
    <row r="454" spans="1:7" hidden="1">
      <c r="A454" s="12">
        <v>447</v>
      </c>
      <c r="B454" s="9">
        <v>21185</v>
      </c>
      <c r="C454" s="6">
        <f t="shared" si="26"/>
        <v>12</v>
      </c>
      <c r="D454" s="6">
        <f t="shared" si="27"/>
        <v>1958</v>
      </c>
      <c r="E454" s="19">
        <v>2000</v>
      </c>
      <c r="F454" s="19">
        <v>3338</v>
      </c>
      <c r="G454" s="19">
        <f t="shared" si="28"/>
        <v>1338</v>
      </c>
    </row>
    <row r="455" spans="1:7" hidden="1">
      <c r="A455" s="12">
        <v>448</v>
      </c>
      <c r="B455" s="9">
        <v>21216</v>
      </c>
      <c r="C455" s="6">
        <f t="shared" si="26"/>
        <v>1</v>
      </c>
      <c r="D455" s="6">
        <f t="shared" si="27"/>
        <v>1958</v>
      </c>
      <c r="E455" s="19">
        <v>2000</v>
      </c>
      <c r="F455" s="19">
        <v>3531</v>
      </c>
      <c r="G455" s="19">
        <f t="shared" si="28"/>
        <v>1531</v>
      </c>
    </row>
    <row r="456" spans="1:7" hidden="1">
      <c r="A456" s="12">
        <v>449</v>
      </c>
      <c r="B456" s="9">
        <v>21244</v>
      </c>
      <c r="C456" s="6">
        <f t="shared" si="26"/>
        <v>2</v>
      </c>
      <c r="D456" s="6">
        <f t="shared" si="27"/>
        <v>1958</v>
      </c>
      <c r="E456" s="19">
        <v>2000</v>
      </c>
      <c r="F456" s="19">
        <v>3252</v>
      </c>
      <c r="G456" s="19">
        <f t="shared" si="28"/>
        <v>1252</v>
      </c>
    </row>
    <row r="457" spans="1:7" hidden="1">
      <c r="A457" s="12">
        <v>450</v>
      </c>
      <c r="B457" s="9">
        <v>21275</v>
      </c>
      <c r="C457" s="6">
        <f t="shared" ref="C457:C520" si="29">MONTH(B457)</f>
        <v>3</v>
      </c>
      <c r="D457" s="6">
        <f t="shared" ref="D457:D520" si="30">IF(MONTH(B457)&gt;=10, YEAR(B457)+1, YEAR(B457))</f>
        <v>1958</v>
      </c>
      <c r="E457" s="19">
        <v>2000</v>
      </c>
      <c r="F457" s="19">
        <v>3416</v>
      </c>
      <c r="G457" s="19">
        <f t="shared" ref="G457:G520" si="31">F457-E457</f>
        <v>1416</v>
      </c>
    </row>
    <row r="458" spans="1:7" hidden="1">
      <c r="A458" s="12">
        <v>451</v>
      </c>
      <c r="B458" s="9">
        <v>21305</v>
      </c>
      <c r="C458" s="6">
        <f t="shared" si="29"/>
        <v>4</v>
      </c>
      <c r="D458" s="6">
        <f t="shared" si="30"/>
        <v>1958</v>
      </c>
      <c r="E458" s="19">
        <v>2000</v>
      </c>
      <c r="F458" s="19">
        <v>4173</v>
      </c>
      <c r="G458" s="19">
        <f t="shared" si="31"/>
        <v>2173</v>
      </c>
    </row>
    <row r="459" spans="1:7" hidden="1">
      <c r="A459" s="12">
        <v>452</v>
      </c>
      <c r="B459" s="9">
        <v>21336</v>
      </c>
      <c r="C459" s="6">
        <f t="shared" si="29"/>
        <v>5</v>
      </c>
      <c r="D459" s="6">
        <f t="shared" si="30"/>
        <v>1958</v>
      </c>
      <c r="E459" s="19">
        <v>2000</v>
      </c>
      <c r="F459" s="19">
        <v>4552</v>
      </c>
      <c r="G459" s="19">
        <f t="shared" si="31"/>
        <v>2552</v>
      </c>
    </row>
    <row r="460" spans="1:7" hidden="1">
      <c r="A460" s="12">
        <v>453</v>
      </c>
      <c r="B460" s="9">
        <v>21366</v>
      </c>
      <c r="C460" s="6">
        <f t="shared" si="29"/>
        <v>6</v>
      </c>
      <c r="D460" s="6">
        <f t="shared" si="30"/>
        <v>1958</v>
      </c>
      <c r="E460" s="19">
        <v>2000</v>
      </c>
      <c r="F460" s="19">
        <v>3200</v>
      </c>
      <c r="G460" s="19">
        <f t="shared" si="31"/>
        <v>1200</v>
      </c>
    </row>
    <row r="461" spans="1:7" hidden="1">
      <c r="A461" s="12">
        <v>454</v>
      </c>
      <c r="B461" s="9">
        <v>21397</v>
      </c>
      <c r="C461" s="6">
        <f t="shared" si="29"/>
        <v>7</v>
      </c>
      <c r="D461" s="6">
        <f t="shared" si="30"/>
        <v>1958</v>
      </c>
      <c r="E461" s="19">
        <v>2000</v>
      </c>
      <c r="F461" s="19">
        <v>3200</v>
      </c>
      <c r="G461" s="19">
        <f t="shared" si="31"/>
        <v>1200</v>
      </c>
    </row>
    <row r="462" spans="1:7" hidden="1">
      <c r="A462" s="12">
        <v>455</v>
      </c>
      <c r="B462" s="9">
        <v>21428</v>
      </c>
      <c r="C462" s="6">
        <f t="shared" si="29"/>
        <v>8</v>
      </c>
      <c r="D462" s="6">
        <f t="shared" si="30"/>
        <v>1958</v>
      </c>
      <c r="E462" s="19">
        <v>2000</v>
      </c>
      <c r="F462" s="19">
        <v>3200</v>
      </c>
      <c r="G462" s="19">
        <f t="shared" si="31"/>
        <v>1200</v>
      </c>
    </row>
    <row r="463" spans="1:7" hidden="1">
      <c r="A463" s="12">
        <v>456</v>
      </c>
      <c r="B463" s="9">
        <v>21458</v>
      </c>
      <c r="C463" s="6">
        <f t="shared" si="29"/>
        <v>9</v>
      </c>
      <c r="D463" s="6">
        <f t="shared" si="30"/>
        <v>1958</v>
      </c>
      <c r="E463" s="19">
        <v>2000</v>
      </c>
      <c r="F463" s="19">
        <v>3200</v>
      </c>
      <c r="G463" s="19">
        <f t="shared" si="31"/>
        <v>1200</v>
      </c>
    </row>
    <row r="464" spans="1:7" hidden="1">
      <c r="A464" s="12">
        <v>457</v>
      </c>
      <c r="B464" s="9">
        <v>21489</v>
      </c>
      <c r="C464" s="6">
        <f t="shared" si="29"/>
        <v>10</v>
      </c>
      <c r="D464" s="6">
        <f t="shared" si="30"/>
        <v>1959</v>
      </c>
      <c r="E464" s="19">
        <v>2000</v>
      </c>
      <c r="F464" s="19">
        <v>3200</v>
      </c>
      <c r="G464" s="19">
        <f t="shared" si="31"/>
        <v>1200</v>
      </c>
    </row>
    <row r="465" spans="1:7" hidden="1">
      <c r="A465" s="12">
        <v>458</v>
      </c>
      <c r="B465" s="9">
        <v>21519</v>
      </c>
      <c r="C465" s="6">
        <f t="shared" si="29"/>
        <v>11</v>
      </c>
      <c r="D465" s="6">
        <f t="shared" si="30"/>
        <v>1959</v>
      </c>
      <c r="E465" s="19">
        <v>2000</v>
      </c>
      <c r="F465" s="19">
        <v>3200</v>
      </c>
      <c r="G465" s="19">
        <f t="shared" si="31"/>
        <v>1200</v>
      </c>
    </row>
    <row r="466" spans="1:7" hidden="1">
      <c r="A466" s="12">
        <v>459</v>
      </c>
      <c r="B466" s="9">
        <v>21550</v>
      </c>
      <c r="C466" s="6">
        <f t="shared" si="29"/>
        <v>12</v>
      </c>
      <c r="D466" s="6">
        <f t="shared" si="30"/>
        <v>1959</v>
      </c>
      <c r="E466" s="19">
        <v>2000</v>
      </c>
      <c r="F466" s="19">
        <v>3370</v>
      </c>
      <c r="G466" s="19">
        <f t="shared" si="31"/>
        <v>1370</v>
      </c>
    </row>
    <row r="467" spans="1:7" hidden="1">
      <c r="A467" s="12">
        <v>460</v>
      </c>
      <c r="B467" s="9">
        <v>21581</v>
      </c>
      <c r="C467" s="6">
        <f t="shared" si="29"/>
        <v>1</v>
      </c>
      <c r="D467" s="6">
        <f t="shared" si="30"/>
        <v>1959</v>
      </c>
      <c r="E467" s="19">
        <v>2000</v>
      </c>
      <c r="F467" s="19">
        <v>3648</v>
      </c>
      <c r="G467" s="19">
        <f t="shared" si="31"/>
        <v>1648</v>
      </c>
    </row>
    <row r="468" spans="1:7" hidden="1">
      <c r="A468" s="12">
        <v>461</v>
      </c>
      <c r="B468" s="9">
        <v>21609</v>
      </c>
      <c r="C468" s="6">
        <f t="shared" si="29"/>
        <v>2</v>
      </c>
      <c r="D468" s="6">
        <f t="shared" si="30"/>
        <v>1959</v>
      </c>
      <c r="E468" s="19">
        <v>2000</v>
      </c>
      <c r="F468" s="19">
        <v>3777</v>
      </c>
      <c r="G468" s="19">
        <f t="shared" si="31"/>
        <v>1777</v>
      </c>
    </row>
    <row r="469" spans="1:7" hidden="1">
      <c r="A469" s="12">
        <v>462</v>
      </c>
      <c r="B469" s="9">
        <v>21640</v>
      </c>
      <c r="C469" s="6">
        <f t="shared" si="29"/>
        <v>3</v>
      </c>
      <c r="D469" s="6">
        <f t="shared" si="30"/>
        <v>1959</v>
      </c>
      <c r="E469" s="19">
        <v>2000</v>
      </c>
      <c r="F469" s="19">
        <v>4378</v>
      </c>
      <c r="G469" s="19">
        <f t="shared" si="31"/>
        <v>2378</v>
      </c>
    </row>
    <row r="470" spans="1:7" hidden="1">
      <c r="A470" s="12">
        <v>463</v>
      </c>
      <c r="B470" s="9">
        <v>21670</v>
      </c>
      <c r="C470" s="6">
        <f t="shared" si="29"/>
        <v>4</v>
      </c>
      <c r="D470" s="6">
        <f t="shared" si="30"/>
        <v>1959</v>
      </c>
      <c r="E470" s="19">
        <v>2000</v>
      </c>
      <c r="F470" s="19">
        <v>4552</v>
      </c>
      <c r="G470" s="19">
        <f t="shared" si="31"/>
        <v>2552</v>
      </c>
    </row>
    <row r="471" spans="1:7" hidden="1">
      <c r="A471" s="12">
        <v>464</v>
      </c>
      <c r="B471" s="9">
        <v>21701</v>
      </c>
      <c r="C471" s="6">
        <f t="shared" si="29"/>
        <v>5</v>
      </c>
      <c r="D471" s="6">
        <f t="shared" si="30"/>
        <v>1959</v>
      </c>
      <c r="E471" s="19">
        <v>2000</v>
      </c>
      <c r="F471" s="19">
        <v>4552</v>
      </c>
      <c r="G471" s="19">
        <f t="shared" si="31"/>
        <v>2552</v>
      </c>
    </row>
    <row r="472" spans="1:7" hidden="1">
      <c r="A472" s="12">
        <v>465</v>
      </c>
      <c r="B472" s="9">
        <v>21731</v>
      </c>
      <c r="C472" s="6">
        <f t="shared" si="29"/>
        <v>6</v>
      </c>
      <c r="D472" s="6">
        <f t="shared" si="30"/>
        <v>1959</v>
      </c>
      <c r="E472" s="19">
        <v>2000</v>
      </c>
      <c r="F472" s="19">
        <v>3200</v>
      </c>
      <c r="G472" s="19">
        <f t="shared" si="31"/>
        <v>1200</v>
      </c>
    </row>
    <row r="473" spans="1:7" hidden="1">
      <c r="A473" s="12">
        <v>466</v>
      </c>
      <c r="B473" s="9">
        <v>21762</v>
      </c>
      <c r="C473" s="6">
        <f t="shared" si="29"/>
        <v>7</v>
      </c>
      <c r="D473" s="6">
        <f t="shared" si="30"/>
        <v>1959</v>
      </c>
      <c r="E473" s="19">
        <v>2000</v>
      </c>
      <c r="F473" s="19">
        <v>3200</v>
      </c>
      <c r="G473" s="19">
        <f t="shared" si="31"/>
        <v>1200</v>
      </c>
    </row>
    <row r="474" spans="1:7" hidden="1">
      <c r="A474" s="12">
        <v>467</v>
      </c>
      <c r="B474" s="9">
        <v>21793</v>
      </c>
      <c r="C474" s="6">
        <f t="shared" si="29"/>
        <v>8</v>
      </c>
      <c r="D474" s="6">
        <f t="shared" si="30"/>
        <v>1959</v>
      </c>
      <c r="E474" s="19">
        <v>2000</v>
      </c>
      <c r="F474" s="19">
        <v>3200</v>
      </c>
      <c r="G474" s="19">
        <f t="shared" si="31"/>
        <v>1200</v>
      </c>
    </row>
    <row r="475" spans="1:7" hidden="1">
      <c r="A475" s="12">
        <v>468</v>
      </c>
      <c r="B475" s="9">
        <v>21823</v>
      </c>
      <c r="C475" s="6">
        <f t="shared" si="29"/>
        <v>9</v>
      </c>
      <c r="D475" s="6">
        <f t="shared" si="30"/>
        <v>1959</v>
      </c>
      <c r="E475" s="19">
        <v>2000</v>
      </c>
      <c r="F475" s="19">
        <v>3200</v>
      </c>
      <c r="G475" s="19">
        <f t="shared" si="31"/>
        <v>1200</v>
      </c>
    </row>
    <row r="476" spans="1:7" hidden="1">
      <c r="A476" s="12">
        <v>469</v>
      </c>
      <c r="B476" s="9">
        <v>21854</v>
      </c>
      <c r="C476" s="6">
        <f t="shared" si="29"/>
        <v>10</v>
      </c>
      <c r="D476" s="6">
        <f t="shared" si="30"/>
        <v>1960</v>
      </c>
      <c r="E476" s="19">
        <v>2000</v>
      </c>
      <c r="F476" s="19">
        <v>3200</v>
      </c>
      <c r="G476" s="19">
        <f t="shared" si="31"/>
        <v>1200</v>
      </c>
    </row>
    <row r="477" spans="1:7" hidden="1">
      <c r="A477" s="12">
        <v>470</v>
      </c>
      <c r="B477" s="9">
        <v>21884</v>
      </c>
      <c r="C477" s="6">
        <f t="shared" si="29"/>
        <v>11</v>
      </c>
      <c r="D477" s="6">
        <f t="shared" si="30"/>
        <v>1960</v>
      </c>
      <c r="E477" s="19">
        <v>2000</v>
      </c>
      <c r="F477" s="19">
        <v>3200</v>
      </c>
      <c r="G477" s="19">
        <f t="shared" si="31"/>
        <v>1200</v>
      </c>
    </row>
    <row r="478" spans="1:7" hidden="1">
      <c r="A478" s="12">
        <v>471</v>
      </c>
      <c r="B478" s="9">
        <v>21915</v>
      </c>
      <c r="C478" s="6">
        <f t="shared" si="29"/>
        <v>12</v>
      </c>
      <c r="D478" s="6">
        <f t="shared" si="30"/>
        <v>1960</v>
      </c>
      <c r="E478" s="19">
        <v>2000</v>
      </c>
      <c r="F478" s="19">
        <v>3370</v>
      </c>
      <c r="G478" s="19">
        <f t="shared" si="31"/>
        <v>1370</v>
      </c>
    </row>
    <row r="479" spans="1:7" hidden="1">
      <c r="A479" s="12">
        <v>472</v>
      </c>
      <c r="B479" s="9">
        <v>21946</v>
      </c>
      <c r="C479" s="6">
        <f t="shared" si="29"/>
        <v>1</v>
      </c>
      <c r="D479" s="6">
        <f t="shared" si="30"/>
        <v>1960</v>
      </c>
      <c r="E479" s="19">
        <v>1700</v>
      </c>
      <c r="F479" s="19">
        <v>3783</v>
      </c>
      <c r="G479" s="19">
        <f t="shared" si="31"/>
        <v>2083</v>
      </c>
    </row>
    <row r="480" spans="1:7" hidden="1">
      <c r="A480" s="12">
        <v>473</v>
      </c>
      <c r="B480" s="9">
        <v>21975</v>
      </c>
      <c r="C480" s="6">
        <f t="shared" si="29"/>
        <v>2</v>
      </c>
      <c r="D480" s="6">
        <f t="shared" si="30"/>
        <v>1960</v>
      </c>
      <c r="E480" s="19">
        <v>1700</v>
      </c>
      <c r="F480" s="19">
        <v>3994</v>
      </c>
      <c r="G480" s="19">
        <f t="shared" si="31"/>
        <v>2294</v>
      </c>
    </row>
    <row r="481" spans="1:7" hidden="1">
      <c r="A481" s="12">
        <v>474</v>
      </c>
      <c r="B481" s="9">
        <v>22006</v>
      </c>
      <c r="C481" s="6">
        <f t="shared" si="29"/>
        <v>3</v>
      </c>
      <c r="D481" s="6">
        <f t="shared" si="30"/>
        <v>1960</v>
      </c>
      <c r="E481" s="19">
        <v>1700</v>
      </c>
      <c r="F481" s="19">
        <v>4273</v>
      </c>
      <c r="G481" s="19">
        <f t="shared" si="31"/>
        <v>2573</v>
      </c>
    </row>
    <row r="482" spans="1:7" hidden="1">
      <c r="A482" s="12">
        <v>475</v>
      </c>
      <c r="B482" s="9">
        <v>22036</v>
      </c>
      <c r="C482" s="6">
        <f t="shared" si="29"/>
        <v>4</v>
      </c>
      <c r="D482" s="6">
        <f t="shared" si="30"/>
        <v>1960</v>
      </c>
      <c r="E482" s="19">
        <v>1700</v>
      </c>
      <c r="F482" s="19">
        <v>4552</v>
      </c>
      <c r="G482" s="19">
        <f t="shared" si="31"/>
        <v>2852</v>
      </c>
    </row>
    <row r="483" spans="1:7" hidden="1">
      <c r="A483" s="12">
        <v>476</v>
      </c>
      <c r="B483" s="9">
        <v>22067</v>
      </c>
      <c r="C483" s="6">
        <f t="shared" si="29"/>
        <v>5</v>
      </c>
      <c r="D483" s="6">
        <f t="shared" si="30"/>
        <v>1960</v>
      </c>
      <c r="E483" s="19">
        <v>1700</v>
      </c>
      <c r="F483" s="19">
        <v>4552</v>
      </c>
      <c r="G483" s="19">
        <f t="shared" si="31"/>
        <v>2852</v>
      </c>
    </row>
    <row r="484" spans="1:7" hidden="1">
      <c r="A484" s="12">
        <v>477</v>
      </c>
      <c r="B484" s="9">
        <v>22097</v>
      </c>
      <c r="C484" s="6">
        <f t="shared" si="29"/>
        <v>6</v>
      </c>
      <c r="D484" s="6">
        <f t="shared" si="30"/>
        <v>1960</v>
      </c>
      <c r="E484" s="19">
        <v>1700</v>
      </c>
      <c r="F484" s="19">
        <v>3200</v>
      </c>
      <c r="G484" s="19">
        <f t="shared" si="31"/>
        <v>1500</v>
      </c>
    </row>
    <row r="485" spans="1:7" hidden="1">
      <c r="A485" s="12">
        <v>478</v>
      </c>
      <c r="B485" s="9">
        <v>22128</v>
      </c>
      <c r="C485" s="6">
        <f t="shared" si="29"/>
        <v>7</v>
      </c>
      <c r="D485" s="6">
        <f t="shared" si="30"/>
        <v>1960</v>
      </c>
      <c r="E485" s="19">
        <v>1700</v>
      </c>
      <c r="F485" s="19">
        <v>3200</v>
      </c>
      <c r="G485" s="19">
        <f t="shared" si="31"/>
        <v>1500</v>
      </c>
    </row>
    <row r="486" spans="1:7" hidden="1">
      <c r="A486" s="12">
        <v>479</v>
      </c>
      <c r="B486" s="9">
        <v>22159</v>
      </c>
      <c r="C486" s="6">
        <f t="shared" si="29"/>
        <v>8</v>
      </c>
      <c r="D486" s="6">
        <f t="shared" si="30"/>
        <v>1960</v>
      </c>
      <c r="E486" s="19">
        <v>1700</v>
      </c>
      <c r="F486" s="19">
        <v>3200</v>
      </c>
      <c r="G486" s="19">
        <f t="shared" si="31"/>
        <v>1500</v>
      </c>
    </row>
    <row r="487" spans="1:7" hidden="1">
      <c r="A487" s="12">
        <v>480</v>
      </c>
      <c r="B487" s="9">
        <v>22189</v>
      </c>
      <c r="C487" s="6">
        <f t="shared" si="29"/>
        <v>9</v>
      </c>
      <c r="D487" s="6">
        <f t="shared" si="30"/>
        <v>1960</v>
      </c>
      <c r="E487" s="19">
        <v>1700</v>
      </c>
      <c r="F487" s="19">
        <v>3200</v>
      </c>
      <c r="G487" s="19">
        <f t="shared" si="31"/>
        <v>1500</v>
      </c>
    </row>
    <row r="488" spans="1:7" hidden="1">
      <c r="A488" s="12">
        <v>481</v>
      </c>
      <c r="B488" s="9">
        <v>22220</v>
      </c>
      <c r="C488" s="6">
        <f t="shared" si="29"/>
        <v>10</v>
      </c>
      <c r="D488" s="6">
        <f t="shared" si="30"/>
        <v>1961</v>
      </c>
      <c r="E488" s="19">
        <v>1700</v>
      </c>
      <c r="F488" s="19">
        <v>3200</v>
      </c>
      <c r="G488" s="19">
        <f t="shared" si="31"/>
        <v>1500</v>
      </c>
    </row>
    <row r="489" spans="1:7" hidden="1">
      <c r="A489" s="12">
        <v>482</v>
      </c>
      <c r="B489" s="9">
        <v>22250</v>
      </c>
      <c r="C489" s="6">
        <f t="shared" si="29"/>
        <v>11</v>
      </c>
      <c r="D489" s="6">
        <f t="shared" si="30"/>
        <v>1961</v>
      </c>
      <c r="E489" s="19">
        <v>1700</v>
      </c>
      <c r="F489" s="19">
        <v>3200</v>
      </c>
      <c r="G489" s="19">
        <f t="shared" si="31"/>
        <v>1500</v>
      </c>
    </row>
    <row r="490" spans="1:7" hidden="1">
      <c r="A490" s="12">
        <v>483</v>
      </c>
      <c r="B490" s="9">
        <v>22281</v>
      </c>
      <c r="C490" s="6">
        <f t="shared" si="29"/>
        <v>12</v>
      </c>
      <c r="D490" s="6">
        <f t="shared" si="30"/>
        <v>1961</v>
      </c>
      <c r="E490" s="19">
        <v>1700</v>
      </c>
      <c r="F490" s="19">
        <v>3350</v>
      </c>
      <c r="G490" s="19">
        <f t="shared" si="31"/>
        <v>1650</v>
      </c>
    </row>
    <row r="491" spans="1:7" hidden="1">
      <c r="A491" s="12">
        <v>484</v>
      </c>
      <c r="B491" s="9">
        <v>22312</v>
      </c>
      <c r="C491" s="6">
        <f t="shared" si="29"/>
        <v>1</v>
      </c>
      <c r="D491" s="6">
        <f t="shared" si="30"/>
        <v>1961</v>
      </c>
      <c r="E491" s="19">
        <v>1700</v>
      </c>
      <c r="F491" s="19">
        <v>3751</v>
      </c>
      <c r="G491" s="19">
        <f t="shared" si="31"/>
        <v>2051</v>
      </c>
    </row>
    <row r="492" spans="1:7" hidden="1">
      <c r="A492" s="12">
        <v>485</v>
      </c>
      <c r="B492" s="9">
        <v>22340</v>
      </c>
      <c r="C492" s="6">
        <f t="shared" si="29"/>
        <v>2</v>
      </c>
      <c r="D492" s="6">
        <f t="shared" si="30"/>
        <v>1961</v>
      </c>
      <c r="E492" s="19">
        <v>1700</v>
      </c>
      <c r="F492" s="19">
        <v>3914</v>
      </c>
      <c r="G492" s="19">
        <f t="shared" si="31"/>
        <v>2214</v>
      </c>
    </row>
    <row r="493" spans="1:7" hidden="1">
      <c r="A493" s="12">
        <v>486</v>
      </c>
      <c r="B493" s="9">
        <v>22371</v>
      </c>
      <c r="C493" s="6">
        <f t="shared" si="29"/>
        <v>3</v>
      </c>
      <c r="D493" s="6">
        <f t="shared" si="30"/>
        <v>1961</v>
      </c>
      <c r="E493" s="19">
        <v>1700</v>
      </c>
      <c r="F493" s="19">
        <v>4280</v>
      </c>
      <c r="G493" s="19">
        <f t="shared" si="31"/>
        <v>2580</v>
      </c>
    </row>
    <row r="494" spans="1:7" hidden="1">
      <c r="A494" s="12">
        <v>487</v>
      </c>
      <c r="B494" s="9">
        <v>22401</v>
      </c>
      <c r="C494" s="6">
        <f t="shared" si="29"/>
        <v>4</v>
      </c>
      <c r="D494" s="6">
        <f t="shared" si="30"/>
        <v>1961</v>
      </c>
      <c r="E494" s="19">
        <v>1700</v>
      </c>
      <c r="F494" s="19">
        <v>4552</v>
      </c>
      <c r="G494" s="19">
        <f t="shared" si="31"/>
        <v>2852</v>
      </c>
    </row>
    <row r="495" spans="1:7" hidden="1">
      <c r="A495" s="12">
        <v>488</v>
      </c>
      <c r="B495" s="9">
        <v>22432</v>
      </c>
      <c r="C495" s="6">
        <f t="shared" si="29"/>
        <v>5</v>
      </c>
      <c r="D495" s="6">
        <f t="shared" si="30"/>
        <v>1961</v>
      </c>
      <c r="E495" s="19">
        <v>1700</v>
      </c>
      <c r="F495" s="19">
        <v>4552</v>
      </c>
      <c r="G495" s="19">
        <f t="shared" si="31"/>
        <v>2852</v>
      </c>
    </row>
    <row r="496" spans="1:7" hidden="1">
      <c r="A496" s="12">
        <v>489</v>
      </c>
      <c r="B496" s="9">
        <v>22462</v>
      </c>
      <c r="C496" s="6">
        <f t="shared" si="29"/>
        <v>6</v>
      </c>
      <c r="D496" s="6">
        <f t="shared" si="30"/>
        <v>1961</v>
      </c>
      <c r="E496" s="19">
        <v>1700</v>
      </c>
      <c r="F496" s="19">
        <v>3200</v>
      </c>
      <c r="G496" s="19">
        <f t="shared" si="31"/>
        <v>1500</v>
      </c>
    </row>
    <row r="497" spans="1:7" hidden="1">
      <c r="A497" s="12">
        <v>490</v>
      </c>
      <c r="B497" s="9">
        <v>22493</v>
      </c>
      <c r="C497" s="6">
        <f t="shared" si="29"/>
        <v>7</v>
      </c>
      <c r="D497" s="6">
        <f t="shared" si="30"/>
        <v>1961</v>
      </c>
      <c r="E497" s="19">
        <v>1700</v>
      </c>
      <c r="F497" s="19">
        <v>3200</v>
      </c>
      <c r="G497" s="19">
        <f t="shared" si="31"/>
        <v>1500</v>
      </c>
    </row>
    <row r="498" spans="1:7" hidden="1">
      <c r="A498" s="12">
        <v>491</v>
      </c>
      <c r="B498" s="9">
        <v>22524</v>
      </c>
      <c r="C498" s="6">
        <f t="shared" si="29"/>
        <v>8</v>
      </c>
      <c r="D498" s="6">
        <f t="shared" si="30"/>
        <v>1961</v>
      </c>
      <c r="E498" s="19">
        <v>1700</v>
      </c>
      <c r="F498" s="19">
        <v>3200</v>
      </c>
      <c r="G498" s="19">
        <f t="shared" si="31"/>
        <v>1500</v>
      </c>
    </row>
    <row r="499" spans="1:7" hidden="1">
      <c r="A499" s="12">
        <v>492</v>
      </c>
      <c r="B499" s="9">
        <v>22554</v>
      </c>
      <c r="C499" s="6">
        <f t="shared" si="29"/>
        <v>9</v>
      </c>
      <c r="D499" s="6">
        <f t="shared" si="30"/>
        <v>1961</v>
      </c>
      <c r="E499" s="19">
        <v>1700</v>
      </c>
      <c r="F499" s="19">
        <v>3200</v>
      </c>
      <c r="G499" s="19">
        <f t="shared" si="31"/>
        <v>1500</v>
      </c>
    </row>
    <row r="500" spans="1:7" hidden="1">
      <c r="A500" s="12">
        <v>493</v>
      </c>
      <c r="B500" s="9">
        <v>22585</v>
      </c>
      <c r="C500" s="6">
        <f t="shared" si="29"/>
        <v>10</v>
      </c>
      <c r="D500" s="6">
        <f t="shared" si="30"/>
        <v>1962</v>
      </c>
      <c r="E500" s="19">
        <v>1700</v>
      </c>
      <c r="F500" s="19">
        <v>3200</v>
      </c>
      <c r="G500" s="19">
        <f t="shared" si="31"/>
        <v>1500</v>
      </c>
    </row>
    <row r="501" spans="1:7" hidden="1">
      <c r="A501" s="12">
        <v>494</v>
      </c>
      <c r="B501" s="9">
        <v>22615</v>
      </c>
      <c r="C501" s="6">
        <f t="shared" si="29"/>
        <v>11</v>
      </c>
      <c r="D501" s="6">
        <f t="shared" si="30"/>
        <v>1962</v>
      </c>
      <c r="E501" s="19">
        <v>1700</v>
      </c>
      <c r="F501" s="19">
        <v>3200</v>
      </c>
      <c r="G501" s="19">
        <f t="shared" si="31"/>
        <v>1500</v>
      </c>
    </row>
    <row r="502" spans="1:7" hidden="1">
      <c r="A502" s="12">
        <v>495</v>
      </c>
      <c r="B502" s="9">
        <v>22646</v>
      </c>
      <c r="C502" s="6">
        <f t="shared" si="29"/>
        <v>12</v>
      </c>
      <c r="D502" s="6">
        <f t="shared" si="30"/>
        <v>1962</v>
      </c>
      <c r="E502" s="19">
        <v>1700</v>
      </c>
      <c r="F502" s="19">
        <v>3356</v>
      </c>
      <c r="G502" s="19">
        <f t="shared" si="31"/>
        <v>1656</v>
      </c>
    </row>
    <row r="503" spans="1:7" hidden="1">
      <c r="A503" s="12">
        <v>496</v>
      </c>
      <c r="B503" s="9">
        <v>22677</v>
      </c>
      <c r="C503" s="6">
        <f t="shared" si="29"/>
        <v>1</v>
      </c>
      <c r="D503" s="6">
        <f t="shared" si="30"/>
        <v>1962</v>
      </c>
      <c r="E503" s="19">
        <v>2000</v>
      </c>
      <c r="F503" s="19">
        <v>3819</v>
      </c>
      <c r="G503" s="19">
        <f t="shared" si="31"/>
        <v>1819</v>
      </c>
    </row>
    <row r="504" spans="1:7" hidden="1">
      <c r="A504" s="12">
        <v>497</v>
      </c>
      <c r="B504" s="9">
        <v>22705</v>
      </c>
      <c r="C504" s="6">
        <f t="shared" si="29"/>
        <v>2</v>
      </c>
      <c r="D504" s="6">
        <f t="shared" si="30"/>
        <v>1962</v>
      </c>
      <c r="E504" s="19">
        <v>2000</v>
      </c>
      <c r="F504" s="19">
        <v>3675</v>
      </c>
      <c r="G504" s="19">
        <f t="shared" si="31"/>
        <v>1675</v>
      </c>
    </row>
    <row r="505" spans="1:7" hidden="1">
      <c r="A505" s="12">
        <v>498</v>
      </c>
      <c r="B505" s="9">
        <v>22736</v>
      </c>
      <c r="C505" s="6">
        <f t="shared" si="29"/>
        <v>3</v>
      </c>
      <c r="D505" s="6">
        <f t="shared" si="30"/>
        <v>1962</v>
      </c>
      <c r="E505" s="19">
        <v>2000</v>
      </c>
      <c r="F505" s="19">
        <v>4292</v>
      </c>
      <c r="G505" s="19">
        <f t="shared" si="31"/>
        <v>2292</v>
      </c>
    </row>
    <row r="506" spans="1:7" hidden="1">
      <c r="A506" s="12">
        <v>499</v>
      </c>
      <c r="B506" s="9">
        <v>22766</v>
      </c>
      <c r="C506" s="6">
        <f t="shared" si="29"/>
        <v>4</v>
      </c>
      <c r="D506" s="6">
        <f t="shared" si="30"/>
        <v>1962</v>
      </c>
      <c r="E506" s="19">
        <v>2000</v>
      </c>
      <c r="F506" s="19">
        <v>4552</v>
      </c>
      <c r="G506" s="19">
        <f t="shared" si="31"/>
        <v>2552</v>
      </c>
    </row>
    <row r="507" spans="1:7" hidden="1">
      <c r="A507" s="12">
        <v>500</v>
      </c>
      <c r="B507" s="9">
        <v>22797</v>
      </c>
      <c r="C507" s="6">
        <f t="shared" si="29"/>
        <v>5</v>
      </c>
      <c r="D507" s="6">
        <f t="shared" si="30"/>
        <v>1962</v>
      </c>
      <c r="E507" s="19">
        <v>2000</v>
      </c>
      <c r="F507" s="19">
        <v>4552</v>
      </c>
      <c r="G507" s="19">
        <f t="shared" si="31"/>
        <v>2552</v>
      </c>
    </row>
    <row r="508" spans="1:7" hidden="1">
      <c r="A508" s="12">
        <v>501</v>
      </c>
      <c r="B508" s="9">
        <v>22827</v>
      </c>
      <c r="C508" s="6">
        <f t="shared" si="29"/>
        <v>6</v>
      </c>
      <c r="D508" s="6">
        <f t="shared" si="30"/>
        <v>1962</v>
      </c>
      <c r="E508" s="19">
        <v>2000</v>
      </c>
      <c r="F508" s="19">
        <v>3200</v>
      </c>
      <c r="G508" s="19">
        <f t="shared" si="31"/>
        <v>1200</v>
      </c>
    </row>
    <row r="509" spans="1:7" hidden="1">
      <c r="A509" s="12">
        <v>502</v>
      </c>
      <c r="B509" s="9">
        <v>22858</v>
      </c>
      <c r="C509" s="6">
        <f t="shared" si="29"/>
        <v>7</v>
      </c>
      <c r="D509" s="6">
        <f t="shared" si="30"/>
        <v>1962</v>
      </c>
      <c r="E509" s="19">
        <v>2000</v>
      </c>
      <c r="F509" s="19">
        <v>3200</v>
      </c>
      <c r="G509" s="19">
        <f t="shared" si="31"/>
        <v>1200</v>
      </c>
    </row>
    <row r="510" spans="1:7" hidden="1">
      <c r="A510" s="12">
        <v>503</v>
      </c>
      <c r="B510" s="9">
        <v>22889</v>
      </c>
      <c r="C510" s="6">
        <f t="shared" si="29"/>
        <v>8</v>
      </c>
      <c r="D510" s="6">
        <f t="shared" si="30"/>
        <v>1962</v>
      </c>
      <c r="E510" s="19">
        <v>2000</v>
      </c>
      <c r="F510" s="19">
        <v>3200</v>
      </c>
      <c r="G510" s="19">
        <f t="shared" si="31"/>
        <v>1200</v>
      </c>
    </row>
    <row r="511" spans="1:7" hidden="1">
      <c r="A511" s="12">
        <v>504</v>
      </c>
      <c r="B511" s="9">
        <v>22919</v>
      </c>
      <c r="C511" s="6">
        <f t="shared" si="29"/>
        <v>9</v>
      </c>
      <c r="D511" s="6">
        <f t="shared" si="30"/>
        <v>1962</v>
      </c>
      <c r="E511" s="19">
        <v>2000</v>
      </c>
      <c r="F511" s="19">
        <v>3200</v>
      </c>
      <c r="G511" s="19">
        <f t="shared" si="31"/>
        <v>1200</v>
      </c>
    </row>
    <row r="512" spans="1:7" hidden="1">
      <c r="A512" s="12">
        <v>505</v>
      </c>
      <c r="B512" s="9">
        <v>22950</v>
      </c>
      <c r="C512" s="6">
        <f t="shared" si="29"/>
        <v>10</v>
      </c>
      <c r="D512" s="6">
        <f t="shared" si="30"/>
        <v>1963</v>
      </c>
      <c r="E512" s="19">
        <v>2000</v>
      </c>
      <c r="F512" s="19">
        <v>3200</v>
      </c>
      <c r="G512" s="19">
        <f t="shared" si="31"/>
        <v>1200</v>
      </c>
    </row>
    <row r="513" spans="1:7" hidden="1">
      <c r="A513" s="12">
        <v>506</v>
      </c>
      <c r="B513" s="9">
        <v>22980</v>
      </c>
      <c r="C513" s="6">
        <f t="shared" si="29"/>
        <v>11</v>
      </c>
      <c r="D513" s="6">
        <f t="shared" si="30"/>
        <v>1963</v>
      </c>
      <c r="E513" s="19">
        <v>2000</v>
      </c>
      <c r="F513" s="19">
        <v>3200</v>
      </c>
      <c r="G513" s="19">
        <f t="shared" si="31"/>
        <v>1200</v>
      </c>
    </row>
    <row r="514" spans="1:7" hidden="1">
      <c r="A514" s="12">
        <v>507</v>
      </c>
      <c r="B514" s="9">
        <v>23011</v>
      </c>
      <c r="C514" s="6">
        <f t="shared" si="29"/>
        <v>12</v>
      </c>
      <c r="D514" s="6">
        <f t="shared" si="30"/>
        <v>1963</v>
      </c>
      <c r="E514" s="19">
        <v>2000</v>
      </c>
      <c r="F514" s="19">
        <v>3349</v>
      </c>
      <c r="G514" s="19">
        <f t="shared" si="31"/>
        <v>1349</v>
      </c>
    </row>
    <row r="515" spans="1:7" hidden="1">
      <c r="A515" s="12">
        <v>508</v>
      </c>
      <c r="B515" s="9">
        <v>23042</v>
      </c>
      <c r="C515" s="6">
        <f t="shared" si="29"/>
        <v>1</v>
      </c>
      <c r="D515" s="6">
        <f t="shared" si="30"/>
        <v>1963</v>
      </c>
      <c r="E515" s="19">
        <v>2000</v>
      </c>
      <c r="F515" s="19">
        <v>3764</v>
      </c>
      <c r="G515" s="19">
        <f t="shared" si="31"/>
        <v>1764</v>
      </c>
    </row>
    <row r="516" spans="1:7" hidden="1">
      <c r="A516" s="12">
        <v>509</v>
      </c>
      <c r="B516" s="9">
        <v>23070</v>
      </c>
      <c r="C516" s="6">
        <f t="shared" si="29"/>
        <v>2</v>
      </c>
      <c r="D516" s="6">
        <f t="shared" si="30"/>
        <v>1963</v>
      </c>
      <c r="E516" s="19">
        <v>2000</v>
      </c>
      <c r="F516" s="19">
        <v>3944</v>
      </c>
      <c r="G516" s="19">
        <f t="shared" si="31"/>
        <v>1944</v>
      </c>
    </row>
    <row r="517" spans="1:7" hidden="1">
      <c r="A517" s="12">
        <v>510</v>
      </c>
      <c r="B517" s="9">
        <v>23101</v>
      </c>
      <c r="C517" s="6">
        <f t="shared" si="29"/>
        <v>3</v>
      </c>
      <c r="D517" s="6">
        <f t="shared" si="30"/>
        <v>1963</v>
      </c>
      <c r="E517" s="19">
        <v>2000</v>
      </c>
      <c r="F517" s="19">
        <v>4226</v>
      </c>
      <c r="G517" s="19">
        <f t="shared" si="31"/>
        <v>2226</v>
      </c>
    </row>
    <row r="518" spans="1:7" hidden="1">
      <c r="A518" s="12">
        <v>511</v>
      </c>
      <c r="B518" s="9">
        <v>23131</v>
      </c>
      <c r="C518" s="6">
        <f t="shared" si="29"/>
        <v>4</v>
      </c>
      <c r="D518" s="6">
        <f t="shared" si="30"/>
        <v>1963</v>
      </c>
      <c r="E518" s="19">
        <v>2000</v>
      </c>
      <c r="F518" s="19">
        <v>4137</v>
      </c>
      <c r="G518" s="19">
        <f t="shared" si="31"/>
        <v>2137</v>
      </c>
    </row>
    <row r="519" spans="1:7" hidden="1">
      <c r="A519" s="12">
        <v>512</v>
      </c>
      <c r="B519" s="9">
        <v>23162</v>
      </c>
      <c r="C519" s="6">
        <f t="shared" si="29"/>
        <v>5</v>
      </c>
      <c r="D519" s="6">
        <f t="shared" si="30"/>
        <v>1963</v>
      </c>
      <c r="E519" s="19">
        <v>2000</v>
      </c>
      <c r="F519" s="19">
        <v>4552</v>
      </c>
      <c r="G519" s="19">
        <f t="shared" si="31"/>
        <v>2552</v>
      </c>
    </row>
    <row r="520" spans="1:7" hidden="1">
      <c r="A520" s="12">
        <v>513</v>
      </c>
      <c r="B520" s="9">
        <v>23192</v>
      </c>
      <c r="C520" s="6">
        <f t="shared" si="29"/>
        <v>6</v>
      </c>
      <c r="D520" s="6">
        <f t="shared" si="30"/>
        <v>1963</v>
      </c>
      <c r="E520" s="19">
        <v>2000</v>
      </c>
      <c r="F520" s="19">
        <v>3200</v>
      </c>
      <c r="G520" s="19">
        <f t="shared" si="31"/>
        <v>1200</v>
      </c>
    </row>
    <row r="521" spans="1:7" hidden="1">
      <c r="A521" s="12">
        <v>514</v>
      </c>
      <c r="B521" s="9">
        <v>23223</v>
      </c>
      <c r="C521" s="6">
        <f t="shared" ref="C521:C584" si="32">MONTH(B521)</f>
        <v>7</v>
      </c>
      <c r="D521" s="6">
        <f t="shared" ref="D521:D584" si="33">IF(MONTH(B521)&gt;=10, YEAR(B521)+1, YEAR(B521))</f>
        <v>1963</v>
      </c>
      <c r="E521" s="19">
        <v>2000</v>
      </c>
      <c r="F521" s="19">
        <v>3200</v>
      </c>
      <c r="G521" s="19">
        <f t="shared" ref="G521:G584" si="34">F521-E521</f>
        <v>1200</v>
      </c>
    </row>
    <row r="522" spans="1:7" hidden="1">
      <c r="A522" s="12">
        <v>515</v>
      </c>
      <c r="B522" s="9">
        <v>23254</v>
      </c>
      <c r="C522" s="6">
        <f t="shared" si="32"/>
        <v>8</v>
      </c>
      <c r="D522" s="6">
        <f t="shared" si="33"/>
        <v>1963</v>
      </c>
      <c r="E522" s="19">
        <v>2000</v>
      </c>
      <c r="F522" s="19">
        <v>3200</v>
      </c>
      <c r="G522" s="19">
        <f t="shared" si="34"/>
        <v>1200</v>
      </c>
    </row>
    <row r="523" spans="1:7" hidden="1">
      <c r="A523" s="12">
        <v>516</v>
      </c>
      <c r="B523" s="9">
        <v>23284</v>
      </c>
      <c r="C523" s="6">
        <f t="shared" si="32"/>
        <v>9</v>
      </c>
      <c r="D523" s="6">
        <f t="shared" si="33"/>
        <v>1963</v>
      </c>
      <c r="E523" s="19">
        <v>2000</v>
      </c>
      <c r="F523" s="19">
        <v>3200</v>
      </c>
      <c r="G523" s="19">
        <f t="shared" si="34"/>
        <v>1200</v>
      </c>
    </row>
    <row r="524" spans="1:7" hidden="1">
      <c r="A524" s="12">
        <v>517</v>
      </c>
      <c r="B524" s="9">
        <v>23315</v>
      </c>
      <c r="C524" s="6">
        <f t="shared" si="32"/>
        <v>10</v>
      </c>
      <c r="D524" s="6">
        <f t="shared" si="33"/>
        <v>1964</v>
      </c>
      <c r="E524" s="19">
        <v>2000</v>
      </c>
      <c r="F524" s="19">
        <v>3200</v>
      </c>
      <c r="G524" s="19">
        <f t="shared" si="34"/>
        <v>1200</v>
      </c>
    </row>
    <row r="525" spans="1:7" hidden="1">
      <c r="A525" s="12">
        <v>518</v>
      </c>
      <c r="B525" s="9">
        <v>23345</v>
      </c>
      <c r="C525" s="6">
        <f t="shared" si="32"/>
        <v>11</v>
      </c>
      <c r="D525" s="6">
        <f t="shared" si="33"/>
        <v>1964</v>
      </c>
      <c r="E525" s="19">
        <v>2000</v>
      </c>
      <c r="F525" s="19">
        <v>3200</v>
      </c>
      <c r="G525" s="19">
        <f t="shared" si="34"/>
        <v>1200</v>
      </c>
    </row>
    <row r="526" spans="1:7" hidden="1">
      <c r="A526" s="12">
        <v>519</v>
      </c>
      <c r="B526" s="9">
        <v>23376</v>
      </c>
      <c r="C526" s="6">
        <f t="shared" si="32"/>
        <v>12</v>
      </c>
      <c r="D526" s="6">
        <f t="shared" si="33"/>
        <v>1964</v>
      </c>
      <c r="E526" s="19">
        <v>2000</v>
      </c>
      <c r="F526" s="19">
        <v>3366</v>
      </c>
      <c r="G526" s="19">
        <f t="shared" si="34"/>
        <v>1366</v>
      </c>
    </row>
    <row r="527" spans="1:7" hidden="1">
      <c r="A527" s="12">
        <v>520</v>
      </c>
      <c r="B527" s="9">
        <v>23407</v>
      </c>
      <c r="C527" s="6">
        <f t="shared" si="32"/>
        <v>1</v>
      </c>
      <c r="D527" s="6">
        <f t="shared" si="33"/>
        <v>1964</v>
      </c>
      <c r="E527" s="19">
        <v>1700</v>
      </c>
      <c r="F527" s="19">
        <v>3705</v>
      </c>
      <c r="G527" s="19">
        <f t="shared" si="34"/>
        <v>2005</v>
      </c>
    </row>
    <row r="528" spans="1:7" hidden="1">
      <c r="A528" s="12">
        <v>521</v>
      </c>
      <c r="B528" s="9">
        <v>23436</v>
      </c>
      <c r="C528" s="6">
        <f t="shared" si="32"/>
        <v>2</v>
      </c>
      <c r="D528" s="6">
        <f t="shared" si="33"/>
        <v>1964</v>
      </c>
      <c r="E528" s="19">
        <v>1700</v>
      </c>
      <c r="F528" s="19">
        <v>4194</v>
      </c>
      <c r="G528" s="19">
        <f t="shared" si="34"/>
        <v>2494</v>
      </c>
    </row>
    <row r="529" spans="1:7" hidden="1">
      <c r="A529" s="12">
        <v>522</v>
      </c>
      <c r="B529" s="9">
        <v>23467</v>
      </c>
      <c r="C529" s="6">
        <f t="shared" si="32"/>
        <v>3</v>
      </c>
      <c r="D529" s="6">
        <f t="shared" si="33"/>
        <v>1964</v>
      </c>
      <c r="E529" s="19">
        <v>1700</v>
      </c>
      <c r="F529" s="19">
        <v>4552</v>
      </c>
      <c r="G529" s="19">
        <f t="shared" si="34"/>
        <v>2852</v>
      </c>
    </row>
    <row r="530" spans="1:7" hidden="1">
      <c r="A530" s="12">
        <v>523</v>
      </c>
      <c r="B530" s="9">
        <v>23497</v>
      </c>
      <c r="C530" s="6">
        <f t="shared" si="32"/>
        <v>4</v>
      </c>
      <c r="D530" s="6">
        <f t="shared" si="33"/>
        <v>1964</v>
      </c>
      <c r="E530" s="19">
        <v>1700</v>
      </c>
      <c r="F530" s="19">
        <v>4552</v>
      </c>
      <c r="G530" s="19">
        <f t="shared" si="34"/>
        <v>2852</v>
      </c>
    </row>
    <row r="531" spans="1:7" hidden="1">
      <c r="A531" s="12">
        <v>524</v>
      </c>
      <c r="B531" s="9">
        <v>23528</v>
      </c>
      <c r="C531" s="6">
        <f t="shared" si="32"/>
        <v>5</v>
      </c>
      <c r="D531" s="6">
        <f t="shared" si="33"/>
        <v>1964</v>
      </c>
      <c r="E531" s="19">
        <v>1700</v>
      </c>
      <c r="F531" s="19">
        <v>4552</v>
      </c>
      <c r="G531" s="19">
        <f t="shared" si="34"/>
        <v>2852</v>
      </c>
    </row>
    <row r="532" spans="1:7" hidden="1">
      <c r="A532" s="12">
        <v>525</v>
      </c>
      <c r="B532" s="9">
        <v>23558</v>
      </c>
      <c r="C532" s="6">
        <f t="shared" si="32"/>
        <v>6</v>
      </c>
      <c r="D532" s="6">
        <f t="shared" si="33"/>
        <v>1964</v>
      </c>
      <c r="E532" s="19">
        <v>1700</v>
      </c>
      <c r="F532" s="19">
        <v>3200</v>
      </c>
      <c r="G532" s="19">
        <f t="shared" si="34"/>
        <v>1500</v>
      </c>
    </row>
    <row r="533" spans="1:7" hidden="1">
      <c r="A533" s="12">
        <v>526</v>
      </c>
      <c r="B533" s="9">
        <v>23589</v>
      </c>
      <c r="C533" s="6">
        <f t="shared" si="32"/>
        <v>7</v>
      </c>
      <c r="D533" s="6">
        <f t="shared" si="33"/>
        <v>1964</v>
      </c>
      <c r="E533" s="19">
        <v>1700</v>
      </c>
      <c r="F533" s="19">
        <v>3200</v>
      </c>
      <c r="G533" s="19">
        <f t="shared" si="34"/>
        <v>1500</v>
      </c>
    </row>
    <row r="534" spans="1:7" hidden="1">
      <c r="A534" s="12">
        <v>527</v>
      </c>
      <c r="B534" s="9">
        <v>23620</v>
      </c>
      <c r="C534" s="6">
        <f t="shared" si="32"/>
        <v>8</v>
      </c>
      <c r="D534" s="6">
        <f t="shared" si="33"/>
        <v>1964</v>
      </c>
      <c r="E534" s="19">
        <v>1700</v>
      </c>
      <c r="F534" s="19">
        <v>3200</v>
      </c>
      <c r="G534" s="19">
        <f t="shared" si="34"/>
        <v>1500</v>
      </c>
    </row>
    <row r="535" spans="1:7" hidden="1">
      <c r="A535" s="12">
        <v>528</v>
      </c>
      <c r="B535" s="9">
        <v>23650</v>
      </c>
      <c r="C535" s="6">
        <f t="shared" si="32"/>
        <v>9</v>
      </c>
      <c r="D535" s="6">
        <f t="shared" si="33"/>
        <v>1964</v>
      </c>
      <c r="E535" s="19">
        <v>1700</v>
      </c>
      <c r="F535" s="19">
        <v>3200</v>
      </c>
      <c r="G535" s="19">
        <f t="shared" si="34"/>
        <v>1500</v>
      </c>
    </row>
    <row r="536" spans="1:7" hidden="1">
      <c r="A536" s="12">
        <v>529</v>
      </c>
      <c r="B536" s="9">
        <v>23681</v>
      </c>
      <c r="C536" s="6">
        <f t="shared" si="32"/>
        <v>10</v>
      </c>
      <c r="D536" s="6">
        <f t="shared" si="33"/>
        <v>1965</v>
      </c>
      <c r="E536" s="19">
        <v>1700</v>
      </c>
      <c r="F536" s="19">
        <v>3200</v>
      </c>
      <c r="G536" s="19">
        <f t="shared" si="34"/>
        <v>1500</v>
      </c>
    </row>
    <row r="537" spans="1:7" hidden="1">
      <c r="A537" s="12">
        <v>530</v>
      </c>
      <c r="B537" s="9">
        <v>23711</v>
      </c>
      <c r="C537" s="6">
        <f t="shared" si="32"/>
        <v>11</v>
      </c>
      <c r="D537" s="6">
        <f t="shared" si="33"/>
        <v>1965</v>
      </c>
      <c r="E537" s="19">
        <v>1700</v>
      </c>
      <c r="F537" s="19">
        <v>3200</v>
      </c>
      <c r="G537" s="19">
        <f t="shared" si="34"/>
        <v>1500</v>
      </c>
    </row>
    <row r="538" spans="1:7" hidden="1">
      <c r="A538" s="12">
        <v>531</v>
      </c>
      <c r="B538" s="9">
        <v>23742</v>
      </c>
      <c r="C538" s="6">
        <f t="shared" si="32"/>
        <v>12</v>
      </c>
      <c r="D538" s="6">
        <f t="shared" si="33"/>
        <v>1965</v>
      </c>
      <c r="E538" s="19">
        <v>1700</v>
      </c>
      <c r="F538" s="19">
        <v>3252</v>
      </c>
      <c r="G538" s="19">
        <f t="shared" si="34"/>
        <v>1552</v>
      </c>
    </row>
    <row r="539" spans="1:7" hidden="1">
      <c r="A539" s="12">
        <v>532</v>
      </c>
      <c r="B539" s="9">
        <v>23773</v>
      </c>
      <c r="C539" s="6">
        <f t="shared" si="32"/>
        <v>1</v>
      </c>
      <c r="D539" s="6">
        <f t="shared" si="33"/>
        <v>1965</v>
      </c>
      <c r="E539" s="19">
        <v>2000</v>
      </c>
      <c r="F539" s="19">
        <v>3368</v>
      </c>
      <c r="G539" s="19">
        <f t="shared" si="34"/>
        <v>1368</v>
      </c>
    </row>
    <row r="540" spans="1:7" hidden="1">
      <c r="A540" s="12">
        <v>533</v>
      </c>
      <c r="B540" s="9">
        <v>23801</v>
      </c>
      <c r="C540" s="6">
        <f t="shared" si="32"/>
        <v>2</v>
      </c>
      <c r="D540" s="6">
        <f t="shared" si="33"/>
        <v>1965</v>
      </c>
      <c r="E540" s="19">
        <v>2000</v>
      </c>
      <c r="F540" s="19">
        <v>3913</v>
      </c>
      <c r="G540" s="19">
        <f t="shared" si="34"/>
        <v>1913</v>
      </c>
    </row>
    <row r="541" spans="1:7" hidden="1">
      <c r="A541" s="12">
        <v>534</v>
      </c>
      <c r="B541" s="9">
        <v>23832</v>
      </c>
      <c r="C541" s="6">
        <f t="shared" si="32"/>
        <v>3</v>
      </c>
      <c r="D541" s="6">
        <f t="shared" si="33"/>
        <v>1965</v>
      </c>
      <c r="E541" s="19">
        <v>2000</v>
      </c>
      <c r="F541" s="19">
        <v>4547</v>
      </c>
      <c r="G541" s="19">
        <f t="shared" si="34"/>
        <v>2547</v>
      </c>
    </row>
    <row r="542" spans="1:7" hidden="1">
      <c r="A542" s="12">
        <v>535</v>
      </c>
      <c r="B542" s="9">
        <v>23862</v>
      </c>
      <c r="C542" s="6">
        <f t="shared" si="32"/>
        <v>4</v>
      </c>
      <c r="D542" s="6">
        <f t="shared" si="33"/>
        <v>1965</v>
      </c>
      <c r="E542" s="19">
        <v>2000</v>
      </c>
      <c r="F542" s="19">
        <v>4500</v>
      </c>
      <c r="G542" s="19">
        <f t="shared" si="34"/>
        <v>2500</v>
      </c>
    </row>
    <row r="543" spans="1:7" hidden="1">
      <c r="A543" s="12">
        <v>536</v>
      </c>
      <c r="B543" s="9">
        <v>23893</v>
      </c>
      <c r="C543" s="6">
        <f t="shared" si="32"/>
        <v>5</v>
      </c>
      <c r="D543" s="6">
        <f t="shared" si="33"/>
        <v>1965</v>
      </c>
      <c r="E543" s="19">
        <v>2000</v>
      </c>
      <c r="F543" s="19">
        <v>4552</v>
      </c>
      <c r="G543" s="19">
        <f t="shared" si="34"/>
        <v>2552</v>
      </c>
    </row>
    <row r="544" spans="1:7" hidden="1">
      <c r="A544" s="12">
        <v>537</v>
      </c>
      <c r="B544" s="9">
        <v>23923</v>
      </c>
      <c r="C544" s="6">
        <f t="shared" si="32"/>
        <v>6</v>
      </c>
      <c r="D544" s="6">
        <f t="shared" si="33"/>
        <v>1965</v>
      </c>
      <c r="E544" s="19">
        <v>2000</v>
      </c>
      <c r="F544" s="19">
        <v>3200</v>
      </c>
      <c r="G544" s="19">
        <f t="shared" si="34"/>
        <v>1200</v>
      </c>
    </row>
    <row r="545" spans="1:7" hidden="1">
      <c r="A545" s="12">
        <v>538</v>
      </c>
      <c r="B545" s="9">
        <v>23954</v>
      </c>
      <c r="C545" s="6">
        <f t="shared" si="32"/>
        <v>7</v>
      </c>
      <c r="D545" s="6">
        <f t="shared" si="33"/>
        <v>1965</v>
      </c>
      <c r="E545" s="19">
        <v>2000</v>
      </c>
      <c r="F545" s="19">
        <v>3200</v>
      </c>
      <c r="G545" s="19">
        <f t="shared" si="34"/>
        <v>1200</v>
      </c>
    </row>
    <row r="546" spans="1:7" hidden="1">
      <c r="A546" s="12">
        <v>539</v>
      </c>
      <c r="B546" s="9">
        <v>23985</v>
      </c>
      <c r="C546" s="6">
        <f t="shared" si="32"/>
        <v>8</v>
      </c>
      <c r="D546" s="6">
        <f t="shared" si="33"/>
        <v>1965</v>
      </c>
      <c r="E546" s="19">
        <v>2000</v>
      </c>
      <c r="F546" s="19">
        <v>3200</v>
      </c>
      <c r="G546" s="19">
        <f t="shared" si="34"/>
        <v>1200</v>
      </c>
    </row>
    <row r="547" spans="1:7" hidden="1">
      <c r="A547" s="12">
        <v>540</v>
      </c>
      <c r="B547" s="9">
        <v>24015</v>
      </c>
      <c r="C547" s="6">
        <f t="shared" si="32"/>
        <v>9</v>
      </c>
      <c r="D547" s="6">
        <f t="shared" si="33"/>
        <v>1965</v>
      </c>
      <c r="E547" s="19">
        <v>2000</v>
      </c>
      <c r="F547" s="19">
        <v>3200</v>
      </c>
      <c r="G547" s="19">
        <f t="shared" si="34"/>
        <v>1200</v>
      </c>
    </row>
    <row r="548" spans="1:7" hidden="1">
      <c r="A548" s="12">
        <v>541</v>
      </c>
      <c r="B548" s="9">
        <v>24046</v>
      </c>
      <c r="C548" s="6">
        <f t="shared" si="32"/>
        <v>10</v>
      </c>
      <c r="D548" s="6">
        <f t="shared" si="33"/>
        <v>1966</v>
      </c>
      <c r="E548" s="19">
        <v>2000</v>
      </c>
      <c r="F548" s="19">
        <v>3200</v>
      </c>
      <c r="G548" s="19">
        <f t="shared" si="34"/>
        <v>1200</v>
      </c>
    </row>
    <row r="549" spans="1:7" hidden="1">
      <c r="A549" s="12">
        <v>542</v>
      </c>
      <c r="B549" s="9">
        <v>24076</v>
      </c>
      <c r="C549" s="6">
        <f t="shared" si="32"/>
        <v>11</v>
      </c>
      <c r="D549" s="6">
        <f t="shared" si="33"/>
        <v>1966</v>
      </c>
      <c r="E549" s="19">
        <v>2000</v>
      </c>
      <c r="F549" s="19">
        <v>3200</v>
      </c>
      <c r="G549" s="19">
        <f t="shared" si="34"/>
        <v>1200</v>
      </c>
    </row>
    <row r="550" spans="1:7" hidden="1">
      <c r="A550" s="12">
        <v>543</v>
      </c>
      <c r="B550" s="9">
        <v>24107</v>
      </c>
      <c r="C550" s="6">
        <f t="shared" si="32"/>
        <v>12</v>
      </c>
      <c r="D550" s="6">
        <f t="shared" si="33"/>
        <v>1966</v>
      </c>
      <c r="E550" s="19">
        <v>2000</v>
      </c>
      <c r="F550" s="19">
        <v>3359</v>
      </c>
      <c r="G550" s="19">
        <f t="shared" si="34"/>
        <v>1359</v>
      </c>
    </row>
    <row r="551" spans="1:7" hidden="1">
      <c r="A551" s="12">
        <v>544</v>
      </c>
      <c r="B551" s="9">
        <v>24138</v>
      </c>
      <c r="C551" s="6">
        <f t="shared" si="32"/>
        <v>1</v>
      </c>
      <c r="D551" s="6">
        <f t="shared" si="33"/>
        <v>1966</v>
      </c>
      <c r="E551" s="19">
        <v>2000</v>
      </c>
      <c r="F551" s="19">
        <v>3725</v>
      </c>
      <c r="G551" s="19">
        <f t="shared" si="34"/>
        <v>1725</v>
      </c>
    </row>
    <row r="552" spans="1:7" hidden="1">
      <c r="A552" s="12">
        <v>545</v>
      </c>
      <c r="B552" s="9">
        <v>24166</v>
      </c>
      <c r="C552" s="6">
        <f t="shared" si="32"/>
        <v>2</v>
      </c>
      <c r="D552" s="6">
        <f t="shared" si="33"/>
        <v>1966</v>
      </c>
      <c r="E552" s="19">
        <v>2000</v>
      </c>
      <c r="F552" s="19">
        <v>4037</v>
      </c>
      <c r="G552" s="19">
        <f t="shared" si="34"/>
        <v>2037</v>
      </c>
    </row>
    <row r="553" spans="1:7" hidden="1">
      <c r="A553" s="12">
        <v>546</v>
      </c>
      <c r="B553" s="9">
        <v>24197</v>
      </c>
      <c r="C553" s="6">
        <f t="shared" si="32"/>
        <v>3</v>
      </c>
      <c r="D553" s="6">
        <f t="shared" si="33"/>
        <v>1966</v>
      </c>
      <c r="E553" s="19">
        <v>2000</v>
      </c>
      <c r="F553" s="19">
        <v>4229</v>
      </c>
      <c r="G553" s="19">
        <f t="shared" si="34"/>
        <v>2229</v>
      </c>
    </row>
    <row r="554" spans="1:7" hidden="1">
      <c r="A554" s="12">
        <v>547</v>
      </c>
      <c r="B554" s="9">
        <v>24227</v>
      </c>
      <c r="C554" s="6">
        <f t="shared" si="32"/>
        <v>4</v>
      </c>
      <c r="D554" s="6">
        <f t="shared" si="33"/>
        <v>1966</v>
      </c>
      <c r="E554" s="19">
        <v>2000</v>
      </c>
      <c r="F554" s="19">
        <v>4552</v>
      </c>
      <c r="G554" s="19">
        <f t="shared" si="34"/>
        <v>2552</v>
      </c>
    </row>
    <row r="555" spans="1:7" hidden="1">
      <c r="A555" s="12">
        <v>548</v>
      </c>
      <c r="B555" s="9">
        <v>24258</v>
      </c>
      <c r="C555" s="6">
        <f t="shared" si="32"/>
        <v>5</v>
      </c>
      <c r="D555" s="6">
        <f t="shared" si="33"/>
        <v>1966</v>
      </c>
      <c r="E555" s="19">
        <v>2000</v>
      </c>
      <c r="F555" s="19">
        <v>4552</v>
      </c>
      <c r="G555" s="19">
        <f t="shared" si="34"/>
        <v>2552</v>
      </c>
    </row>
    <row r="556" spans="1:7" hidden="1">
      <c r="A556" s="12">
        <v>549</v>
      </c>
      <c r="B556" s="9">
        <v>24288</v>
      </c>
      <c r="C556" s="6">
        <f t="shared" si="32"/>
        <v>6</v>
      </c>
      <c r="D556" s="6">
        <f t="shared" si="33"/>
        <v>1966</v>
      </c>
      <c r="E556" s="19">
        <v>2000</v>
      </c>
      <c r="F556" s="19">
        <v>3200</v>
      </c>
      <c r="G556" s="19">
        <f t="shared" si="34"/>
        <v>1200</v>
      </c>
    </row>
    <row r="557" spans="1:7" hidden="1">
      <c r="A557" s="12">
        <v>550</v>
      </c>
      <c r="B557" s="9">
        <v>24319</v>
      </c>
      <c r="C557" s="6">
        <f t="shared" si="32"/>
        <v>7</v>
      </c>
      <c r="D557" s="6">
        <f t="shared" si="33"/>
        <v>1966</v>
      </c>
      <c r="E557" s="19">
        <v>2000</v>
      </c>
      <c r="F557" s="19">
        <v>3200</v>
      </c>
      <c r="G557" s="19">
        <f t="shared" si="34"/>
        <v>1200</v>
      </c>
    </row>
    <row r="558" spans="1:7" hidden="1">
      <c r="A558" s="12">
        <v>551</v>
      </c>
      <c r="B558" s="9">
        <v>24350</v>
      </c>
      <c r="C558" s="6">
        <f t="shared" si="32"/>
        <v>8</v>
      </c>
      <c r="D558" s="6">
        <f t="shared" si="33"/>
        <v>1966</v>
      </c>
      <c r="E558" s="19">
        <v>2000</v>
      </c>
      <c r="F558" s="19">
        <v>3200</v>
      </c>
      <c r="G558" s="19">
        <f t="shared" si="34"/>
        <v>1200</v>
      </c>
    </row>
    <row r="559" spans="1:7" hidden="1">
      <c r="A559" s="12">
        <v>552</v>
      </c>
      <c r="B559" s="9">
        <v>24380</v>
      </c>
      <c r="C559" s="6">
        <f t="shared" si="32"/>
        <v>9</v>
      </c>
      <c r="D559" s="6">
        <f t="shared" si="33"/>
        <v>1966</v>
      </c>
      <c r="E559" s="19">
        <v>2000</v>
      </c>
      <c r="F559" s="19">
        <v>3200</v>
      </c>
      <c r="G559" s="19">
        <f t="shared" si="34"/>
        <v>1200</v>
      </c>
    </row>
    <row r="560" spans="1:7" hidden="1">
      <c r="A560" s="12">
        <v>553</v>
      </c>
      <c r="B560" s="9">
        <v>24411</v>
      </c>
      <c r="C560" s="6">
        <f t="shared" si="32"/>
        <v>10</v>
      </c>
      <c r="D560" s="6">
        <f t="shared" si="33"/>
        <v>1967</v>
      </c>
      <c r="E560" s="19">
        <v>2000</v>
      </c>
      <c r="F560" s="19">
        <v>3200</v>
      </c>
      <c r="G560" s="19">
        <f t="shared" si="34"/>
        <v>1200</v>
      </c>
    </row>
    <row r="561" spans="1:7" hidden="1">
      <c r="A561" s="12">
        <v>554</v>
      </c>
      <c r="B561" s="9">
        <v>24441</v>
      </c>
      <c r="C561" s="6">
        <f t="shared" si="32"/>
        <v>11</v>
      </c>
      <c r="D561" s="6">
        <f t="shared" si="33"/>
        <v>1967</v>
      </c>
      <c r="E561" s="19">
        <v>2000</v>
      </c>
      <c r="F561" s="19">
        <v>3200</v>
      </c>
      <c r="G561" s="19">
        <f t="shared" si="34"/>
        <v>1200</v>
      </c>
    </row>
    <row r="562" spans="1:7" hidden="1">
      <c r="A562" s="12">
        <v>555</v>
      </c>
      <c r="B562" s="9">
        <v>24472</v>
      </c>
      <c r="C562" s="6">
        <f t="shared" si="32"/>
        <v>12</v>
      </c>
      <c r="D562" s="6">
        <f t="shared" si="33"/>
        <v>1967</v>
      </c>
      <c r="E562" s="19">
        <v>2000</v>
      </c>
      <c r="F562" s="19">
        <v>3335</v>
      </c>
      <c r="G562" s="19">
        <f t="shared" si="34"/>
        <v>1335</v>
      </c>
    </row>
    <row r="563" spans="1:7" hidden="1">
      <c r="A563" s="12">
        <v>556</v>
      </c>
      <c r="B563" s="9">
        <v>24503</v>
      </c>
      <c r="C563" s="6">
        <f t="shared" si="32"/>
        <v>1</v>
      </c>
      <c r="D563" s="6">
        <f t="shared" si="33"/>
        <v>1967</v>
      </c>
      <c r="E563" s="19">
        <v>2000</v>
      </c>
      <c r="F563" s="19">
        <v>3551</v>
      </c>
      <c r="G563" s="19">
        <f t="shared" si="34"/>
        <v>1551</v>
      </c>
    </row>
    <row r="564" spans="1:7" hidden="1">
      <c r="A564" s="12">
        <v>557</v>
      </c>
      <c r="B564" s="9">
        <v>24531</v>
      </c>
      <c r="C564" s="6">
        <f t="shared" si="32"/>
        <v>2</v>
      </c>
      <c r="D564" s="6">
        <f t="shared" si="33"/>
        <v>1967</v>
      </c>
      <c r="E564" s="19">
        <v>2000</v>
      </c>
      <c r="F564" s="19">
        <v>3920</v>
      </c>
      <c r="G564" s="19">
        <f t="shared" si="34"/>
        <v>1920</v>
      </c>
    </row>
    <row r="565" spans="1:7" hidden="1">
      <c r="A565" s="12">
        <v>558</v>
      </c>
      <c r="B565" s="9">
        <v>24562</v>
      </c>
      <c r="C565" s="6">
        <f t="shared" si="32"/>
        <v>3</v>
      </c>
      <c r="D565" s="6">
        <f t="shared" si="33"/>
        <v>1967</v>
      </c>
      <c r="E565" s="19">
        <v>2000</v>
      </c>
      <c r="F565" s="19">
        <v>4033</v>
      </c>
      <c r="G565" s="19">
        <f t="shared" si="34"/>
        <v>2033</v>
      </c>
    </row>
    <row r="566" spans="1:7" hidden="1">
      <c r="A566" s="12">
        <v>559</v>
      </c>
      <c r="B566" s="9">
        <v>24592</v>
      </c>
      <c r="C566" s="6">
        <f t="shared" si="32"/>
        <v>4</v>
      </c>
      <c r="D566" s="6">
        <f t="shared" si="33"/>
        <v>1967</v>
      </c>
      <c r="E566" s="19">
        <v>2000</v>
      </c>
      <c r="F566" s="19">
        <v>4479</v>
      </c>
      <c r="G566" s="19">
        <f t="shared" si="34"/>
        <v>2479</v>
      </c>
    </row>
    <row r="567" spans="1:7" hidden="1">
      <c r="A567" s="12">
        <v>560</v>
      </c>
      <c r="B567" s="9">
        <v>24623</v>
      </c>
      <c r="C567" s="6">
        <f t="shared" si="32"/>
        <v>5</v>
      </c>
      <c r="D567" s="6">
        <f t="shared" si="33"/>
        <v>1967</v>
      </c>
      <c r="E567" s="19">
        <v>2000</v>
      </c>
      <c r="F567" s="19">
        <v>4552</v>
      </c>
      <c r="G567" s="19">
        <f t="shared" si="34"/>
        <v>2552</v>
      </c>
    </row>
    <row r="568" spans="1:7" hidden="1">
      <c r="A568" s="12">
        <v>561</v>
      </c>
      <c r="B568" s="9">
        <v>24653</v>
      </c>
      <c r="C568" s="6">
        <f t="shared" si="32"/>
        <v>6</v>
      </c>
      <c r="D568" s="6">
        <f t="shared" si="33"/>
        <v>1967</v>
      </c>
      <c r="E568" s="19">
        <v>2000</v>
      </c>
      <c r="F568" s="19">
        <v>3200</v>
      </c>
      <c r="G568" s="19">
        <f t="shared" si="34"/>
        <v>1200</v>
      </c>
    </row>
    <row r="569" spans="1:7" hidden="1">
      <c r="A569" s="12">
        <v>562</v>
      </c>
      <c r="B569" s="9">
        <v>24684</v>
      </c>
      <c r="C569" s="6">
        <f t="shared" si="32"/>
        <v>7</v>
      </c>
      <c r="D569" s="6">
        <f t="shared" si="33"/>
        <v>1967</v>
      </c>
      <c r="E569" s="19">
        <v>2000</v>
      </c>
      <c r="F569" s="19">
        <v>3200</v>
      </c>
      <c r="G569" s="19">
        <f t="shared" si="34"/>
        <v>1200</v>
      </c>
    </row>
    <row r="570" spans="1:7" hidden="1">
      <c r="A570" s="12">
        <v>563</v>
      </c>
      <c r="B570" s="9">
        <v>24715</v>
      </c>
      <c r="C570" s="6">
        <f t="shared" si="32"/>
        <v>8</v>
      </c>
      <c r="D570" s="6">
        <f t="shared" si="33"/>
        <v>1967</v>
      </c>
      <c r="E570" s="19">
        <v>2000</v>
      </c>
      <c r="F570" s="19">
        <v>3200</v>
      </c>
      <c r="G570" s="19">
        <f t="shared" si="34"/>
        <v>1200</v>
      </c>
    </row>
    <row r="571" spans="1:7" hidden="1">
      <c r="A571" s="12">
        <v>564</v>
      </c>
      <c r="B571" s="9">
        <v>24745</v>
      </c>
      <c r="C571" s="6">
        <f t="shared" si="32"/>
        <v>9</v>
      </c>
      <c r="D571" s="6">
        <f t="shared" si="33"/>
        <v>1967</v>
      </c>
      <c r="E571" s="19">
        <v>2000</v>
      </c>
      <c r="F571" s="19">
        <v>3200</v>
      </c>
      <c r="G571" s="19">
        <f t="shared" si="34"/>
        <v>1200</v>
      </c>
    </row>
    <row r="572" spans="1:7" hidden="1">
      <c r="A572" s="12">
        <v>565</v>
      </c>
      <c r="B572" s="9">
        <v>24776</v>
      </c>
      <c r="C572" s="6">
        <f t="shared" si="32"/>
        <v>10</v>
      </c>
      <c r="D572" s="6">
        <f t="shared" si="33"/>
        <v>1968</v>
      </c>
      <c r="E572" s="19">
        <v>2000</v>
      </c>
      <c r="F572" s="19">
        <v>3200</v>
      </c>
      <c r="G572" s="19">
        <f t="shared" si="34"/>
        <v>1200</v>
      </c>
    </row>
    <row r="573" spans="1:7" hidden="1">
      <c r="A573" s="12">
        <v>566</v>
      </c>
      <c r="B573" s="9">
        <v>24806</v>
      </c>
      <c r="C573" s="6">
        <f t="shared" si="32"/>
        <v>11</v>
      </c>
      <c r="D573" s="6">
        <f t="shared" si="33"/>
        <v>1968</v>
      </c>
      <c r="E573" s="19">
        <v>2000</v>
      </c>
      <c r="F573" s="19">
        <v>3200</v>
      </c>
      <c r="G573" s="19">
        <f t="shared" si="34"/>
        <v>1200</v>
      </c>
    </row>
    <row r="574" spans="1:7" hidden="1">
      <c r="A574" s="12">
        <v>567</v>
      </c>
      <c r="B574" s="9">
        <v>24837</v>
      </c>
      <c r="C574" s="6">
        <f t="shared" si="32"/>
        <v>12</v>
      </c>
      <c r="D574" s="6">
        <f t="shared" si="33"/>
        <v>1968</v>
      </c>
      <c r="E574" s="19">
        <v>2000</v>
      </c>
      <c r="F574" s="19">
        <v>3370</v>
      </c>
      <c r="G574" s="19">
        <f t="shared" si="34"/>
        <v>1370</v>
      </c>
    </row>
    <row r="575" spans="1:7" hidden="1">
      <c r="A575" s="12">
        <v>568</v>
      </c>
      <c r="B575" s="9">
        <v>24868</v>
      </c>
      <c r="C575" s="6">
        <f t="shared" si="32"/>
        <v>1</v>
      </c>
      <c r="D575" s="6">
        <f t="shared" si="33"/>
        <v>1968</v>
      </c>
      <c r="E575" s="19">
        <v>2000</v>
      </c>
      <c r="F575" s="19">
        <v>3792</v>
      </c>
      <c r="G575" s="19">
        <f t="shared" si="34"/>
        <v>1792</v>
      </c>
    </row>
    <row r="576" spans="1:7" hidden="1">
      <c r="A576" s="12">
        <v>569</v>
      </c>
      <c r="B576" s="9">
        <v>24897</v>
      </c>
      <c r="C576" s="6">
        <f t="shared" si="32"/>
        <v>2</v>
      </c>
      <c r="D576" s="6">
        <f t="shared" si="33"/>
        <v>1968</v>
      </c>
      <c r="E576" s="19">
        <v>2000</v>
      </c>
      <c r="F576" s="19">
        <v>3654</v>
      </c>
      <c r="G576" s="19">
        <f t="shared" si="34"/>
        <v>1654</v>
      </c>
    </row>
    <row r="577" spans="1:7" hidden="1">
      <c r="A577" s="12">
        <v>570</v>
      </c>
      <c r="B577" s="9">
        <v>24928</v>
      </c>
      <c r="C577" s="6">
        <f t="shared" si="32"/>
        <v>3</v>
      </c>
      <c r="D577" s="6">
        <f t="shared" si="33"/>
        <v>1968</v>
      </c>
      <c r="E577" s="19">
        <v>2000</v>
      </c>
      <c r="F577" s="19">
        <v>4248</v>
      </c>
      <c r="G577" s="19">
        <f t="shared" si="34"/>
        <v>2248</v>
      </c>
    </row>
    <row r="578" spans="1:7" hidden="1">
      <c r="A578" s="12">
        <v>571</v>
      </c>
      <c r="B578" s="9">
        <v>24958</v>
      </c>
      <c r="C578" s="6">
        <f t="shared" si="32"/>
        <v>4</v>
      </c>
      <c r="D578" s="6">
        <f t="shared" si="33"/>
        <v>1968</v>
      </c>
      <c r="E578" s="19">
        <v>2000</v>
      </c>
      <c r="F578" s="19">
        <v>4552</v>
      </c>
      <c r="G578" s="19">
        <f t="shared" si="34"/>
        <v>2552</v>
      </c>
    </row>
    <row r="579" spans="1:7" hidden="1">
      <c r="A579" s="12">
        <v>572</v>
      </c>
      <c r="B579" s="9">
        <v>24989</v>
      </c>
      <c r="C579" s="6">
        <f t="shared" si="32"/>
        <v>5</v>
      </c>
      <c r="D579" s="6">
        <f t="shared" si="33"/>
        <v>1968</v>
      </c>
      <c r="E579" s="19">
        <v>2000</v>
      </c>
      <c r="F579" s="19">
        <v>4552</v>
      </c>
      <c r="G579" s="19">
        <f t="shared" si="34"/>
        <v>2552</v>
      </c>
    </row>
    <row r="580" spans="1:7" hidden="1">
      <c r="A580" s="12">
        <v>573</v>
      </c>
      <c r="B580" s="9">
        <v>25019</v>
      </c>
      <c r="C580" s="6">
        <f t="shared" si="32"/>
        <v>6</v>
      </c>
      <c r="D580" s="6">
        <f t="shared" si="33"/>
        <v>1968</v>
      </c>
      <c r="E580" s="19">
        <v>2000</v>
      </c>
      <c r="F580" s="19">
        <v>3200</v>
      </c>
      <c r="G580" s="19">
        <f t="shared" si="34"/>
        <v>1200</v>
      </c>
    </row>
    <row r="581" spans="1:7" hidden="1">
      <c r="A581" s="12">
        <v>574</v>
      </c>
      <c r="B581" s="9">
        <v>25050</v>
      </c>
      <c r="C581" s="6">
        <f t="shared" si="32"/>
        <v>7</v>
      </c>
      <c r="D581" s="6">
        <f t="shared" si="33"/>
        <v>1968</v>
      </c>
      <c r="E581" s="19">
        <v>2000</v>
      </c>
      <c r="F581" s="19">
        <v>3200</v>
      </c>
      <c r="G581" s="19">
        <f t="shared" si="34"/>
        <v>1200</v>
      </c>
    </row>
    <row r="582" spans="1:7" hidden="1">
      <c r="A582" s="12">
        <v>575</v>
      </c>
      <c r="B582" s="9">
        <v>25081</v>
      </c>
      <c r="C582" s="6">
        <f t="shared" si="32"/>
        <v>8</v>
      </c>
      <c r="D582" s="6">
        <f t="shared" si="33"/>
        <v>1968</v>
      </c>
      <c r="E582" s="19">
        <v>2000</v>
      </c>
      <c r="F582" s="19">
        <v>3200</v>
      </c>
      <c r="G582" s="19">
        <f t="shared" si="34"/>
        <v>1200</v>
      </c>
    </row>
    <row r="583" spans="1:7" hidden="1">
      <c r="A583" s="12">
        <v>576</v>
      </c>
      <c r="B583" s="9">
        <v>25111</v>
      </c>
      <c r="C583" s="6">
        <f t="shared" si="32"/>
        <v>9</v>
      </c>
      <c r="D583" s="6">
        <f t="shared" si="33"/>
        <v>1968</v>
      </c>
      <c r="E583" s="19">
        <v>2000</v>
      </c>
      <c r="F583" s="19">
        <v>3200</v>
      </c>
      <c r="G583" s="19">
        <f t="shared" si="34"/>
        <v>1200</v>
      </c>
    </row>
    <row r="584" spans="1:7" hidden="1">
      <c r="A584" s="12">
        <v>577</v>
      </c>
      <c r="B584" s="9">
        <v>25142</v>
      </c>
      <c r="C584" s="6">
        <f t="shared" si="32"/>
        <v>10</v>
      </c>
      <c r="D584" s="6">
        <f t="shared" si="33"/>
        <v>1969</v>
      </c>
      <c r="E584" s="19">
        <v>2000</v>
      </c>
      <c r="F584" s="19">
        <v>3200</v>
      </c>
      <c r="G584" s="19">
        <f t="shared" si="34"/>
        <v>1200</v>
      </c>
    </row>
    <row r="585" spans="1:7" hidden="1">
      <c r="A585" s="12">
        <v>578</v>
      </c>
      <c r="B585" s="9">
        <v>25172</v>
      </c>
      <c r="C585" s="6">
        <f t="shared" ref="C585:C648" si="35">MONTH(B585)</f>
        <v>11</v>
      </c>
      <c r="D585" s="6">
        <f t="shared" ref="D585:D648" si="36">IF(MONTH(B585)&gt;=10, YEAR(B585)+1, YEAR(B585))</f>
        <v>1969</v>
      </c>
      <c r="E585" s="19">
        <v>2000</v>
      </c>
      <c r="F585" s="19">
        <v>3200</v>
      </c>
      <c r="G585" s="19">
        <f t="shared" ref="G585:G648" si="37">F585-E585</f>
        <v>1200</v>
      </c>
    </row>
    <row r="586" spans="1:7" hidden="1">
      <c r="A586" s="12">
        <v>579</v>
      </c>
      <c r="B586" s="9">
        <v>25203</v>
      </c>
      <c r="C586" s="6">
        <f t="shared" si="35"/>
        <v>12</v>
      </c>
      <c r="D586" s="6">
        <f t="shared" si="36"/>
        <v>1969</v>
      </c>
      <c r="E586" s="19">
        <v>2000</v>
      </c>
      <c r="F586" s="19">
        <v>3354</v>
      </c>
      <c r="G586" s="19">
        <f t="shared" si="37"/>
        <v>1354</v>
      </c>
    </row>
    <row r="587" spans="1:7" hidden="1">
      <c r="A587" s="12">
        <v>580</v>
      </c>
      <c r="B587" s="9">
        <v>25234</v>
      </c>
      <c r="C587" s="6">
        <f t="shared" si="35"/>
        <v>1</v>
      </c>
      <c r="D587" s="6">
        <f t="shared" si="36"/>
        <v>1969</v>
      </c>
      <c r="E587" s="19">
        <v>2000</v>
      </c>
      <c r="F587" s="19">
        <v>3358</v>
      </c>
      <c r="G587" s="19">
        <f t="shared" si="37"/>
        <v>1358</v>
      </c>
    </row>
    <row r="588" spans="1:7" hidden="1">
      <c r="A588" s="12">
        <v>581</v>
      </c>
      <c r="B588" s="9">
        <v>25262</v>
      </c>
      <c r="C588" s="6">
        <f t="shared" si="35"/>
        <v>2</v>
      </c>
      <c r="D588" s="6">
        <f t="shared" si="36"/>
        <v>1969</v>
      </c>
      <c r="E588" s="19">
        <v>2000</v>
      </c>
      <c r="F588" s="19">
        <v>3480</v>
      </c>
      <c r="G588" s="19">
        <f t="shared" si="37"/>
        <v>1480</v>
      </c>
    </row>
    <row r="589" spans="1:7" hidden="1">
      <c r="A589" s="12">
        <v>582</v>
      </c>
      <c r="B589" s="9">
        <v>25293</v>
      </c>
      <c r="C589" s="6">
        <f t="shared" si="35"/>
        <v>3</v>
      </c>
      <c r="D589" s="6">
        <f t="shared" si="36"/>
        <v>1969</v>
      </c>
      <c r="E589" s="19">
        <v>2000</v>
      </c>
      <c r="F589" s="19">
        <v>4030</v>
      </c>
      <c r="G589" s="19">
        <f t="shared" si="37"/>
        <v>2030</v>
      </c>
    </row>
    <row r="590" spans="1:7" hidden="1">
      <c r="A590" s="12">
        <v>583</v>
      </c>
      <c r="B590" s="9">
        <v>25323</v>
      </c>
      <c r="C590" s="6">
        <f t="shared" si="35"/>
        <v>4</v>
      </c>
      <c r="D590" s="6">
        <f t="shared" si="36"/>
        <v>1969</v>
      </c>
      <c r="E590" s="19">
        <v>2000</v>
      </c>
      <c r="F590" s="19">
        <v>4434</v>
      </c>
      <c r="G590" s="19">
        <f t="shared" si="37"/>
        <v>2434</v>
      </c>
    </row>
    <row r="591" spans="1:7" hidden="1">
      <c r="A591" s="12">
        <v>584</v>
      </c>
      <c r="B591" s="9">
        <v>25354</v>
      </c>
      <c r="C591" s="6">
        <f t="shared" si="35"/>
        <v>5</v>
      </c>
      <c r="D591" s="6">
        <f t="shared" si="36"/>
        <v>1969</v>
      </c>
      <c r="E591" s="19">
        <v>2000</v>
      </c>
      <c r="F591" s="19">
        <v>4552</v>
      </c>
      <c r="G591" s="19">
        <f t="shared" si="37"/>
        <v>2552</v>
      </c>
    </row>
    <row r="592" spans="1:7" hidden="1">
      <c r="A592" s="12">
        <v>585</v>
      </c>
      <c r="B592" s="9">
        <v>25384</v>
      </c>
      <c r="C592" s="6">
        <f t="shared" si="35"/>
        <v>6</v>
      </c>
      <c r="D592" s="6">
        <f t="shared" si="36"/>
        <v>1969</v>
      </c>
      <c r="E592" s="19">
        <v>2000</v>
      </c>
      <c r="F592" s="19">
        <v>3200</v>
      </c>
      <c r="G592" s="19">
        <f t="shared" si="37"/>
        <v>1200</v>
      </c>
    </row>
    <row r="593" spans="1:7" hidden="1">
      <c r="A593" s="12">
        <v>586</v>
      </c>
      <c r="B593" s="9">
        <v>25415</v>
      </c>
      <c r="C593" s="6">
        <f t="shared" si="35"/>
        <v>7</v>
      </c>
      <c r="D593" s="6">
        <f t="shared" si="36"/>
        <v>1969</v>
      </c>
      <c r="E593" s="19">
        <v>2000</v>
      </c>
      <c r="F593" s="19">
        <v>3200</v>
      </c>
      <c r="G593" s="19">
        <f t="shared" si="37"/>
        <v>1200</v>
      </c>
    </row>
    <row r="594" spans="1:7" hidden="1">
      <c r="A594" s="12">
        <v>587</v>
      </c>
      <c r="B594" s="9">
        <v>25446</v>
      </c>
      <c r="C594" s="6">
        <f t="shared" si="35"/>
        <v>8</v>
      </c>
      <c r="D594" s="6">
        <f t="shared" si="36"/>
        <v>1969</v>
      </c>
      <c r="E594" s="19">
        <v>2000</v>
      </c>
      <c r="F594" s="19">
        <v>3200</v>
      </c>
      <c r="G594" s="19">
        <f t="shared" si="37"/>
        <v>1200</v>
      </c>
    </row>
    <row r="595" spans="1:7" hidden="1">
      <c r="A595" s="12">
        <v>588</v>
      </c>
      <c r="B595" s="9">
        <v>25476</v>
      </c>
      <c r="C595" s="6">
        <f t="shared" si="35"/>
        <v>9</v>
      </c>
      <c r="D595" s="6">
        <f t="shared" si="36"/>
        <v>1969</v>
      </c>
      <c r="E595" s="19">
        <v>2000</v>
      </c>
      <c r="F595" s="19">
        <v>3200</v>
      </c>
      <c r="G595" s="19">
        <f t="shared" si="37"/>
        <v>1200</v>
      </c>
    </row>
    <row r="596" spans="1:7" hidden="1">
      <c r="A596" s="12">
        <v>589</v>
      </c>
      <c r="B596" s="9">
        <v>25507</v>
      </c>
      <c r="C596" s="6">
        <f t="shared" si="35"/>
        <v>10</v>
      </c>
      <c r="D596" s="6">
        <f t="shared" si="36"/>
        <v>1970</v>
      </c>
      <c r="E596" s="19">
        <v>2000</v>
      </c>
      <c r="F596" s="19">
        <v>3200</v>
      </c>
      <c r="G596" s="19">
        <f t="shared" si="37"/>
        <v>1200</v>
      </c>
    </row>
    <row r="597" spans="1:7" hidden="1">
      <c r="A597" s="12">
        <v>590</v>
      </c>
      <c r="B597" s="9">
        <v>25537</v>
      </c>
      <c r="C597" s="6">
        <f t="shared" si="35"/>
        <v>11</v>
      </c>
      <c r="D597" s="6">
        <f t="shared" si="36"/>
        <v>1970</v>
      </c>
      <c r="E597" s="19">
        <v>2000</v>
      </c>
      <c r="F597" s="19">
        <v>3200</v>
      </c>
      <c r="G597" s="19">
        <f t="shared" si="37"/>
        <v>1200</v>
      </c>
    </row>
    <row r="598" spans="1:7" hidden="1">
      <c r="A598" s="12">
        <v>591</v>
      </c>
      <c r="B598" s="9">
        <v>25568</v>
      </c>
      <c r="C598" s="6">
        <f t="shared" si="35"/>
        <v>12</v>
      </c>
      <c r="D598" s="6">
        <f t="shared" si="36"/>
        <v>1970</v>
      </c>
      <c r="E598" s="19">
        <v>2000</v>
      </c>
      <c r="F598" s="19">
        <v>3317</v>
      </c>
      <c r="G598" s="19">
        <f t="shared" si="37"/>
        <v>1317</v>
      </c>
    </row>
    <row r="599" spans="1:7" hidden="1">
      <c r="A599" s="12">
        <v>592</v>
      </c>
      <c r="B599" s="9">
        <v>25599</v>
      </c>
      <c r="C599" s="6">
        <f t="shared" si="35"/>
        <v>1</v>
      </c>
      <c r="D599" s="6">
        <f t="shared" si="36"/>
        <v>1970</v>
      </c>
      <c r="E599" s="19">
        <v>2000</v>
      </c>
      <c r="F599" s="19">
        <v>3252</v>
      </c>
      <c r="G599" s="19">
        <f t="shared" si="37"/>
        <v>1252</v>
      </c>
    </row>
    <row r="600" spans="1:7" hidden="1">
      <c r="A600" s="12">
        <v>593</v>
      </c>
      <c r="B600" s="9">
        <v>25627</v>
      </c>
      <c r="C600" s="6">
        <f t="shared" si="35"/>
        <v>2</v>
      </c>
      <c r="D600" s="6">
        <f t="shared" si="36"/>
        <v>1970</v>
      </c>
      <c r="E600" s="19">
        <v>2000</v>
      </c>
      <c r="F600" s="19">
        <v>3431</v>
      </c>
      <c r="G600" s="19">
        <f t="shared" si="37"/>
        <v>1431</v>
      </c>
    </row>
    <row r="601" spans="1:7" hidden="1">
      <c r="A601" s="12">
        <v>594</v>
      </c>
      <c r="B601" s="9">
        <v>25658</v>
      </c>
      <c r="C601" s="6">
        <f t="shared" si="35"/>
        <v>3</v>
      </c>
      <c r="D601" s="6">
        <f t="shared" si="36"/>
        <v>1970</v>
      </c>
      <c r="E601" s="19">
        <v>2000</v>
      </c>
      <c r="F601" s="19">
        <v>4172</v>
      </c>
      <c r="G601" s="19">
        <f t="shared" si="37"/>
        <v>2172</v>
      </c>
    </row>
    <row r="602" spans="1:7" hidden="1">
      <c r="A602" s="12">
        <v>595</v>
      </c>
      <c r="B602" s="9">
        <v>25688</v>
      </c>
      <c r="C602" s="6">
        <f t="shared" si="35"/>
        <v>4</v>
      </c>
      <c r="D602" s="6">
        <f t="shared" si="36"/>
        <v>1970</v>
      </c>
      <c r="E602" s="19">
        <v>2000</v>
      </c>
      <c r="F602" s="19">
        <v>4552</v>
      </c>
      <c r="G602" s="19">
        <f t="shared" si="37"/>
        <v>2552</v>
      </c>
    </row>
    <row r="603" spans="1:7" hidden="1">
      <c r="A603" s="12">
        <v>596</v>
      </c>
      <c r="B603" s="9">
        <v>25719</v>
      </c>
      <c r="C603" s="6">
        <f t="shared" si="35"/>
        <v>5</v>
      </c>
      <c r="D603" s="6">
        <f t="shared" si="36"/>
        <v>1970</v>
      </c>
      <c r="E603" s="19">
        <v>2000</v>
      </c>
      <c r="F603" s="19">
        <v>4552</v>
      </c>
      <c r="G603" s="19">
        <f t="shared" si="37"/>
        <v>2552</v>
      </c>
    </row>
    <row r="604" spans="1:7" hidden="1">
      <c r="A604" s="12">
        <v>597</v>
      </c>
      <c r="B604" s="9">
        <v>25749</v>
      </c>
      <c r="C604" s="6">
        <f t="shared" si="35"/>
        <v>6</v>
      </c>
      <c r="D604" s="6">
        <f t="shared" si="36"/>
        <v>1970</v>
      </c>
      <c r="E604" s="19">
        <v>2000</v>
      </c>
      <c r="F604" s="19">
        <v>3200</v>
      </c>
      <c r="G604" s="19">
        <f t="shared" si="37"/>
        <v>1200</v>
      </c>
    </row>
    <row r="605" spans="1:7" hidden="1">
      <c r="A605" s="12">
        <v>598</v>
      </c>
      <c r="B605" s="9">
        <v>25780</v>
      </c>
      <c r="C605" s="6">
        <f t="shared" si="35"/>
        <v>7</v>
      </c>
      <c r="D605" s="6">
        <f t="shared" si="36"/>
        <v>1970</v>
      </c>
      <c r="E605" s="19">
        <v>2000</v>
      </c>
      <c r="F605" s="19">
        <v>3200</v>
      </c>
      <c r="G605" s="19">
        <f t="shared" si="37"/>
        <v>1200</v>
      </c>
    </row>
    <row r="606" spans="1:7" hidden="1">
      <c r="A606" s="12">
        <v>599</v>
      </c>
      <c r="B606" s="9">
        <v>25811</v>
      </c>
      <c r="C606" s="6">
        <f t="shared" si="35"/>
        <v>8</v>
      </c>
      <c r="D606" s="6">
        <f t="shared" si="36"/>
        <v>1970</v>
      </c>
      <c r="E606" s="19">
        <v>2000</v>
      </c>
      <c r="F606" s="19">
        <v>3200</v>
      </c>
      <c r="G606" s="19">
        <f t="shared" si="37"/>
        <v>1200</v>
      </c>
    </row>
    <row r="607" spans="1:7" hidden="1">
      <c r="A607" s="12">
        <v>600</v>
      </c>
      <c r="B607" s="9">
        <v>25841</v>
      </c>
      <c r="C607" s="6">
        <f t="shared" si="35"/>
        <v>9</v>
      </c>
      <c r="D607" s="6">
        <f t="shared" si="36"/>
        <v>1970</v>
      </c>
      <c r="E607" s="19">
        <v>2000</v>
      </c>
      <c r="F607" s="19">
        <v>3200</v>
      </c>
      <c r="G607" s="19">
        <f t="shared" si="37"/>
        <v>1200</v>
      </c>
    </row>
    <row r="608" spans="1:7" hidden="1">
      <c r="A608" s="12">
        <v>601</v>
      </c>
      <c r="B608" s="9">
        <v>25872</v>
      </c>
      <c r="C608" s="6">
        <f t="shared" si="35"/>
        <v>10</v>
      </c>
      <c r="D608" s="6">
        <f t="shared" si="36"/>
        <v>1971</v>
      </c>
      <c r="E608" s="19">
        <v>2000</v>
      </c>
      <c r="F608" s="19">
        <v>3200</v>
      </c>
      <c r="G608" s="19">
        <f t="shared" si="37"/>
        <v>1200</v>
      </c>
    </row>
    <row r="609" spans="1:7" hidden="1">
      <c r="A609" s="12">
        <v>602</v>
      </c>
      <c r="B609" s="9">
        <v>25902</v>
      </c>
      <c r="C609" s="6">
        <f t="shared" si="35"/>
        <v>11</v>
      </c>
      <c r="D609" s="6">
        <f t="shared" si="36"/>
        <v>1971</v>
      </c>
      <c r="E609" s="19">
        <v>2000</v>
      </c>
      <c r="F609" s="19">
        <v>3200</v>
      </c>
      <c r="G609" s="19">
        <f t="shared" si="37"/>
        <v>1200</v>
      </c>
    </row>
    <row r="610" spans="1:7" hidden="1">
      <c r="A610" s="12">
        <v>603</v>
      </c>
      <c r="B610" s="9">
        <v>25933</v>
      </c>
      <c r="C610" s="6">
        <f t="shared" si="35"/>
        <v>12</v>
      </c>
      <c r="D610" s="6">
        <f t="shared" si="36"/>
        <v>1971</v>
      </c>
      <c r="E610" s="19">
        <v>2000</v>
      </c>
      <c r="F610" s="19">
        <v>3319</v>
      </c>
      <c r="G610" s="19">
        <f t="shared" si="37"/>
        <v>1319</v>
      </c>
    </row>
    <row r="611" spans="1:7" hidden="1">
      <c r="A611" s="12">
        <v>604</v>
      </c>
      <c r="B611" s="9">
        <v>25964</v>
      </c>
      <c r="C611" s="6">
        <f t="shared" si="35"/>
        <v>1</v>
      </c>
      <c r="D611" s="6">
        <f t="shared" si="36"/>
        <v>1971</v>
      </c>
      <c r="E611" s="19">
        <v>2000</v>
      </c>
      <c r="F611" s="19">
        <v>3515</v>
      </c>
      <c r="G611" s="19">
        <f t="shared" si="37"/>
        <v>1515</v>
      </c>
    </row>
    <row r="612" spans="1:7" hidden="1">
      <c r="A612" s="12">
        <v>605</v>
      </c>
      <c r="B612" s="9">
        <v>25992</v>
      </c>
      <c r="C612" s="6">
        <f t="shared" si="35"/>
        <v>2</v>
      </c>
      <c r="D612" s="6">
        <f t="shared" si="36"/>
        <v>1971</v>
      </c>
      <c r="E612" s="19">
        <v>2000</v>
      </c>
      <c r="F612" s="19">
        <v>3966</v>
      </c>
      <c r="G612" s="19">
        <f t="shared" si="37"/>
        <v>1966</v>
      </c>
    </row>
    <row r="613" spans="1:7" hidden="1">
      <c r="A613" s="12">
        <v>606</v>
      </c>
      <c r="B613" s="9">
        <v>26023</v>
      </c>
      <c r="C613" s="6">
        <f t="shared" si="35"/>
        <v>3</v>
      </c>
      <c r="D613" s="6">
        <f t="shared" si="36"/>
        <v>1971</v>
      </c>
      <c r="E613" s="19">
        <v>2000</v>
      </c>
      <c r="F613" s="19">
        <v>3873</v>
      </c>
      <c r="G613" s="19">
        <f t="shared" si="37"/>
        <v>1873</v>
      </c>
    </row>
    <row r="614" spans="1:7" hidden="1">
      <c r="A614" s="12">
        <v>607</v>
      </c>
      <c r="B614" s="9">
        <v>26053</v>
      </c>
      <c r="C614" s="6">
        <f t="shared" si="35"/>
        <v>4</v>
      </c>
      <c r="D614" s="6">
        <f t="shared" si="36"/>
        <v>1971</v>
      </c>
      <c r="E614" s="19">
        <v>2000</v>
      </c>
      <c r="F614" s="19">
        <v>4552</v>
      </c>
      <c r="G614" s="19">
        <f t="shared" si="37"/>
        <v>2552</v>
      </c>
    </row>
    <row r="615" spans="1:7" hidden="1">
      <c r="A615" s="12">
        <v>608</v>
      </c>
      <c r="B615" s="9">
        <v>26084</v>
      </c>
      <c r="C615" s="6">
        <f t="shared" si="35"/>
        <v>5</v>
      </c>
      <c r="D615" s="6">
        <f t="shared" si="36"/>
        <v>1971</v>
      </c>
      <c r="E615" s="19">
        <v>2000</v>
      </c>
      <c r="F615" s="19">
        <v>4552</v>
      </c>
      <c r="G615" s="19">
        <f t="shared" si="37"/>
        <v>2552</v>
      </c>
    </row>
    <row r="616" spans="1:7" hidden="1">
      <c r="A616" s="12">
        <v>609</v>
      </c>
      <c r="B616" s="9">
        <v>26114</v>
      </c>
      <c r="C616" s="6">
        <f t="shared" si="35"/>
        <v>6</v>
      </c>
      <c r="D616" s="6">
        <f t="shared" si="36"/>
        <v>1971</v>
      </c>
      <c r="E616" s="19">
        <v>2000</v>
      </c>
      <c r="F616" s="19">
        <v>3200</v>
      </c>
      <c r="G616" s="19">
        <f t="shared" si="37"/>
        <v>1200</v>
      </c>
    </row>
    <row r="617" spans="1:7" hidden="1">
      <c r="A617" s="12">
        <v>610</v>
      </c>
      <c r="B617" s="9">
        <v>26145</v>
      </c>
      <c r="C617" s="6">
        <f t="shared" si="35"/>
        <v>7</v>
      </c>
      <c r="D617" s="6">
        <f t="shared" si="36"/>
        <v>1971</v>
      </c>
      <c r="E617" s="19">
        <v>2000</v>
      </c>
      <c r="F617" s="19">
        <v>3200</v>
      </c>
      <c r="G617" s="19">
        <f t="shared" si="37"/>
        <v>1200</v>
      </c>
    </row>
    <row r="618" spans="1:7" hidden="1">
      <c r="A618" s="12">
        <v>611</v>
      </c>
      <c r="B618" s="9">
        <v>26176</v>
      </c>
      <c r="C618" s="6">
        <f t="shared" si="35"/>
        <v>8</v>
      </c>
      <c r="D618" s="6">
        <f t="shared" si="36"/>
        <v>1971</v>
      </c>
      <c r="E618" s="19">
        <v>2000</v>
      </c>
      <c r="F618" s="19">
        <v>3200</v>
      </c>
      <c r="G618" s="19">
        <f t="shared" si="37"/>
        <v>1200</v>
      </c>
    </row>
    <row r="619" spans="1:7" hidden="1">
      <c r="A619" s="12">
        <v>612</v>
      </c>
      <c r="B619" s="9">
        <v>26206</v>
      </c>
      <c r="C619" s="6">
        <f t="shared" si="35"/>
        <v>9</v>
      </c>
      <c r="D619" s="6">
        <f t="shared" si="36"/>
        <v>1971</v>
      </c>
      <c r="E619" s="19">
        <v>2000</v>
      </c>
      <c r="F619" s="19">
        <v>3200</v>
      </c>
      <c r="G619" s="19">
        <f t="shared" si="37"/>
        <v>1200</v>
      </c>
    </row>
    <row r="620" spans="1:7" hidden="1">
      <c r="A620" s="12">
        <v>613</v>
      </c>
      <c r="B620" s="9">
        <v>26237</v>
      </c>
      <c r="C620" s="6">
        <f t="shared" si="35"/>
        <v>10</v>
      </c>
      <c r="D620" s="6">
        <f t="shared" si="36"/>
        <v>1972</v>
      </c>
      <c r="E620" s="19">
        <v>2000</v>
      </c>
      <c r="F620" s="19">
        <v>3200</v>
      </c>
      <c r="G620" s="19">
        <f t="shared" si="37"/>
        <v>1200</v>
      </c>
    </row>
    <row r="621" spans="1:7" hidden="1">
      <c r="A621" s="12">
        <v>614</v>
      </c>
      <c r="B621" s="9">
        <v>26267</v>
      </c>
      <c r="C621" s="6">
        <f t="shared" si="35"/>
        <v>11</v>
      </c>
      <c r="D621" s="6">
        <f t="shared" si="36"/>
        <v>1972</v>
      </c>
      <c r="E621" s="19">
        <v>2000</v>
      </c>
      <c r="F621" s="19">
        <v>3200</v>
      </c>
      <c r="G621" s="19">
        <f t="shared" si="37"/>
        <v>1200</v>
      </c>
    </row>
    <row r="622" spans="1:7" hidden="1">
      <c r="A622" s="12">
        <v>615</v>
      </c>
      <c r="B622" s="9">
        <v>26298</v>
      </c>
      <c r="C622" s="6">
        <f t="shared" si="35"/>
        <v>12</v>
      </c>
      <c r="D622" s="6">
        <f t="shared" si="36"/>
        <v>1972</v>
      </c>
      <c r="E622" s="19">
        <v>2000</v>
      </c>
      <c r="F622" s="19">
        <v>3365</v>
      </c>
      <c r="G622" s="19">
        <f t="shared" si="37"/>
        <v>1365</v>
      </c>
    </row>
    <row r="623" spans="1:7" hidden="1">
      <c r="A623" s="12">
        <v>616</v>
      </c>
      <c r="B623" s="9">
        <v>26329</v>
      </c>
      <c r="C623" s="6">
        <f t="shared" si="35"/>
        <v>1</v>
      </c>
      <c r="D623" s="6">
        <f t="shared" si="36"/>
        <v>1972</v>
      </c>
      <c r="E623" s="19">
        <v>2000</v>
      </c>
      <c r="F623" s="19">
        <v>3714</v>
      </c>
      <c r="G623" s="19">
        <f t="shared" si="37"/>
        <v>1714</v>
      </c>
    </row>
    <row r="624" spans="1:7" hidden="1">
      <c r="A624" s="12">
        <v>617</v>
      </c>
      <c r="B624" s="9">
        <v>26358</v>
      </c>
      <c r="C624" s="6">
        <f t="shared" si="35"/>
        <v>2</v>
      </c>
      <c r="D624" s="6">
        <f t="shared" si="36"/>
        <v>1972</v>
      </c>
      <c r="E624" s="19">
        <v>2000</v>
      </c>
      <c r="F624" s="19">
        <v>3979</v>
      </c>
      <c r="G624" s="19">
        <f t="shared" si="37"/>
        <v>1979</v>
      </c>
    </row>
    <row r="625" spans="1:7" hidden="1">
      <c r="A625" s="12">
        <v>618</v>
      </c>
      <c r="B625" s="9">
        <v>26389</v>
      </c>
      <c r="C625" s="6">
        <f t="shared" si="35"/>
        <v>3</v>
      </c>
      <c r="D625" s="6">
        <f t="shared" si="36"/>
        <v>1972</v>
      </c>
      <c r="E625" s="19">
        <v>2000</v>
      </c>
      <c r="F625" s="19">
        <v>4249</v>
      </c>
      <c r="G625" s="19">
        <f t="shared" si="37"/>
        <v>2249</v>
      </c>
    </row>
    <row r="626" spans="1:7" hidden="1">
      <c r="A626" s="12">
        <v>619</v>
      </c>
      <c r="B626" s="9">
        <v>26419</v>
      </c>
      <c r="C626" s="6">
        <f t="shared" si="35"/>
        <v>4</v>
      </c>
      <c r="D626" s="6">
        <f t="shared" si="36"/>
        <v>1972</v>
      </c>
      <c r="E626" s="19">
        <v>2000</v>
      </c>
      <c r="F626" s="19">
        <v>4552</v>
      </c>
      <c r="G626" s="19">
        <f t="shared" si="37"/>
        <v>2552</v>
      </c>
    </row>
    <row r="627" spans="1:7" hidden="1">
      <c r="A627" s="12">
        <v>620</v>
      </c>
      <c r="B627" s="9">
        <v>26450</v>
      </c>
      <c r="C627" s="6">
        <f t="shared" si="35"/>
        <v>5</v>
      </c>
      <c r="D627" s="6">
        <f t="shared" si="36"/>
        <v>1972</v>
      </c>
      <c r="E627" s="19">
        <v>2000</v>
      </c>
      <c r="F627" s="19">
        <v>4552</v>
      </c>
      <c r="G627" s="19">
        <f t="shared" si="37"/>
        <v>2552</v>
      </c>
    </row>
    <row r="628" spans="1:7" hidden="1">
      <c r="A628" s="12">
        <v>621</v>
      </c>
      <c r="B628" s="9">
        <v>26480</v>
      </c>
      <c r="C628" s="6">
        <f t="shared" si="35"/>
        <v>6</v>
      </c>
      <c r="D628" s="6">
        <f t="shared" si="36"/>
        <v>1972</v>
      </c>
      <c r="E628" s="19">
        <v>2000</v>
      </c>
      <c r="F628" s="19">
        <v>3200</v>
      </c>
      <c r="G628" s="19">
        <f t="shared" si="37"/>
        <v>1200</v>
      </c>
    </row>
    <row r="629" spans="1:7" hidden="1">
      <c r="A629" s="12">
        <v>622</v>
      </c>
      <c r="B629" s="9">
        <v>26511</v>
      </c>
      <c r="C629" s="6">
        <f t="shared" si="35"/>
        <v>7</v>
      </c>
      <c r="D629" s="6">
        <f t="shared" si="36"/>
        <v>1972</v>
      </c>
      <c r="E629" s="19">
        <v>2000</v>
      </c>
      <c r="F629" s="19">
        <v>3200</v>
      </c>
      <c r="G629" s="19">
        <f t="shared" si="37"/>
        <v>1200</v>
      </c>
    </row>
    <row r="630" spans="1:7" hidden="1">
      <c r="A630" s="12">
        <v>623</v>
      </c>
      <c r="B630" s="9">
        <v>26542</v>
      </c>
      <c r="C630" s="6">
        <f t="shared" si="35"/>
        <v>8</v>
      </c>
      <c r="D630" s="6">
        <f t="shared" si="36"/>
        <v>1972</v>
      </c>
      <c r="E630" s="19">
        <v>2000</v>
      </c>
      <c r="F630" s="19">
        <v>3200</v>
      </c>
      <c r="G630" s="19">
        <f t="shared" si="37"/>
        <v>1200</v>
      </c>
    </row>
    <row r="631" spans="1:7" hidden="1">
      <c r="A631" s="12">
        <v>624</v>
      </c>
      <c r="B631" s="9">
        <v>26572</v>
      </c>
      <c r="C631" s="6">
        <f t="shared" si="35"/>
        <v>9</v>
      </c>
      <c r="D631" s="6">
        <f t="shared" si="36"/>
        <v>1972</v>
      </c>
      <c r="E631" s="19">
        <v>2000</v>
      </c>
      <c r="F631" s="19">
        <v>3200</v>
      </c>
      <c r="G631" s="19">
        <f t="shared" si="37"/>
        <v>1200</v>
      </c>
    </row>
    <row r="632" spans="1:7" hidden="1">
      <c r="A632" s="12">
        <v>625</v>
      </c>
      <c r="B632" s="9">
        <v>26603</v>
      </c>
      <c r="C632" s="6">
        <f t="shared" si="35"/>
        <v>10</v>
      </c>
      <c r="D632" s="6">
        <f t="shared" si="36"/>
        <v>1973</v>
      </c>
      <c r="E632" s="19">
        <v>2000</v>
      </c>
      <c r="F632" s="19">
        <v>3200</v>
      </c>
      <c r="G632" s="19">
        <f t="shared" si="37"/>
        <v>1200</v>
      </c>
    </row>
    <row r="633" spans="1:7" hidden="1">
      <c r="A633" s="12">
        <v>626</v>
      </c>
      <c r="B633" s="9">
        <v>26633</v>
      </c>
      <c r="C633" s="6">
        <f t="shared" si="35"/>
        <v>11</v>
      </c>
      <c r="D633" s="6">
        <f t="shared" si="36"/>
        <v>1973</v>
      </c>
      <c r="E633" s="19">
        <v>2000</v>
      </c>
      <c r="F633" s="19">
        <v>3200</v>
      </c>
      <c r="G633" s="19">
        <f t="shared" si="37"/>
        <v>1200</v>
      </c>
    </row>
    <row r="634" spans="1:7" hidden="1">
      <c r="A634" s="12">
        <v>627</v>
      </c>
      <c r="B634" s="9">
        <v>26664</v>
      </c>
      <c r="C634" s="6">
        <f t="shared" si="35"/>
        <v>12</v>
      </c>
      <c r="D634" s="6">
        <f t="shared" si="36"/>
        <v>1973</v>
      </c>
      <c r="E634" s="19">
        <v>2000</v>
      </c>
      <c r="F634" s="19">
        <v>3346</v>
      </c>
      <c r="G634" s="19">
        <f t="shared" si="37"/>
        <v>1346</v>
      </c>
    </row>
    <row r="635" spans="1:7" hidden="1">
      <c r="A635" s="12">
        <v>628</v>
      </c>
      <c r="B635" s="9">
        <v>26695</v>
      </c>
      <c r="C635" s="6">
        <f t="shared" si="35"/>
        <v>1</v>
      </c>
      <c r="D635" s="6">
        <f t="shared" si="36"/>
        <v>1973</v>
      </c>
      <c r="E635" s="19">
        <v>2000</v>
      </c>
      <c r="F635" s="19">
        <v>3552</v>
      </c>
      <c r="G635" s="19">
        <f t="shared" si="37"/>
        <v>1552</v>
      </c>
    </row>
    <row r="636" spans="1:7" hidden="1">
      <c r="A636" s="12">
        <v>629</v>
      </c>
      <c r="B636" s="9">
        <v>26723</v>
      </c>
      <c r="C636" s="6">
        <f t="shared" si="35"/>
        <v>2</v>
      </c>
      <c r="D636" s="6">
        <f t="shared" si="36"/>
        <v>1973</v>
      </c>
      <c r="E636" s="19">
        <v>2000</v>
      </c>
      <c r="F636" s="19">
        <v>3636</v>
      </c>
      <c r="G636" s="19">
        <f t="shared" si="37"/>
        <v>1636</v>
      </c>
    </row>
    <row r="637" spans="1:7" hidden="1">
      <c r="A637" s="12">
        <v>630</v>
      </c>
      <c r="B637" s="9">
        <v>26754</v>
      </c>
      <c r="C637" s="6">
        <f t="shared" si="35"/>
        <v>3</v>
      </c>
      <c r="D637" s="6">
        <f t="shared" si="36"/>
        <v>1973</v>
      </c>
      <c r="E637" s="19">
        <v>2000</v>
      </c>
      <c r="F637" s="19">
        <v>4162</v>
      </c>
      <c r="G637" s="19">
        <f t="shared" si="37"/>
        <v>2162</v>
      </c>
    </row>
    <row r="638" spans="1:7" hidden="1">
      <c r="A638" s="12">
        <v>631</v>
      </c>
      <c r="B638" s="9">
        <v>26784</v>
      </c>
      <c r="C638" s="6">
        <f t="shared" si="35"/>
        <v>4</v>
      </c>
      <c r="D638" s="6">
        <f t="shared" si="36"/>
        <v>1973</v>
      </c>
      <c r="E638" s="19">
        <v>2000</v>
      </c>
      <c r="F638" s="19">
        <v>4552</v>
      </c>
      <c r="G638" s="19">
        <f t="shared" si="37"/>
        <v>2552</v>
      </c>
    </row>
    <row r="639" spans="1:7" hidden="1">
      <c r="A639" s="12">
        <v>632</v>
      </c>
      <c r="B639" s="9">
        <v>26815</v>
      </c>
      <c r="C639" s="6">
        <f t="shared" si="35"/>
        <v>5</v>
      </c>
      <c r="D639" s="6">
        <f t="shared" si="36"/>
        <v>1973</v>
      </c>
      <c r="E639" s="19">
        <v>2000</v>
      </c>
      <c r="F639" s="19">
        <v>4552</v>
      </c>
      <c r="G639" s="19">
        <f t="shared" si="37"/>
        <v>2552</v>
      </c>
    </row>
    <row r="640" spans="1:7" hidden="1">
      <c r="A640" s="12">
        <v>633</v>
      </c>
      <c r="B640" s="9">
        <v>26845</v>
      </c>
      <c r="C640" s="6">
        <f t="shared" si="35"/>
        <v>6</v>
      </c>
      <c r="D640" s="6">
        <f t="shared" si="36"/>
        <v>1973</v>
      </c>
      <c r="E640" s="19">
        <v>2000</v>
      </c>
      <c r="F640" s="19">
        <v>3200</v>
      </c>
      <c r="G640" s="19">
        <f t="shared" si="37"/>
        <v>1200</v>
      </c>
    </row>
    <row r="641" spans="1:7" hidden="1">
      <c r="A641" s="12">
        <v>634</v>
      </c>
      <c r="B641" s="9">
        <v>26876</v>
      </c>
      <c r="C641" s="6">
        <f t="shared" si="35"/>
        <v>7</v>
      </c>
      <c r="D641" s="6">
        <f t="shared" si="36"/>
        <v>1973</v>
      </c>
      <c r="E641" s="19">
        <v>2000</v>
      </c>
      <c r="F641" s="19">
        <v>3200</v>
      </c>
      <c r="G641" s="19">
        <f t="shared" si="37"/>
        <v>1200</v>
      </c>
    </row>
    <row r="642" spans="1:7" hidden="1">
      <c r="A642" s="12">
        <v>635</v>
      </c>
      <c r="B642" s="9">
        <v>26907</v>
      </c>
      <c r="C642" s="6">
        <f t="shared" si="35"/>
        <v>8</v>
      </c>
      <c r="D642" s="6">
        <f t="shared" si="36"/>
        <v>1973</v>
      </c>
      <c r="E642" s="19">
        <v>2000</v>
      </c>
      <c r="F642" s="19">
        <v>3200</v>
      </c>
      <c r="G642" s="19">
        <f t="shared" si="37"/>
        <v>1200</v>
      </c>
    </row>
    <row r="643" spans="1:7" hidden="1">
      <c r="A643" s="12">
        <v>636</v>
      </c>
      <c r="B643" s="9">
        <v>26937</v>
      </c>
      <c r="C643" s="6">
        <f t="shared" si="35"/>
        <v>9</v>
      </c>
      <c r="D643" s="6">
        <f t="shared" si="36"/>
        <v>1973</v>
      </c>
      <c r="E643" s="19">
        <v>2000</v>
      </c>
      <c r="F643" s="19">
        <v>3200</v>
      </c>
      <c r="G643" s="19">
        <f t="shared" si="37"/>
        <v>1200</v>
      </c>
    </row>
    <row r="644" spans="1:7" hidden="1">
      <c r="A644" s="12">
        <v>637</v>
      </c>
      <c r="B644" s="9">
        <v>26968</v>
      </c>
      <c r="C644" s="6">
        <f t="shared" si="35"/>
        <v>10</v>
      </c>
      <c r="D644" s="6">
        <f t="shared" si="36"/>
        <v>1974</v>
      </c>
      <c r="E644" s="19">
        <v>2000</v>
      </c>
      <c r="F644" s="19">
        <v>3200</v>
      </c>
      <c r="G644" s="19">
        <f t="shared" si="37"/>
        <v>1200</v>
      </c>
    </row>
    <row r="645" spans="1:7" hidden="1">
      <c r="A645" s="12">
        <v>638</v>
      </c>
      <c r="B645" s="9">
        <v>26998</v>
      </c>
      <c r="C645" s="6">
        <f t="shared" si="35"/>
        <v>11</v>
      </c>
      <c r="D645" s="6">
        <f t="shared" si="36"/>
        <v>1974</v>
      </c>
      <c r="E645" s="19">
        <v>2000</v>
      </c>
      <c r="F645" s="19">
        <v>3200</v>
      </c>
      <c r="G645" s="19">
        <f t="shared" si="37"/>
        <v>1200</v>
      </c>
    </row>
    <row r="646" spans="1:7" hidden="1">
      <c r="A646" s="12">
        <v>639</v>
      </c>
      <c r="B646" s="9">
        <v>27029</v>
      </c>
      <c r="C646" s="6">
        <f t="shared" si="35"/>
        <v>12</v>
      </c>
      <c r="D646" s="6">
        <f t="shared" si="36"/>
        <v>1974</v>
      </c>
      <c r="E646" s="19">
        <v>2000</v>
      </c>
      <c r="F646" s="19">
        <v>3267</v>
      </c>
      <c r="G646" s="19">
        <f t="shared" si="37"/>
        <v>1267</v>
      </c>
    </row>
    <row r="647" spans="1:7" hidden="1">
      <c r="A647" s="12">
        <v>640</v>
      </c>
      <c r="B647" s="9">
        <v>27060</v>
      </c>
      <c r="C647" s="6">
        <f t="shared" si="35"/>
        <v>1</v>
      </c>
      <c r="D647" s="6">
        <f t="shared" si="36"/>
        <v>1974</v>
      </c>
      <c r="E647" s="19">
        <v>2000</v>
      </c>
      <c r="F647" s="19">
        <v>3252</v>
      </c>
      <c r="G647" s="19">
        <f t="shared" si="37"/>
        <v>1252</v>
      </c>
    </row>
    <row r="648" spans="1:7" hidden="1">
      <c r="A648" s="12">
        <v>641</v>
      </c>
      <c r="B648" s="9">
        <v>27088</v>
      </c>
      <c r="C648" s="6">
        <f t="shared" si="35"/>
        <v>2</v>
      </c>
      <c r="D648" s="6">
        <f t="shared" si="36"/>
        <v>1974</v>
      </c>
      <c r="E648" s="19">
        <v>2000</v>
      </c>
      <c r="F648" s="19">
        <v>3694</v>
      </c>
      <c r="G648" s="19">
        <f t="shared" si="37"/>
        <v>1694</v>
      </c>
    </row>
    <row r="649" spans="1:7" hidden="1">
      <c r="A649" s="12">
        <v>642</v>
      </c>
      <c r="B649" s="9">
        <v>27119</v>
      </c>
      <c r="C649" s="6">
        <f t="shared" ref="C649:C712" si="38">MONTH(B649)</f>
        <v>3</v>
      </c>
      <c r="D649" s="6">
        <f t="shared" ref="D649:D712" si="39">IF(MONTH(B649)&gt;=10, YEAR(B649)+1, YEAR(B649))</f>
        <v>1974</v>
      </c>
      <c r="E649" s="19">
        <v>2000</v>
      </c>
      <c r="F649" s="19">
        <v>3416</v>
      </c>
      <c r="G649" s="19">
        <f t="shared" ref="G649:G712" si="40">F649-E649</f>
        <v>1416</v>
      </c>
    </row>
    <row r="650" spans="1:7" hidden="1">
      <c r="A650" s="12">
        <v>643</v>
      </c>
      <c r="B650" s="9">
        <v>27149</v>
      </c>
      <c r="C650" s="6">
        <f t="shared" si="38"/>
        <v>4</v>
      </c>
      <c r="D650" s="6">
        <f t="shared" si="39"/>
        <v>1974</v>
      </c>
      <c r="E650" s="19">
        <v>2000</v>
      </c>
      <c r="F650" s="19">
        <v>4289</v>
      </c>
      <c r="G650" s="19">
        <f t="shared" si="40"/>
        <v>2289</v>
      </c>
    </row>
    <row r="651" spans="1:7" hidden="1">
      <c r="A651" s="12">
        <v>644</v>
      </c>
      <c r="B651" s="9">
        <v>27180</v>
      </c>
      <c r="C651" s="6">
        <f t="shared" si="38"/>
        <v>5</v>
      </c>
      <c r="D651" s="6">
        <f t="shared" si="39"/>
        <v>1974</v>
      </c>
      <c r="E651" s="19">
        <v>2000</v>
      </c>
      <c r="F651" s="19">
        <v>4552</v>
      </c>
      <c r="G651" s="19">
        <f t="shared" si="40"/>
        <v>2552</v>
      </c>
    </row>
    <row r="652" spans="1:7" hidden="1">
      <c r="A652" s="12">
        <v>645</v>
      </c>
      <c r="B652" s="9">
        <v>27210</v>
      </c>
      <c r="C652" s="6">
        <f t="shared" si="38"/>
        <v>6</v>
      </c>
      <c r="D652" s="6">
        <f t="shared" si="39"/>
        <v>1974</v>
      </c>
      <c r="E652" s="19">
        <v>2000</v>
      </c>
      <c r="F652" s="19">
        <v>3200</v>
      </c>
      <c r="G652" s="19">
        <f t="shared" si="40"/>
        <v>1200</v>
      </c>
    </row>
    <row r="653" spans="1:7" hidden="1">
      <c r="A653" s="12">
        <v>646</v>
      </c>
      <c r="B653" s="9">
        <v>27241</v>
      </c>
      <c r="C653" s="6">
        <f t="shared" si="38"/>
        <v>7</v>
      </c>
      <c r="D653" s="6">
        <f t="shared" si="39"/>
        <v>1974</v>
      </c>
      <c r="E653" s="19">
        <v>2000</v>
      </c>
      <c r="F653" s="19">
        <v>3200</v>
      </c>
      <c r="G653" s="19">
        <f t="shared" si="40"/>
        <v>1200</v>
      </c>
    </row>
    <row r="654" spans="1:7" hidden="1">
      <c r="A654" s="12">
        <v>647</v>
      </c>
      <c r="B654" s="9">
        <v>27272</v>
      </c>
      <c r="C654" s="6">
        <f t="shared" si="38"/>
        <v>8</v>
      </c>
      <c r="D654" s="6">
        <f t="shared" si="39"/>
        <v>1974</v>
      </c>
      <c r="E654" s="19">
        <v>2000</v>
      </c>
      <c r="F654" s="19">
        <v>3200</v>
      </c>
      <c r="G654" s="19">
        <f t="shared" si="40"/>
        <v>1200</v>
      </c>
    </row>
    <row r="655" spans="1:7" hidden="1">
      <c r="A655" s="12">
        <v>648</v>
      </c>
      <c r="B655" s="9">
        <v>27302</v>
      </c>
      <c r="C655" s="6">
        <f t="shared" si="38"/>
        <v>9</v>
      </c>
      <c r="D655" s="6">
        <f t="shared" si="39"/>
        <v>1974</v>
      </c>
      <c r="E655" s="19">
        <v>2000</v>
      </c>
      <c r="F655" s="19">
        <v>3200</v>
      </c>
      <c r="G655" s="19">
        <f t="shared" si="40"/>
        <v>1200</v>
      </c>
    </row>
    <row r="656" spans="1:7" hidden="1">
      <c r="A656" s="12">
        <v>649</v>
      </c>
      <c r="B656" s="9">
        <v>27333</v>
      </c>
      <c r="C656" s="6">
        <f t="shared" si="38"/>
        <v>10</v>
      </c>
      <c r="D656" s="6">
        <f t="shared" si="39"/>
        <v>1975</v>
      </c>
      <c r="E656" s="19">
        <v>2000</v>
      </c>
      <c r="F656" s="19">
        <v>3200</v>
      </c>
      <c r="G656" s="19">
        <f t="shared" si="40"/>
        <v>1200</v>
      </c>
    </row>
    <row r="657" spans="1:7" hidden="1">
      <c r="A657" s="12">
        <v>650</v>
      </c>
      <c r="B657" s="9">
        <v>27363</v>
      </c>
      <c r="C657" s="6">
        <f t="shared" si="38"/>
        <v>11</v>
      </c>
      <c r="D657" s="6">
        <f t="shared" si="39"/>
        <v>1975</v>
      </c>
      <c r="E657" s="19">
        <v>2000</v>
      </c>
      <c r="F657" s="19">
        <v>3200</v>
      </c>
      <c r="G657" s="19">
        <f t="shared" si="40"/>
        <v>1200</v>
      </c>
    </row>
    <row r="658" spans="1:7" hidden="1">
      <c r="A658" s="12">
        <v>651</v>
      </c>
      <c r="B658" s="9">
        <v>27394</v>
      </c>
      <c r="C658" s="6">
        <f t="shared" si="38"/>
        <v>12</v>
      </c>
      <c r="D658" s="6">
        <f t="shared" si="39"/>
        <v>1975</v>
      </c>
      <c r="E658" s="19">
        <v>2000</v>
      </c>
      <c r="F658" s="19">
        <v>3372</v>
      </c>
      <c r="G658" s="19">
        <f t="shared" si="40"/>
        <v>1372</v>
      </c>
    </row>
    <row r="659" spans="1:7" hidden="1">
      <c r="A659" s="12">
        <v>652</v>
      </c>
      <c r="B659" s="9">
        <v>27425</v>
      </c>
      <c r="C659" s="6">
        <f t="shared" si="38"/>
        <v>1</v>
      </c>
      <c r="D659" s="6">
        <f t="shared" si="39"/>
        <v>1975</v>
      </c>
      <c r="E659" s="19">
        <v>2000</v>
      </c>
      <c r="F659" s="19">
        <v>3835</v>
      </c>
      <c r="G659" s="19">
        <f t="shared" si="40"/>
        <v>1835</v>
      </c>
    </row>
    <row r="660" spans="1:7" hidden="1">
      <c r="A660" s="12">
        <v>653</v>
      </c>
      <c r="B660" s="9">
        <v>27453</v>
      </c>
      <c r="C660" s="6">
        <f t="shared" si="38"/>
        <v>2</v>
      </c>
      <c r="D660" s="6">
        <f t="shared" si="39"/>
        <v>1975</v>
      </c>
      <c r="E660" s="19">
        <v>2000</v>
      </c>
      <c r="F660" s="19">
        <v>3936</v>
      </c>
      <c r="G660" s="19">
        <f t="shared" si="40"/>
        <v>1936</v>
      </c>
    </row>
    <row r="661" spans="1:7" hidden="1">
      <c r="A661" s="12">
        <v>654</v>
      </c>
      <c r="B661" s="9">
        <v>27484</v>
      </c>
      <c r="C661" s="6">
        <f t="shared" si="38"/>
        <v>3</v>
      </c>
      <c r="D661" s="6">
        <f t="shared" si="39"/>
        <v>1975</v>
      </c>
      <c r="E661" s="19">
        <v>2000</v>
      </c>
      <c r="F661" s="19">
        <v>3756</v>
      </c>
      <c r="G661" s="19">
        <f t="shared" si="40"/>
        <v>1756</v>
      </c>
    </row>
    <row r="662" spans="1:7" hidden="1">
      <c r="A662" s="12">
        <v>655</v>
      </c>
      <c r="B662" s="9">
        <v>27514</v>
      </c>
      <c r="C662" s="6">
        <f t="shared" si="38"/>
        <v>4</v>
      </c>
      <c r="D662" s="6">
        <f t="shared" si="39"/>
        <v>1975</v>
      </c>
      <c r="E662" s="19">
        <v>2000</v>
      </c>
      <c r="F662" s="19">
        <v>4532</v>
      </c>
      <c r="G662" s="19">
        <f t="shared" si="40"/>
        <v>2532</v>
      </c>
    </row>
    <row r="663" spans="1:7" hidden="1">
      <c r="A663" s="12">
        <v>656</v>
      </c>
      <c r="B663" s="9">
        <v>27545</v>
      </c>
      <c r="C663" s="6">
        <f t="shared" si="38"/>
        <v>5</v>
      </c>
      <c r="D663" s="6">
        <f t="shared" si="39"/>
        <v>1975</v>
      </c>
      <c r="E663" s="19">
        <v>2000</v>
      </c>
      <c r="F663" s="19">
        <v>4552</v>
      </c>
      <c r="G663" s="19">
        <f t="shared" si="40"/>
        <v>2552</v>
      </c>
    </row>
    <row r="664" spans="1:7" hidden="1">
      <c r="A664" s="12">
        <v>657</v>
      </c>
      <c r="B664" s="9">
        <v>27575</v>
      </c>
      <c r="C664" s="6">
        <f t="shared" si="38"/>
        <v>6</v>
      </c>
      <c r="D664" s="6">
        <f t="shared" si="39"/>
        <v>1975</v>
      </c>
      <c r="E664" s="19">
        <v>2000</v>
      </c>
      <c r="F664" s="19">
        <v>3200</v>
      </c>
      <c r="G664" s="19">
        <f t="shared" si="40"/>
        <v>1200</v>
      </c>
    </row>
    <row r="665" spans="1:7" hidden="1">
      <c r="A665" s="12">
        <v>658</v>
      </c>
      <c r="B665" s="9">
        <v>27606</v>
      </c>
      <c r="C665" s="6">
        <f t="shared" si="38"/>
        <v>7</v>
      </c>
      <c r="D665" s="6">
        <f t="shared" si="39"/>
        <v>1975</v>
      </c>
      <c r="E665" s="19">
        <v>2000</v>
      </c>
      <c r="F665" s="19">
        <v>3200</v>
      </c>
      <c r="G665" s="19">
        <f t="shared" si="40"/>
        <v>1200</v>
      </c>
    </row>
    <row r="666" spans="1:7" hidden="1">
      <c r="A666" s="12">
        <v>659</v>
      </c>
      <c r="B666" s="9">
        <v>27637</v>
      </c>
      <c r="C666" s="6">
        <f t="shared" si="38"/>
        <v>8</v>
      </c>
      <c r="D666" s="6">
        <f t="shared" si="39"/>
        <v>1975</v>
      </c>
      <c r="E666" s="19">
        <v>2000</v>
      </c>
      <c r="F666" s="19">
        <v>3200</v>
      </c>
      <c r="G666" s="19">
        <f t="shared" si="40"/>
        <v>1200</v>
      </c>
    </row>
    <row r="667" spans="1:7" hidden="1">
      <c r="A667" s="12">
        <v>660</v>
      </c>
      <c r="B667" s="9">
        <v>27667</v>
      </c>
      <c r="C667" s="6">
        <f t="shared" si="38"/>
        <v>9</v>
      </c>
      <c r="D667" s="6">
        <f t="shared" si="39"/>
        <v>1975</v>
      </c>
      <c r="E667" s="19">
        <v>2000</v>
      </c>
      <c r="F667" s="19">
        <v>3200</v>
      </c>
      <c r="G667" s="19">
        <f t="shared" si="40"/>
        <v>1200</v>
      </c>
    </row>
    <row r="668" spans="1:7" hidden="1">
      <c r="A668" s="12">
        <v>661</v>
      </c>
      <c r="B668" s="9">
        <v>27698</v>
      </c>
      <c r="C668" s="6">
        <f t="shared" si="38"/>
        <v>10</v>
      </c>
      <c r="D668" s="6">
        <f t="shared" si="39"/>
        <v>1976</v>
      </c>
      <c r="E668" s="19">
        <v>2000</v>
      </c>
      <c r="F668" s="19">
        <v>3200</v>
      </c>
      <c r="G668" s="19">
        <f t="shared" si="40"/>
        <v>1200</v>
      </c>
    </row>
    <row r="669" spans="1:7" hidden="1">
      <c r="A669" s="12">
        <v>662</v>
      </c>
      <c r="B669" s="9">
        <v>27728</v>
      </c>
      <c r="C669" s="6">
        <f t="shared" si="38"/>
        <v>11</v>
      </c>
      <c r="D669" s="6">
        <f t="shared" si="39"/>
        <v>1976</v>
      </c>
      <c r="E669" s="19">
        <v>2000</v>
      </c>
      <c r="F669" s="19">
        <v>3200</v>
      </c>
      <c r="G669" s="19">
        <f t="shared" si="40"/>
        <v>1200</v>
      </c>
    </row>
    <row r="670" spans="1:7" hidden="1">
      <c r="A670" s="12">
        <v>663</v>
      </c>
      <c r="B670" s="9">
        <v>27759</v>
      </c>
      <c r="C670" s="6">
        <f t="shared" si="38"/>
        <v>12</v>
      </c>
      <c r="D670" s="6">
        <f t="shared" si="39"/>
        <v>1976</v>
      </c>
      <c r="E670" s="19">
        <v>2000</v>
      </c>
      <c r="F670" s="19">
        <v>3372</v>
      </c>
      <c r="G670" s="19">
        <f t="shared" si="40"/>
        <v>1372</v>
      </c>
    </row>
    <row r="671" spans="1:7" hidden="1">
      <c r="A671" s="12">
        <v>664</v>
      </c>
      <c r="B671" s="9">
        <v>27790</v>
      </c>
      <c r="C671" s="6">
        <f t="shared" si="38"/>
        <v>1</v>
      </c>
      <c r="D671" s="6">
        <f t="shared" si="39"/>
        <v>1976</v>
      </c>
      <c r="E671" s="19">
        <v>650</v>
      </c>
      <c r="F671" s="19">
        <v>3835</v>
      </c>
      <c r="G671" s="19">
        <f t="shared" si="40"/>
        <v>3185</v>
      </c>
    </row>
    <row r="672" spans="1:7" hidden="1">
      <c r="A672" s="12">
        <v>665</v>
      </c>
      <c r="B672" s="9">
        <v>27819</v>
      </c>
      <c r="C672" s="6">
        <f t="shared" si="38"/>
        <v>2</v>
      </c>
      <c r="D672" s="6">
        <f t="shared" si="39"/>
        <v>1976</v>
      </c>
      <c r="E672" s="19">
        <v>650</v>
      </c>
      <c r="F672" s="19">
        <v>4146</v>
      </c>
      <c r="G672" s="19">
        <f t="shared" si="40"/>
        <v>3496</v>
      </c>
    </row>
    <row r="673" spans="1:7" hidden="1">
      <c r="A673" s="12">
        <v>666</v>
      </c>
      <c r="B673" s="9">
        <v>27850</v>
      </c>
      <c r="C673" s="6">
        <f t="shared" si="38"/>
        <v>3</v>
      </c>
      <c r="D673" s="6">
        <f t="shared" si="39"/>
        <v>1976</v>
      </c>
      <c r="E673" s="19">
        <v>650</v>
      </c>
      <c r="F673" s="19">
        <v>4552</v>
      </c>
      <c r="G673" s="19">
        <f t="shared" si="40"/>
        <v>3902</v>
      </c>
    </row>
    <row r="674" spans="1:7" hidden="1">
      <c r="A674" s="12">
        <v>667</v>
      </c>
      <c r="B674" s="9">
        <v>27880</v>
      </c>
      <c r="C674" s="6">
        <f t="shared" si="38"/>
        <v>4</v>
      </c>
      <c r="D674" s="6">
        <f t="shared" si="39"/>
        <v>1976</v>
      </c>
      <c r="E674" s="19">
        <v>650</v>
      </c>
      <c r="F674" s="19">
        <v>4552</v>
      </c>
      <c r="G674" s="19">
        <f t="shared" si="40"/>
        <v>3902</v>
      </c>
    </row>
    <row r="675" spans="1:7" hidden="1">
      <c r="A675" s="12">
        <v>668</v>
      </c>
      <c r="B675" s="9">
        <v>27911</v>
      </c>
      <c r="C675" s="6">
        <f t="shared" si="38"/>
        <v>5</v>
      </c>
      <c r="D675" s="6">
        <f t="shared" si="39"/>
        <v>1976</v>
      </c>
      <c r="E675" s="19">
        <v>650</v>
      </c>
      <c r="F675" s="19">
        <v>4552</v>
      </c>
      <c r="G675" s="19">
        <f t="shared" si="40"/>
        <v>3902</v>
      </c>
    </row>
    <row r="676" spans="1:7" hidden="1">
      <c r="A676" s="12">
        <v>669</v>
      </c>
      <c r="B676" s="9">
        <v>27941</v>
      </c>
      <c r="C676" s="6">
        <f t="shared" si="38"/>
        <v>6</v>
      </c>
      <c r="D676" s="6">
        <f t="shared" si="39"/>
        <v>1976</v>
      </c>
      <c r="E676" s="19">
        <v>650</v>
      </c>
      <c r="F676" s="19">
        <v>3200</v>
      </c>
      <c r="G676" s="19">
        <f t="shared" si="40"/>
        <v>2550</v>
      </c>
    </row>
    <row r="677" spans="1:7" hidden="1">
      <c r="A677" s="12">
        <v>670</v>
      </c>
      <c r="B677" s="9">
        <v>27972</v>
      </c>
      <c r="C677" s="6">
        <f t="shared" si="38"/>
        <v>7</v>
      </c>
      <c r="D677" s="6">
        <f t="shared" si="39"/>
        <v>1976</v>
      </c>
      <c r="E677" s="19">
        <v>650</v>
      </c>
      <c r="F677" s="19">
        <v>3200</v>
      </c>
      <c r="G677" s="19">
        <f t="shared" si="40"/>
        <v>2550</v>
      </c>
    </row>
    <row r="678" spans="1:7" hidden="1">
      <c r="A678" s="12">
        <v>671</v>
      </c>
      <c r="B678" s="9">
        <v>28003</v>
      </c>
      <c r="C678" s="6">
        <f t="shared" si="38"/>
        <v>8</v>
      </c>
      <c r="D678" s="6">
        <f t="shared" si="39"/>
        <v>1976</v>
      </c>
      <c r="E678" s="19">
        <v>650</v>
      </c>
      <c r="F678" s="19">
        <v>3200</v>
      </c>
      <c r="G678" s="19">
        <f t="shared" si="40"/>
        <v>2550</v>
      </c>
    </row>
    <row r="679" spans="1:7" hidden="1">
      <c r="A679" s="12">
        <v>672</v>
      </c>
      <c r="B679" s="9">
        <v>28033</v>
      </c>
      <c r="C679" s="6">
        <f t="shared" si="38"/>
        <v>9</v>
      </c>
      <c r="D679" s="6">
        <f t="shared" si="39"/>
        <v>1976</v>
      </c>
      <c r="E679" s="19">
        <v>650</v>
      </c>
      <c r="F679" s="19">
        <v>3200</v>
      </c>
      <c r="G679" s="19">
        <f t="shared" si="40"/>
        <v>2550</v>
      </c>
    </row>
    <row r="680" spans="1:7" hidden="1">
      <c r="A680" s="12">
        <v>673</v>
      </c>
      <c r="B680" s="9">
        <v>28064</v>
      </c>
      <c r="C680" s="6">
        <f t="shared" si="38"/>
        <v>10</v>
      </c>
      <c r="D680" s="6">
        <f t="shared" si="39"/>
        <v>1977</v>
      </c>
      <c r="E680" s="19">
        <v>650</v>
      </c>
      <c r="F680" s="19">
        <v>3200</v>
      </c>
      <c r="G680" s="19">
        <f t="shared" si="40"/>
        <v>2550</v>
      </c>
    </row>
    <row r="681" spans="1:7" hidden="1">
      <c r="A681" s="12">
        <v>674</v>
      </c>
      <c r="B681" s="9">
        <v>28094</v>
      </c>
      <c r="C681" s="6">
        <f t="shared" si="38"/>
        <v>11</v>
      </c>
      <c r="D681" s="6">
        <f t="shared" si="39"/>
        <v>1977</v>
      </c>
      <c r="E681" s="19">
        <v>650</v>
      </c>
      <c r="F681" s="19">
        <v>3200</v>
      </c>
      <c r="G681" s="19">
        <f t="shared" si="40"/>
        <v>2550</v>
      </c>
    </row>
    <row r="682" spans="1:7" hidden="1">
      <c r="A682" s="12">
        <v>675</v>
      </c>
      <c r="B682" s="9">
        <v>28125</v>
      </c>
      <c r="C682" s="6">
        <f t="shared" si="38"/>
        <v>12</v>
      </c>
      <c r="D682" s="6">
        <f t="shared" si="39"/>
        <v>1977</v>
      </c>
      <c r="E682" s="19">
        <v>650</v>
      </c>
      <c r="F682" s="19">
        <v>3372</v>
      </c>
      <c r="G682" s="19">
        <f t="shared" si="40"/>
        <v>2722</v>
      </c>
    </row>
    <row r="683" spans="1:7" hidden="1">
      <c r="A683" s="12">
        <v>676</v>
      </c>
      <c r="B683" s="9">
        <v>28156</v>
      </c>
      <c r="C683" s="6">
        <f t="shared" si="38"/>
        <v>1</v>
      </c>
      <c r="D683" s="6">
        <f t="shared" si="39"/>
        <v>1977</v>
      </c>
      <c r="E683" s="19">
        <v>650</v>
      </c>
      <c r="F683" s="19">
        <v>3835</v>
      </c>
      <c r="G683" s="19">
        <f t="shared" si="40"/>
        <v>3185</v>
      </c>
    </row>
    <row r="684" spans="1:7" hidden="1">
      <c r="A684" s="12">
        <v>677</v>
      </c>
      <c r="B684" s="9">
        <v>28184</v>
      </c>
      <c r="C684" s="6">
        <f t="shared" si="38"/>
        <v>2</v>
      </c>
      <c r="D684" s="6">
        <f t="shared" si="39"/>
        <v>1977</v>
      </c>
      <c r="E684" s="19">
        <v>650</v>
      </c>
      <c r="F684" s="19">
        <v>4253</v>
      </c>
      <c r="G684" s="19">
        <f t="shared" si="40"/>
        <v>3603</v>
      </c>
    </row>
    <row r="685" spans="1:7" hidden="1">
      <c r="A685" s="12">
        <v>678</v>
      </c>
      <c r="B685" s="9">
        <v>28215</v>
      </c>
      <c r="C685" s="6">
        <f t="shared" si="38"/>
        <v>3</v>
      </c>
      <c r="D685" s="6">
        <f t="shared" si="39"/>
        <v>1977</v>
      </c>
      <c r="E685" s="19">
        <v>650</v>
      </c>
      <c r="F685" s="19">
        <v>4552</v>
      </c>
      <c r="G685" s="19">
        <f t="shared" si="40"/>
        <v>3902</v>
      </c>
    </row>
    <row r="686" spans="1:7" hidden="1">
      <c r="A686" s="12">
        <v>679</v>
      </c>
      <c r="B686" s="9">
        <v>28245</v>
      </c>
      <c r="C686" s="6">
        <f t="shared" si="38"/>
        <v>4</v>
      </c>
      <c r="D686" s="6">
        <f t="shared" si="39"/>
        <v>1977</v>
      </c>
      <c r="E686" s="19">
        <v>650</v>
      </c>
      <c r="F686" s="19">
        <v>4552</v>
      </c>
      <c r="G686" s="19">
        <f t="shared" si="40"/>
        <v>3902</v>
      </c>
    </row>
    <row r="687" spans="1:7" hidden="1">
      <c r="A687" s="12">
        <v>680</v>
      </c>
      <c r="B687" s="9">
        <v>28276</v>
      </c>
      <c r="C687" s="6">
        <f t="shared" si="38"/>
        <v>5</v>
      </c>
      <c r="D687" s="6">
        <f t="shared" si="39"/>
        <v>1977</v>
      </c>
      <c r="E687" s="19">
        <v>650</v>
      </c>
      <c r="F687" s="19">
        <v>4552</v>
      </c>
      <c r="G687" s="19">
        <f t="shared" si="40"/>
        <v>3902</v>
      </c>
    </row>
    <row r="688" spans="1:7" hidden="1">
      <c r="A688" s="12">
        <v>681</v>
      </c>
      <c r="B688" s="9">
        <v>28306</v>
      </c>
      <c r="C688" s="6">
        <f t="shared" si="38"/>
        <v>6</v>
      </c>
      <c r="D688" s="6">
        <f t="shared" si="39"/>
        <v>1977</v>
      </c>
      <c r="E688" s="19">
        <v>650</v>
      </c>
      <c r="F688" s="19">
        <v>3200</v>
      </c>
      <c r="G688" s="19">
        <f t="shared" si="40"/>
        <v>2550</v>
      </c>
    </row>
    <row r="689" spans="1:7" hidden="1">
      <c r="A689" s="12">
        <v>682</v>
      </c>
      <c r="B689" s="9">
        <v>28337</v>
      </c>
      <c r="C689" s="6">
        <f t="shared" si="38"/>
        <v>7</v>
      </c>
      <c r="D689" s="6">
        <f t="shared" si="39"/>
        <v>1977</v>
      </c>
      <c r="E689" s="19">
        <v>650</v>
      </c>
      <c r="F689" s="19">
        <v>3200</v>
      </c>
      <c r="G689" s="19">
        <f t="shared" si="40"/>
        <v>2550</v>
      </c>
    </row>
    <row r="690" spans="1:7" hidden="1">
      <c r="A690" s="12">
        <v>683</v>
      </c>
      <c r="B690" s="9">
        <v>28368</v>
      </c>
      <c r="C690" s="6">
        <f t="shared" si="38"/>
        <v>8</v>
      </c>
      <c r="D690" s="6">
        <f t="shared" si="39"/>
        <v>1977</v>
      </c>
      <c r="E690" s="19">
        <v>650</v>
      </c>
      <c r="F690" s="19">
        <v>3200</v>
      </c>
      <c r="G690" s="19">
        <f t="shared" si="40"/>
        <v>2550</v>
      </c>
    </row>
    <row r="691" spans="1:7" hidden="1">
      <c r="A691" s="12">
        <v>684</v>
      </c>
      <c r="B691" s="9">
        <v>28398</v>
      </c>
      <c r="C691" s="6">
        <f t="shared" si="38"/>
        <v>9</v>
      </c>
      <c r="D691" s="6">
        <f t="shared" si="39"/>
        <v>1977</v>
      </c>
      <c r="E691" s="19">
        <v>650</v>
      </c>
      <c r="F691" s="19">
        <v>3200</v>
      </c>
      <c r="G691" s="19">
        <f t="shared" si="40"/>
        <v>2550</v>
      </c>
    </row>
    <row r="692" spans="1:7" hidden="1">
      <c r="A692" s="12">
        <v>685</v>
      </c>
      <c r="B692" s="9">
        <v>28429</v>
      </c>
      <c r="C692" s="6">
        <f t="shared" si="38"/>
        <v>10</v>
      </c>
      <c r="D692" s="6">
        <f t="shared" si="39"/>
        <v>1978</v>
      </c>
      <c r="E692" s="19">
        <v>650</v>
      </c>
      <c r="F692" s="19">
        <v>3200</v>
      </c>
      <c r="G692" s="19">
        <f t="shared" si="40"/>
        <v>2550</v>
      </c>
    </row>
    <row r="693" spans="1:7" hidden="1">
      <c r="A693" s="12">
        <v>686</v>
      </c>
      <c r="B693" s="9">
        <v>28459</v>
      </c>
      <c r="C693" s="6">
        <f t="shared" si="38"/>
        <v>11</v>
      </c>
      <c r="D693" s="6">
        <f t="shared" si="39"/>
        <v>1978</v>
      </c>
      <c r="E693" s="19">
        <v>650</v>
      </c>
      <c r="F693" s="19">
        <v>3200</v>
      </c>
      <c r="G693" s="19">
        <f t="shared" si="40"/>
        <v>2550</v>
      </c>
    </row>
    <row r="694" spans="1:7" hidden="1">
      <c r="A694" s="12">
        <v>687</v>
      </c>
      <c r="B694" s="9">
        <v>28490</v>
      </c>
      <c r="C694" s="6">
        <f t="shared" si="38"/>
        <v>12</v>
      </c>
      <c r="D694" s="6">
        <f t="shared" si="39"/>
        <v>1978</v>
      </c>
      <c r="E694" s="19">
        <v>650</v>
      </c>
      <c r="F694" s="19">
        <v>3350</v>
      </c>
      <c r="G694" s="19">
        <f t="shared" si="40"/>
        <v>2700</v>
      </c>
    </row>
    <row r="695" spans="1:7" hidden="1">
      <c r="A695" s="12">
        <v>688</v>
      </c>
      <c r="B695" s="9">
        <v>28521</v>
      </c>
      <c r="C695" s="6">
        <f t="shared" si="38"/>
        <v>1</v>
      </c>
      <c r="D695" s="6">
        <f t="shared" si="39"/>
        <v>1978</v>
      </c>
      <c r="E695" s="19">
        <v>2000</v>
      </c>
      <c r="F695" s="19">
        <v>3321</v>
      </c>
      <c r="G695" s="19">
        <f t="shared" si="40"/>
        <v>1321</v>
      </c>
    </row>
    <row r="696" spans="1:7" hidden="1">
      <c r="A696" s="12">
        <v>689</v>
      </c>
      <c r="B696" s="9">
        <v>28549</v>
      </c>
      <c r="C696" s="6">
        <f t="shared" si="38"/>
        <v>2</v>
      </c>
      <c r="D696" s="6">
        <f t="shared" si="39"/>
        <v>1978</v>
      </c>
      <c r="E696" s="19">
        <v>2000</v>
      </c>
      <c r="F696" s="19">
        <v>3567</v>
      </c>
      <c r="G696" s="19">
        <f t="shared" si="40"/>
        <v>1567</v>
      </c>
    </row>
    <row r="697" spans="1:7" hidden="1">
      <c r="A697" s="12">
        <v>690</v>
      </c>
      <c r="B697" s="9">
        <v>28580</v>
      </c>
      <c r="C697" s="6">
        <f t="shared" si="38"/>
        <v>3</v>
      </c>
      <c r="D697" s="6">
        <f t="shared" si="39"/>
        <v>1978</v>
      </c>
      <c r="E697" s="19">
        <v>2000</v>
      </c>
      <c r="F697" s="19">
        <v>4000</v>
      </c>
      <c r="G697" s="19">
        <f t="shared" si="40"/>
        <v>2000</v>
      </c>
    </row>
    <row r="698" spans="1:7" hidden="1">
      <c r="A698" s="12">
        <v>691</v>
      </c>
      <c r="B698" s="9">
        <v>28610</v>
      </c>
      <c r="C698" s="6">
        <f t="shared" si="38"/>
        <v>4</v>
      </c>
      <c r="D698" s="6">
        <f t="shared" si="39"/>
        <v>1978</v>
      </c>
      <c r="E698" s="19">
        <v>2000</v>
      </c>
      <c r="F698" s="19">
        <v>4552</v>
      </c>
      <c r="G698" s="19">
        <f t="shared" si="40"/>
        <v>2552</v>
      </c>
    </row>
    <row r="699" spans="1:7" hidden="1">
      <c r="A699" s="12">
        <v>692</v>
      </c>
      <c r="B699" s="9">
        <v>28641</v>
      </c>
      <c r="C699" s="6">
        <f t="shared" si="38"/>
        <v>5</v>
      </c>
      <c r="D699" s="6">
        <f t="shared" si="39"/>
        <v>1978</v>
      </c>
      <c r="E699" s="19">
        <v>2000</v>
      </c>
      <c r="F699" s="19">
        <v>4552</v>
      </c>
      <c r="G699" s="19">
        <f t="shared" si="40"/>
        <v>2552</v>
      </c>
    </row>
    <row r="700" spans="1:7" hidden="1">
      <c r="A700" s="12">
        <v>693</v>
      </c>
      <c r="B700" s="9">
        <v>28671</v>
      </c>
      <c r="C700" s="6">
        <f t="shared" si="38"/>
        <v>6</v>
      </c>
      <c r="D700" s="6">
        <f t="shared" si="39"/>
        <v>1978</v>
      </c>
      <c r="E700" s="19">
        <v>2000</v>
      </c>
      <c r="F700" s="19">
        <v>3200</v>
      </c>
      <c r="G700" s="19">
        <f t="shared" si="40"/>
        <v>1200</v>
      </c>
    </row>
    <row r="701" spans="1:7" hidden="1">
      <c r="A701" s="12">
        <v>694</v>
      </c>
      <c r="B701" s="9">
        <v>28702</v>
      </c>
      <c r="C701" s="6">
        <f t="shared" si="38"/>
        <v>7</v>
      </c>
      <c r="D701" s="6">
        <f t="shared" si="39"/>
        <v>1978</v>
      </c>
      <c r="E701" s="19">
        <v>2000</v>
      </c>
      <c r="F701" s="19">
        <v>3200</v>
      </c>
      <c r="G701" s="19">
        <f t="shared" si="40"/>
        <v>1200</v>
      </c>
    </row>
    <row r="702" spans="1:7" hidden="1">
      <c r="A702" s="12">
        <v>695</v>
      </c>
      <c r="B702" s="9">
        <v>28733</v>
      </c>
      <c r="C702" s="6">
        <f t="shared" si="38"/>
        <v>8</v>
      </c>
      <c r="D702" s="6">
        <f t="shared" si="39"/>
        <v>1978</v>
      </c>
      <c r="E702" s="19">
        <v>2000</v>
      </c>
      <c r="F702" s="19">
        <v>3200</v>
      </c>
      <c r="G702" s="19">
        <f t="shared" si="40"/>
        <v>1200</v>
      </c>
    </row>
    <row r="703" spans="1:7" hidden="1">
      <c r="A703" s="12">
        <v>696</v>
      </c>
      <c r="B703" s="9">
        <v>28763</v>
      </c>
      <c r="C703" s="6">
        <f t="shared" si="38"/>
        <v>9</v>
      </c>
      <c r="D703" s="6">
        <f t="shared" si="39"/>
        <v>1978</v>
      </c>
      <c r="E703" s="19">
        <v>2000</v>
      </c>
      <c r="F703" s="19">
        <v>3200</v>
      </c>
      <c r="G703" s="19">
        <f t="shared" si="40"/>
        <v>1200</v>
      </c>
    </row>
    <row r="704" spans="1:7" hidden="1">
      <c r="A704" s="12">
        <v>697</v>
      </c>
      <c r="B704" s="9">
        <v>28794</v>
      </c>
      <c r="C704" s="6">
        <f t="shared" si="38"/>
        <v>10</v>
      </c>
      <c r="D704" s="6">
        <f t="shared" si="39"/>
        <v>1979</v>
      </c>
      <c r="E704" s="19">
        <v>2000</v>
      </c>
      <c r="F704" s="19">
        <v>3200</v>
      </c>
      <c r="G704" s="19">
        <f t="shared" si="40"/>
        <v>1200</v>
      </c>
    </row>
    <row r="705" spans="1:7" hidden="1">
      <c r="A705" s="12">
        <v>698</v>
      </c>
      <c r="B705" s="9">
        <v>28824</v>
      </c>
      <c r="C705" s="6">
        <f t="shared" si="38"/>
        <v>11</v>
      </c>
      <c r="D705" s="6">
        <f t="shared" si="39"/>
        <v>1979</v>
      </c>
      <c r="E705" s="19">
        <v>2000</v>
      </c>
      <c r="F705" s="19">
        <v>3200</v>
      </c>
      <c r="G705" s="19">
        <f t="shared" si="40"/>
        <v>1200</v>
      </c>
    </row>
    <row r="706" spans="1:7" hidden="1">
      <c r="A706" s="12">
        <v>699</v>
      </c>
      <c r="B706" s="9">
        <v>28855</v>
      </c>
      <c r="C706" s="6">
        <f t="shared" si="38"/>
        <v>12</v>
      </c>
      <c r="D706" s="6">
        <f t="shared" si="39"/>
        <v>1979</v>
      </c>
      <c r="E706" s="19">
        <v>2000</v>
      </c>
      <c r="F706" s="19">
        <v>3368</v>
      </c>
      <c r="G706" s="19">
        <f t="shared" si="40"/>
        <v>1368</v>
      </c>
    </row>
    <row r="707" spans="1:7" hidden="1">
      <c r="A707" s="12">
        <v>700</v>
      </c>
      <c r="B707" s="9">
        <v>28886</v>
      </c>
      <c r="C707" s="6">
        <f t="shared" si="38"/>
        <v>1</v>
      </c>
      <c r="D707" s="6">
        <f t="shared" si="39"/>
        <v>1979</v>
      </c>
      <c r="E707" s="19">
        <v>2000</v>
      </c>
      <c r="F707" s="19">
        <v>3824</v>
      </c>
      <c r="G707" s="19">
        <f t="shared" si="40"/>
        <v>1824</v>
      </c>
    </row>
    <row r="708" spans="1:7" hidden="1">
      <c r="A708" s="12">
        <v>701</v>
      </c>
      <c r="B708" s="9">
        <v>28914</v>
      </c>
      <c r="C708" s="6">
        <f t="shared" si="38"/>
        <v>2</v>
      </c>
      <c r="D708" s="6">
        <f t="shared" si="39"/>
        <v>1979</v>
      </c>
      <c r="E708" s="19">
        <v>2000</v>
      </c>
      <c r="F708" s="19">
        <v>4100</v>
      </c>
      <c r="G708" s="19">
        <f t="shared" si="40"/>
        <v>2100</v>
      </c>
    </row>
    <row r="709" spans="1:7" hidden="1">
      <c r="A709" s="12">
        <v>702</v>
      </c>
      <c r="B709" s="9">
        <v>28945</v>
      </c>
      <c r="C709" s="6">
        <f t="shared" si="38"/>
        <v>3</v>
      </c>
      <c r="D709" s="6">
        <f t="shared" si="39"/>
        <v>1979</v>
      </c>
      <c r="E709" s="19">
        <v>2000</v>
      </c>
      <c r="F709" s="19">
        <v>4360</v>
      </c>
      <c r="G709" s="19">
        <f t="shared" si="40"/>
        <v>2360</v>
      </c>
    </row>
    <row r="710" spans="1:7" hidden="1">
      <c r="A710" s="12">
        <v>703</v>
      </c>
      <c r="B710" s="9">
        <v>28975</v>
      </c>
      <c r="C710" s="6">
        <f t="shared" si="38"/>
        <v>4</v>
      </c>
      <c r="D710" s="6">
        <f t="shared" si="39"/>
        <v>1979</v>
      </c>
      <c r="E710" s="19">
        <v>2000</v>
      </c>
      <c r="F710" s="19">
        <v>4552</v>
      </c>
      <c r="G710" s="19">
        <f t="shared" si="40"/>
        <v>2552</v>
      </c>
    </row>
    <row r="711" spans="1:7" hidden="1">
      <c r="A711" s="12">
        <v>704</v>
      </c>
      <c r="B711" s="9">
        <v>29006</v>
      </c>
      <c r="C711" s="6">
        <f t="shared" si="38"/>
        <v>5</v>
      </c>
      <c r="D711" s="6">
        <f t="shared" si="39"/>
        <v>1979</v>
      </c>
      <c r="E711" s="19">
        <v>2000</v>
      </c>
      <c r="F711" s="19">
        <v>4552</v>
      </c>
      <c r="G711" s="19">
        <f t="shared" si="40"/>
        <v>2552</v>
      </c>
    </row>
    <row r="712" spans="1:7" hidden="1">
      <c r="A712" s="12">
        <v>705</v>
      </c>
      <c r="B712" s="9">
        <v>29036</v>
      </c>
      <c r="C712" s="6">
        <f t="shared" si="38"/>
        <v>6</v>
      </c>
      <c r="D712" s="6">
        <f t="shared" si="39"/>
        <v>1979</v>
      </c>
      <c r="E712" s="19">
        <v>2000</v>
      </c>
      <c r="F712" s="19">
        <v>3200</v>
      </c>
      <c r="G712" s="19">
        <f t="shared" si="40"/>
        <v>1200</v>
      </c>
    </row>
    <row r="713" spans="1:7" hidden="1">
      <c r="A713" s="12">
        <v>706</v>
      </c>
      <c r="B713" s="9">
        <v>29067</v>
      </c>
      <c r="C713" s="6">
        <f t="shared" ref="C713:C776" si="41">MONTH(B713)</f>
        <v>7</v>
      </c>
      <c r="D713" s="6">
        <f t="shared" ref="D713:D776" si="42">IF(MONTH(B713)&gt;=10, YEAR(B713)+1, YEAR(B713))</f>
        <v>1979</v>
      </c>
      <c r="E713" s="19">
        <v>2000</v>
      </c>
      <c r="F713" s="19">
        <v>3200</v>
      </c>
      <c r="G713" s="19">
        <f t="shared" ref="G713:G776" si="43">F713-E713</f>
        <v>1200</v>
      </c>
    </row>
    <row r="714" spans="1:7" hidden="1">
      <c r="A714" s="12">
        <v>707</v>
      </c>
      <c r="B714" s="9">
        <v>29098</v>
      </c>
      <c r="C714" s="6">
        <f t="shared" si="41"/>
        <v>8</v>
      </c>
      <c r="D714" s="6">
        <f t="shared" si="42"/>
        <v>1979</v>
      </c>
      <c r="E714" s="19">
        <v>2000</v>
      </c>
      <c r="F714" s="19">
        <v>3200</v>
      </c>
      <c r="G714" s="19">
        <f t="shared" si="43"/>
        <v>1200</v>
      </c>
    </row>
    <row r="715" spans="1:7" hidden="1">
      <c r="A715" s="12">
        <v>708</v>
      </c>
      <c r="B715" s="9">
        <v>29128</v>
      </c>
      <c r="C715" s="6">
        <f t="shared" si="41"/>
        <v>9</v>
      </c>
      <c r="D715" s="6">
        <f t="shared" si="42"/>
        <v>1979</v>
      </c>
      <c r="E715" s="19">
        <v>2000</v>
      </c>
      <c r="F715" s="19">
        <v>3200</v>
      </c>
      <c r="G715" s="19">
        <f t="shared" si="43"/>
        <v>1200</v>
      </c>
    </row>
    <row r="716" spans="1:7" hidden="1">
      <c r="A716" s="12">
        <v>709</v>
      </c>
      <c r="B716" s="9">
        <v>29159</v>
      </c>
      <c r="C716" s="6">
        <f t="shared" si="41"/>
        <v>10</v>
      </c>
      <c r="D716" s="6">
        <f t="shared" si="42"/>
        <v>1980</v>
      </c>
      <c r="E716" s="19">
        <v>2000</v>
      </c>
      <c r="F716" s="19">
        <v>3200</v>
      </c>
      <c r="G716" s="19">
        <f t="shared" si="43"/>
        <v>1200</v>
      </c>
    </row>
    <row r="717" spans="1:7" hidden="1">
      <c r="A717" s="12">
        <v>710</v>
      </c>
      <c r="B717" s="9">
        <v>29189</v>
      </c>
      <c r="C717" s="6">
        <f t="shared" si="41"/>
        <v>11</v>
      </c>
      <c r="D717" s="6">
        <f t="shared" si="42"/>
        <v>1980</v>
      </c>
      <c r="E717" s="19">
        <v>2000</v>
      </c>
      <c r="F717" s="19">
        <v>3200</v>
      </c>
      <c r="G717" s="19">
        <f t="shared" si="43"/>
        <v>1200</v>
      </c>
    </row>
    <row r="718" spans="1:7" hidden="1">
      <c r="A718" s="12">
        <v>711</v>
      </c>
      <c r="B718" s="9">
        <v>29220</v>
      </c>
      <c r="C718" s="6">
        <f t="shared" si="41"/>
        <v>12</v>
      </c>
      <c r="D718" s="6">
        <f t="shared" si="42"/>
        <v>1980</v>
      </c>
      <c r="E718" s="19">
        <v>2000</v>
      </c>
      <c r="F718" s="19">
        <v>3367</v>
      </c>
      <c r="G718" s="19">
        <f t="shared" si="43"/>
        <v>1367</v>
      </c>
    </row>
    <row r="719" spans="1:7" hidden="1">
      <c r="A719" s="12">
        <v>712</v>
      </c>
      <c r="B719" s="9">
        <v>29251</v>
      </c>
      <c r="C719" s="6">
        <f t="shared" si="41"/>
        <v>1</v>
      </c>
      <c r="D719" s="6">
        <f t="shared" si="42"/>
        <v>1980</v>
      </c>
      <c r="E719" s="19">
        <v>2000</v>
      </c>
      <c r="F719" s="19">
        <v>3528</v>
      </c>
      <c r="G719" s="19">
        <f t="shared" si="43"/>
        <v>1528</v>
      </c>
    </row>
    <row r="720" spans="1:7" hidden="1">
      <c r="A720" s="12">
        <v>713</v>
      </c>
      <c r="B720" s="9">
        <v>29280</v>
      </c>
      <c r="C720" s="6">
        <f t="shared" si="41"/>
        <v>2</v>
      </c>
      <c r="D720" s="6">
        <f t="shared" si="42"/>
        <v>1980</v>
      </c>
      <c r="E720" s="19">
        <v>2000</v>
      </c>
      <c r="F720" s="19">
        <v>3292</v>
      </c>
      <c r="G720" s="19">
        <f t="shared" si="43"/>
        <v>1292</v>
      </c>
    </row>
    <row r="721" spans="1:7" hidden="1">
      <c r="A721" s="12">
        <v>714</v>
      </c>
      <c r="B721" s="9">
        <v>29311</v>
      </c>
      <c r="C721" s="6">
        <f t="shared" si="41"/>
        <v>3</v>
      </c>
      <c r="D721" s="6">
        <f t="shared" si="42"/>
        <v>1980</v>
      </c>
      <c r="E721" s="19">
        <v>2000</v>
      </c>
      <c r="F721" s="19">
        <v>4100</v>
      </c>
      <c r="G721" s="19">
        <f t="shared" si="43"/>
        <v>2100</v>
      </c>
    </row>
    <row r="722" spans="1:7" hidden="1">
      <c r="A722" s="12">
        <v>715</v>
      </c>
      <c r="B722" s="9">
        <v>29341</v>
      </c>
      <c r="C722" s="6">
        <f t="shared" si="41"/>
        <v>4</v>
      </c>
      <c r="D722" s="6">
        <f t="shared" si="42"/>
        <v>1980</v>
      </c>
      <c r="E722" s="19">
        <v>2000</v>
      </c>
      <c r="F722" s="19">
        <v>4552</v>
      </c>
      <c r="G722" s="19">
        <f t="shared" si="43"/>
        <v>2552</v>
      </c>
    </row>
    <row r="723" spans="1:7" hidden="1">
      <c r="A723" s="12">
        <v>716</v>
      </c>
      <c r="B723" s="9">
        <v>29372</v>
      </c>
      <c r="C723" s="6">
        <f t="shared" si="41"/>
        <v>5</v>
      </c>
      <c r="D723" s="6">
        <f t="shared" si="42"/>
        <v>1980</v>
      </c>
      <c r="E723" s="19">
        <v>2000</v>
      </c>
      <c r="F723" s="19">
        <v>4552</v>
      </c>
      <c r="G723" s="19">
        <f t="shared" si="43"/>
        <v>2552</v>
      </c>
    </row>
    <row r="724" spans="1:7" hidden="1">
      <c r="A724" s="12">
        <v>717</v>
      </c>
      <c r="B724" s="9">
        <v>29402</v>
      </c>
      <c r="C724" s="6">
        <f t="shared" si="41"/>
        <v>6</v>
      </c>
      <c r="D724" s="6">
        <f t="shared" si="42"/>
        <v>1980</v>
      </c>
      <c r="E724" s="19">
        <v>2000</v>
      </c>
      <c r="F724" s="19">
        <v>3200</v>
      </c>
      <c r="G724" s="19">
        <f t="shared" si="43"/>
        <v>1200</v>
      </c>
    </row>
    <row r="725" spans="1:7" hidden="1">
      <c r="A725" s="12">
        <v>718</v>
      </c>
      <c r="B725" s="9">
        <v>29433</v>
      </c>
      <c r="C725" s="6">
        <f t="shared" si="41"/>
        <v>7</v>
      </c>
      <c r="D725" s="6">
        <f t="shared" si="42"/>
        <v>1980</v>
      </c>
      <c r="E725" s="19">
        <v>2000</v>
      </c>
      <c r="F725" s="19">
        <v>3200</v>
      </c>
      <c r="G725" s="19">
        <f t="shared" si="43"/>
        <v>1200</v>
      </c>
    </row>
    <row r="726" spans="1:7" hidden="1">
      <c r="A726" s="12">
        <v>719</v>
      </c>
      <c r="B726" s="9">
        <v>29464</v>
      </c>
      <c r="C726" s="6">
        <f t="shared" si="41"/>
        <v>8</v>
      </c>
      <c r="D726" s="6">
        <f t="shared" si="42"/>
        <v>1980</v>
      </c>
      <c r="E726" s="19">
        <v>2000</v>
      </c>
      <c r="F726" s="19">
        <v>3200</v>
      </c>
      <c r="G726" s="19">
        <f t="shared" si="43"/>
        <v>1200</v>
      </c>
    </row>
    <row r="727" spans="1:7" hidden="1">
      <c r="A727" s="12">
        <v>720</v>
      </c>
      <c r="B727" s="9">
        <v>29494</v>
      </c>
      <c r="C727" s="6">
        <f t="shared" si="41"/>
        <v>9</v>
      </c>
      <c r="D727" s="6">
        <f t="shared" si="42"/>
        <v>1980</v>
      </c>
      <c r="E727" s="19">
        <v>2000</v>
      </c>
      <c r="F727" s="19">
        <v>3200</v>
      </c>
      <c r="G727" s="19">
        <f t="shared" si="43"/>
        <v>1200</v>
      </c>
    </row>
    <row r="728" spans="1:7" hidden="1">
      <c r="A728" s="12">
        <v>721</v>
      </c>
      <c r="B728" s="9">
        <v>29525</v>
      </c>
      <c r="C728" s="6">
        <f t="shared" si="41"/>
        <v>10</v>
      </c>
      <c r="D728" s="6">
        <f t="shared" si="42"/>
        <v>1981</v>
      </c>
      <c r="E728" s="19">
        <v>2000</v>
      </c>
      <c r="F728" s="19">
        <v>3200</v>
      </c>
      <c r="G728" s="19">
        <f t="shared" si="43"/>
        <v>1200</v>
      </c>
    </row>
    <row r="729" spans="1:7" hidden="1">
      <c r="A729" s="12">
        <v>722</v>
      </c>
      <c r="B729" s="9">
        <v>29555</v>
      </c>
      <c r="C729" s="6">
        <f t="shared" si="41"/>
        <v>11</v>
      </c>
      <c r="D729" s="6">
        <f t="shared" si="42"/>
        <v>1981</v>
      </c>
      <c r="E729" s="19">
        <v>2000</v>
      </c>
      <c r="F729" s="19">
        <v>3200</v>
      </c>
      <c r="G729" s="19">
        <f t="shared" si="43"/>
        <v>1200</v>
      </c>
    </row>
    <row r="730" spans="1:7" hidden="1">
      <c r="A730" s="12">
        <v>723</v>
      </c>
      <c r="B730" s="9">
        <v>29586</v>
      </c>
      <c r="C730" s="6">
        <f t="shared" si="41"/>
        <v>12</v>
      </c>
      <c r="D730" s="6">
        <f t="shared" si="42"/>
        <v>1981</v>
      </c>
      <c r="E730" s="19">
        <v>2000</v>
      </c>
      <c r="F730" s="19">
        <v>3370</v>
      </c>
      <c r="G730" s="19">
        <f t="shared" si="43"/>
        <v>1370</v>
      </c>
    </row>
    <row r="731" spans="1:7" hidden="1">
      <c r="A731" s="12">
        <v>724</v>
      </c>
      <c r="B731" s="9">
        <v>29617</v>
      </c>
      <c r="C731" s="6">
        <f t="shared" si="41"/>
        <v>1</v>
      </c>
      <c r="D731" s="6">
        <f t="shared" si="42"/>
        <v>1981</v>
      </c>
      <c r="E731" s="19">
        <v>1700</v>
      </c>
      <c r="F731" s="19">
        <v>3747</v>
      </c>
      <c r="G731" s="19">
        <f t="shared" si="43"/>
        <v>2047</v>
      </c>
    </row>
    <row r="732" spans="1:7" hidden="1">
      <c r="A732" s="12">
        <v>725</v>
      </c>
      <c r="B732" s="9">
        <v>29645</v>
      </c>
      <c r="C732" s="6">
        <f t="shared" si="41"/>
        <v>2</v>
      </c>
      <c r="D732" s="6">
        <f t="shared" si="42"/>
        <v>1981</v>
      </c>
      <c r="E732" s="19">
        <v>1700</v>
      </c>
      <c r="F732" s="19">
        <v>4030</v>
      </c>
      <c r="G732" s="19">
        <f t="shared" si="43"/>
        <v>2330</v>
      </c>
    </row>
    <row r="733" spans="1:7" hidden="1">
      <c r="A733" s="12">
        <v>726</v>
      </c>
      <c r="B733" s="9">
        <v>29676</v>
      </c>
      <c r="C733" s="6">
        <f t="shared" si="41"/>
        <v>3</v>
      </c>
      <c r="D733" s="6">
        <f t="shared" si="42"/>
        <v>1981</v>
      </c>
      <c r="E733" s="19">
        <v>1700</v>
      </c>
      <c r="F733" s="19">
        <v>4256</v>
      </c>
      <c r="G733" s="19">
        <f t="shared" si="43"/>
        <v>2556</v>
      </c>
    </row>
    <row r="734" spans="1:7" hidden="1">
      <c r="A734" s="12">
        <v>727</v>
      </c>
      <c r="B734" s="9">
        <v>29706</v>
      </c>
      <c r="C734" s="6">
        <f t="shared" si="41"/>
        <v>4</v>
      </c>
      <c r="D734" s="6">
        <f t="shared" si="42"/>
        <v>1981</v>
      </c>
      <c r="E734" s="19">
        <v>1700</v>
      </c>
      <c r="F734" s="19">
        <v>4552</v>
      </c>
      <c r="G734" s="19">
        <f t="shared" si="43"/>
        <v>2852</v>
      </c>
    </row>
    <row r="735" spans="1:7" hidden="1">
      <c r="A735" s="12">
        <v>728</v>
      </c>
      <c r="B735" s="9">
        <v>29737</v>
      </c>
      <c r="C735" s="6">
        <f t="shared" si="41"/>
        <v>5</v>
      </c>
      <c r="D735" s="6">
        <f t="shared" si="42"/>
        <v>1981</v>
      </c>
      <c r="E735" s="19">
        <v>1700</v>
      </c>
      <c r="F735" s="19">
        <v>4552</v>
      </c>
      <c r="G735" s="19">
        <f t="shared" si="43"/>
        <v>2852</v>
      </c>
    </row>
    <row r="736" spans="1:7" hidden="1">
      <c r="A736" s="12">
        <v>729</v>
      </c>
      <c r="B736" s="9">
        <v>29767</v>
      </c>
      <c r="C736" s="6">
        <f t="shared" si="41"/>
        <v>6</v>
      </c>
      <c r="D736" s="6">
        <f t="shared" si="42"/>
        <v>1981</v>
      </c>
      <c r="E736" s="19">
        <v>1700</v>
      </c>
      <c r="F736" s="19">
        <v>3200</v>
      </c>
      <c r="G736" s="19">
        <f t="shared" si="43"/>
        <v>1500</v>
      </c>
    </row>
    <row r="737" spans="1:7" hidden="1">
      <c r="A737" s="12">
        <v>730</v>
      </c>
      <c r="B737" s="9">
        <v>29798</v>
      </c>
      <c r="C737" s="6">
        <f t="shared" si="41"/>
        <v>7</v>
      </c>
      <c r="D737" s="6">
        <f t="shared" si="42"/>
        <v>1981</v>
      </c>
      <c r="E737" s="19">
        <v>1700</v>
      </c>
      <c r="F737" s="19">
        <v>3200</v>
      </c>
      <c r="G737" s="19">
        <f t="shared" si="43"/>
        <v>1500</v>
      </c>
    </row>
    <row r="738" spans="1:7" hidden="1">
      <c r="A738" s="12">
        <v>731</v>
      </c>
      <c r="B738" s="9">
        <v>29829</v>
      </c>
      <c r="C738" s="6">
        <f t="shared" si="41"/>
        <v>8</v>
      </c>
      <c r="D738" s="6">
        <f t="shared" si="42"/>
        <v>1981</v>
      </c>
      <c r="E738" s="19">
        <v>1700</v>
      </c>
      <c r="F738" s="19">
        <v>3200</v>
      </c>
      <c r="G738" s="19">
        <f t="shared" si="43"/>
        <v>1500</v>
      </c>
    </row>
    <row r="739" spans="1:7" hidden="1">
      <c r="A739" s="12">
        <v>732</v>
      </c>
      <c r="B739" s="9">
        <v>29859</v>
      </c>
      <c r="C739" s="6">
        <f t="shared" si="41"/>
        <v>9</v>
      </c>
      <c r="D739" s="6">
        <f t="shared" si="42"/>
        <v>1981</v>
      </c>
      <c r="E739" s="19">
        <v>1700</v>
      </c>
      <c r="F739" s="19">
        <v>3200</v>
      </c>
      <c r="G739" s="19">
        <f t="shared" si="43"/>
        <v>1500</v>
      </c>
    </row>
    <row r="740" spans="1:7" hidden="1">
      <c r="A740" s="12">
        <v>733</v>
      </c>
      <c r="B740" s="9">
        <v>29890</v>
      </c>
      <c r="C740" s="6">
        <f t="shared" si="41"/>
        <v>10</v>
      </c>
      <c r="D740" s="6">
        <f t="shared" si="42"/>
        <v>1982</v>
      </c>
      <c r="E740" s="19">
        <v>1700</v>
      </c>
      <c r="F740" s="19">
        <v>3200</v>
      </c>
      <c r="G740" s="19">
        <f t="shared" si="43"/>
        <v>1500</v>
      </c>
    </row>
    <row r="741" spans="1:7" hidden="1">
      <c r="A741" s="12">
        <v>734</v>
      </c>
      <c r="B741" s="9">
        <v>29920</v>
      </c>
      <c r="C741" s="6">
        <f t="shared" si="41"/>
        <v>11</v>
      </c>
      <c r="D741" s="6">
        <f t="shared" si="42"/>
        <v>1982</v>
      </c>
      <c r="E741" s="19">
        <v>1700</v>
      </c>
      <c r="F741" s="19">
        <v>3200</v>
      </c>
      <c r="G741" s="19">
        <f t="shared" si="43"/>
        <v>1500</v>
      </c>
    </row>
    <row r="742" spans="1:7" hidden="1">
      <c r="A742" s="12">
        <v>735</v>
      </c>
      <c r="B742" s="9">
        <v>29951</v>
      </c>
      <c r="C742" s="6">
        <f t="shared" si="41"/>
        <v>12</v>
      </c>
      <c r="D742" s="6">
        <f t="shared" si="42"/>
        <v>1982</v>
      </c>
      <c r="E742" s="19">
        <v>1700</v>
      </c>
      <c r="F742" s="19">
        <v>3276</v>
      </c>
      <c r="G742" s="19">
        <f t="shared" si="43"/>
        <v>1576</v>
      </c>
    </row>
    <row r="743" spans="1:7" hidden="1">
      <c r="A743" s="12">
        <v>736</v>
      </c>
      <c r="B743" s="9">
        <v>29982</v>
      </c>
      <c r="C743" s="6">
        <f t="shared" si="41"/>
        <v>1</v>
      </c>
      <c r="D743" s="6">
        <f t="shared" si="42"/>
        <v>1982</v>
      </c>
      <c r="E743" s="19">
        <v>2000</v>
      </c>
      <c r="F743" s="19">
        <v>3616</v>
      </c>
      <c r="G743" s="19">
        <f t="shared" si="43"/>
        <v>1616</v>
      </c>
    </row>
    <row r="744" spans="1:7" hidden="1">
      <c r="A744" s="12">
        <v>737</v>
      </c>
      <c r="B744" s="9">
        <v>30010</v>
      </c>
      <c r="C744" s="6">
        <f t="shared" si="41"/>
        <v>2</v>
      </c>
      <c r="D744" s="6">
        <f t="shared" si="42"/>
        <v>1982</v>
      </c>
      <c r="E744" s="19">
        <v>2000</v>
      </c>
      <c r="F744" s="19">
        <v>3530</v>
      </c>
      <c r="G744" s="19">
        <f t="shared" si="43"/>
        <v>1530</v>
      </c>
    </row>
    <row r="745" spans="1:7" hidden="1">
      <c r="A745" s="12">
        <v>738</v>
      </c>
      <c r="B745" s="9">
        <v>30041</v>
      </c>
      <c r="C745" s="6">
        <f t="shared" si="41"/>
        <v>3</v>
      </c>
      <c r="D745" s="6">
        <f t="shared" si="42"/>
        <v>1982</v>
      </c>
      <c r="E745" s="19">
        <v>2000</v>
      </c>
      <c r="F745" s="19">
        <v>3953</v>
      </c>
      <c r="G745" s="19">
        <f t="shared" si="43"/>
        <v>1953</v>
      </c>
    </row>
    <row r="746" spans="1:7" hidden="1">
      <c r="A746" s="12">
        <v>739</v>
      </c>
      <c r="B746" s="9">
        <v>30071</v>
      </c>
      <c r="C746" s="6">
        <f t="shared" si="41"/>
        <v>4</v>
      </c>
      <c r="D746" s="6">
        <f t="shared" si="42"/>
        <v>1982</v>
      </c>
      <c r="E746" s="19">
        <v>2000</v>
      </c>
      <c r="F746" s="19">
        <v>4094</v>
      </c>
      <c r="G746" s="19">
        <f t="shared" si="43"/>
        <v>2094</v>
      </c>
    </row>
    <row r="747" spans="1:7" hidden="1">
      <c r="A747" s="12">
        <v>740</v>
      </c>
      <c r="B747" s="9">
        <v>30102</v>
      </c>
      <c r="C747" s="6">
        <f t="shared" si="41"/>
        <v>5</v>
      </c>
      <c r="D747" s="6">
        <f t="shared" si="42"/>
        <v>1982</v>
      </c>
      <c r="E747" s="19">
        <v>2000</v>
      </c>
      <c r="F747" s="19">
        <v>4552</v>
      </c>
      <c r="G747" s="19">
        <f t="shared" si="43"/>
        <v>2552</v>
      </c>
    </row>
    <row r="748" spans="1:7" hidden="1">
      <c r="A748" s="12">
        <v>741</v>
      </c>
      <c r="B748" s="9">
        <v>30132</v>
      </c>
      <c r="C748" s="6">
        <f t="shared" si="41"/>
        <v>6</v>
      </c>
      <c r="D748" s="6">
        <f t="shared" si="42"/>
        <v>1982</v>
      </c>
      <c r="E748" s="19">
        <v>2000</v>
      </c>
      <c r="F748" s="19">
        <v>3200</v>
      </c>
      <c r="G748" s="19">
        <f t="shared" si="43"/>
        <v>1200</v>
      </c>
    </row>
    <row r="749" spans="1:7" hidden="1">
      <c r="A749" s="12">
        <v>742</v>
      </c>
      <c r="B749" s="9">
        <v>30163</v>
      </c>
      <c r="C749" s="6">
        <f t="shared" si="41"/>
        <v>7</v>
      </c>
      <c r="D749" s="6">
        <f t="shared" si="42"/>
        <v>1982</v>
      </c>
      <c r="E749" s="19">
        <v>2000</v>
      </c>
      <c r="F749" s="19">
        <v>3200</v>
      </c>
      <c r="G749" s="19">
        <f t="shared" si="43"/>
        <v>1200</v>
      </c>
    </row>
    <row r="750" spans="1:7" hidden="1">
      <c r="A750" s="12">
        <v>743</v>
      </c>
      <c r="B750" s="9">
        <v>30194</v>
      </c>
      <c r="C750" s="6">
        <f t="shared" si="41"/>
        <v>8</v>
      </c>
      <c r="D750" s="6">
        <f t="shared" si="42"/>
        <v>1982</v>
      </c>
      <c r="E750" s="19">
        <v>2000</v>
      </c>
      <c r="F750" s="19">
        <v>3200</v>
      </c>
      <c r="G750" s="19">
        <f t="shared" si="43"/>
        <v>1200</v>
      </c>
    </row>
    <row r="751" spans="1:7" hidden="1">
      <c r="A751" s="12">
        <v>744</v>
      </c>
      <c r="B751" s="9">
        <v>30224</v>
      </c>
      <c r="C751" s="6">
        <f t="shared" si="41"/>
        <v>9</v>
      </c>
      <c r="D751" s="6">
        <f t="shared" si="42"/>
        <v>1982</v>
      </c>
      <c r="E751" s="19">
        <v>2000</v>
      </c>
      <c r="F751" s="19">
        <v>3200</v>
      </c>
      <c r="G751" s="19">
        <f t="shared" si="43"/>
        <v>1200</v>
      </c>
    </row>
    <row r="752" spans="1:7" hidden="1">
      <c r="A752" s="12">
        <v>745</v>
      </c>
      <c r="B752" s="9">
        <v>30255</v>
      </c>
      <c r="C752" s="6">
        <f t="shared" si="41"/>
        <v>10</v>
      </c>
      <c r="D752" s="6">
        <f t="shared" si="42"/>
        <v>1983</v>
      </c>
      <c r="E752" s="19">
        <v>2000</v>
      </c>
      <c r="F752" s="19">
        <v>3200</v>
      </c>
      <c r="G752" s="19">
        <f t="shared" si="43"/>
        <v>1200</v>
      </c>
    </row>
    <row r="753" spans="1:7" hidden="1">
      <c r="A753" s="12">
        <v>746</v>
      </c>
      <c r="B753" s="9">
        <v>30285</v>
      </c>
      <c r="C753" s="6">
        <f t="shared" si="41"/>
        <v>11</v>
      </c>
      <c r="D753" s="6">
        <f t="shared" si="42"/>
        <v>1983</v>
      </c>
      <c r="E753" s="19">
        <v>2000</v>
      </c>
      <c r="F753" s="19">
        <v>3200</v>
      </c>
      <c r="G753" s="19">
        <f t="shared" si="43"/>
        <v>1200</v>
      </c>
    </row>
    <row r="754" spans="1:7" hidden="1">
      <c r="A754" s="12">
        <v>747</v>
      </c>
      <c r="B754" s="9">
        <v>30316</v>
      </c>
      <c r="C754" s="6">
        <f t="shared" si="41"/>
        <v>12</v>
      </c>
      <c r="D754" s="6">
        <f t="shared" si="42"/>
        <v>1983</v>
      </c>
      <c r="E754" s="19">
        <v>2000</v>
      </c>
      <c r="F754" s="19">
        <v>3328</v>
      </c>
      <c r="G754" s="19">
        <f t="shared" si="43"/>
        <v>1328</v>
      </c>
    </row>
    <row r="755" spans="1:7" hidden="1">
      <c r="A755" s="12">
        <v>748</v>
      </c>
      <c r="B755" s="9">
        <v>30347</v>
      </c>
      <c r="C755" s="6">
        <f t="shared" si="41"/>
        <v>1</v>
      </c>
      <c r="D755" s="6">
        <f t="shared" si="42"/>
        <v>1983</v>
      </c>
      <c r="E755" s="19">
        <v>2000</v>
      </c>
      <c r="F755" s="19">
        <v>3371</v>
      </c>
      <c r="G755" s="19">
        <f t="shared" si="43"/>
        <v>1371</v>
      </c>
    </row>
    <row r="756" spans="1:7" hidden="1">
      <c r="A756" s="12">
        <v>749</v>
      </c>
      <c r="B756" s="9">
        <v>30375</v>
      </c>
      <c r="C756" s="6">
        <f t="shared" si="41"/>
        <v>2</v>
      </c>
      <c r="D756" s="6">
        <f t="shared" si="42"/>
        <v>1983</v>
      </c>
      <c r="E756" s="19">
        <v>2000</v>
      </c>
      <c r="F756" s="19">
        <v>3252</v>
      </c>
      <c r="G756" s="19">
        <f t="shared" si="43"/>
        <v>1252</v>
      </c>
    </row>
    <row r="757" spans="1:7" hidden="1">
      <c r="A757" s="12">
        <v>750</v>
      </c>
      <c r="B757" s="9">
        <v>30406</v>
      </c>
      <c r="C757" s="6">
        <f t="shared" si="41"/>
        <v>3</v>
      </c>
      <c r="D757" s="6">
        <f t="shared" si="42"/>
        <v>1983</v>
      </c>
      <c r="E757" s="19">
        <v>2000</v>
      </c>
      <c r="F757" s="19">
        <v>3417</v>
      </c>
      <c r="G757" s="19">
        <f t="shared" si="43"/>
        <v>1417</v>
      </c>
    </row>
    <row r="758" spans="1:7" hidden="1">
      <c r="A758" s="12">
        <v>751</v>
      </c>
      <c r="B758" s="9">
        <v>30436</v>
      </c>
      <c r="C758" s="6">
        <f t="shared" si="41"/>
        <v>4</v>
      </c>
      <c r="D758" s="6">
        <f t="shared" si="42"/>
        <v>1983</v>
      </c>
      <c r="E758" s="19">
        <v>2000</v>
      </c>
      <c r="F758" s="19">
        <v>4074</v>
      </c>
      <c r="G758" s="19">
        <f t="shared" si="43"/>
        <v>2074</v>
      </c>
    </row>
    <row r="759" spans="1:7" hidden="1">
      <c r="A759" s="12">
        <v>752</v>
      </c>
      <c r="B759" s="9">
        <v>30467</v>
      </c>
      <c r="C759" s="6">
        <f t="shared" si="41"/>
        <v>5</v>
      </c>
      <c r="D759" s="6">
        <f t="shared" si="42"/>
        <v>1983</v>
      </c>
      <c r="E759" s="19">
        <v>2000</v>
      </c>
      <c r="F759" s="19">
        <v>4552</v>
      </c>
      <c r="G759" s="19">
        <f t="shared" si="43"/>
        <v>2552</v>
      </c>
    </row>
    <row r="760" spans="1:7" hidden="1">
      <c r="A760" s="12">
        <v>753</v>
      </c>
      <c r="B760" s="9">
        <v>30497</v>
      </c>
      <c r="C760" s="6">
        <f t="shared" si="41"/>
        <v>6</v>
      </c>
      <c r="D760" s="6">
        <f t="shared" si="42"/>
        <v>1983</v>
      </c>
      <c r="E760" s="19">
        <v>2000</v>
      </c>
      <c r="F760" s="19">
        <v>3200</v>
      </c>
      <c r="G760" s="19">
        <f t="shared" si="43"/>
        <v>1200</v>
      </c>
    </row>
    <row r="761" spans="1:7" hidden="1">
      <c r="A761" s="12">
        <v>754</v>
      </c>
      <c r="B761" s="9">
        <v>30528</v>
      </c>
      <c r="C761" s="6">
        <f t="shared" si="41"/>
        <v>7</v>
      </c>
      <c r="D761" s="6">
        <f t="shared" si="42"/>
        <v>1983</v>
      </c>
      <c r="E761" s="19">
        <v>2000</v>
      </c>
      <c r="F761" s="19">
        <v>3200</v>
      </c>
      <c r="G761" s="19">
        <f t="shared" si="43"/>
        <v>1200</v>
      </c>
    </row>
    <row r="762" spans="1:7" hidden="1">
      <c r="A762" s="12">
        <v>755</v>
      </c>
      <c r="B762" s="9">
        <v>30559</v>
      </c>
      <c r="C762" s="6">
        <f t="shared" si="41"/>
        <v>8</v>
      </c>
      <c r="D762" s="6">
        <f t="shared" si="42"/>
        <v>1983</v>
      </c>
      <c r="E762" s="19">
        <v>2000</v>
      </c>
      <c r="F762" s="19">
        <v>3200</v>
      </c>
      <c r="G762" s="19">
        <f t="shared" si="43"/>
        <v>1200</v>
      </c>
    </row>
    <row r="763" spans="1:7" hidden="1">
      <c r="A763" s="12">
        <v>756</v>
      </c>
      <c r="B763" s="9">
        <v>30589</v>
      </c>
      <c r="C763" s="6">
        <f t="shared" si="41"/>
        <v>9</v>
      </c>
      <c r="D763" s="6">
        <f t="shared" si="42"/>
        <v>1983</v>
      </c>
      <c r="E763" s="19">
        <v>2000</v>
      </c>
      <c r="F763" s="19">
        <v>3200</v>
      </c>
      <c r="G763" s="19">
        <f t="shared" si="43"/>
        <v>1200</v>
      </c>
    </row>
    <row r="764" spans="1:7" hidden="1">
      <c r="A764" s="12">
        <v>757</v>
      </c>
      <c r="B764" s="9">
        <v>30620</v>
      </c>
      <c r="C764" s="6">
        <f t="shared" si="41"/>
        <v>10</v>
      </c>
      <c r="D764" s="6">
        <f t="shared" si="42"/>
        <v>1984</v>
      </c>
      <c r="E764" s="19">
        <v>2000</v>
      </c>
      <c r="F764" s="19">
        <v>3200</v>
      </c>
      <c r="G764" s="19">
        <f t="shared" si="43"/>
        <v>1200</v>
      </c>
    </row>
    <row r="765" spans="1:7" hidden="1">
      <c r="A765" s="12">
        <v>758</v>
      </c>
      <c r="B765" s="9">
        <v>30650</v>
      </c>
      <c r="C765" s="6">
        <f t="shared" si="41"/>
        <v>11</v>
      </c>
      <c r="D765" s="6">
        <f t="shared" si="42"/>
        <v>1984</v>
      </c>
      <c r="E765" s="19">
        <v>2000</v>
      </c>
      <c r="F765" s="19">
        <v>3200</v>
      </c>
      <c r="G765" s="19">
        <f t="shared" si="43"/>
        <v>1200</v>
      </c>
    </row>
    <row r="766" spans="1:7" hidden="1">
      <c r="A766" s="12">
        <v>759</v>
      </c>
      <c r="B766" s="9">
        <v>30681</v>
      </c>
      <c r="C766" s="6">
        <f t="shared" si="41"/>
        <v>12</v>
      </c>
      <c r="D766" s="6">
        <f t="shared" si="42"/>
        <v>1984</v>
      </c>
      <c r="E766" s="19">
        <v>2000</v>
      </c>
      <c r="F766" s="19">
        <v>3285</v>
      </c>
      <c r="G766" s="19">
        <f t="shared" si="43"/>
        <v>1285</v>
      </c>
    </row>
    <row r="767" spans="1:7" hidden="1">
      <c r="A767" s="12">
        <v>760</v>
      </c>
      <c r="B767" s="9">
        <v>30712</v>
      </c>
      <c r="C767" s="6">
        <f t="shared" si="41"/>
        <v>1</v>
      </c>
      <c r="D767" s="6">
        <f t="shared" si="42"/>
        <v>1984</v>
      </c>
      <c r="E767" s="19">
        <v>2000</v>
      </c>
      <c r="F767" s="19">
        <v>3650</v>
      </c>
      <c r="G767" s="19">
        <f t="shared" si="43"/>
        <v>1650</v>
      </c>
    </row>
    <row r="768" spans="1:7" hidden="1">
      <c r="A768" s="12">
        <v>761</v>
      </c>
      <c r="B768" s="9">
        <v>30741</v>
      </c>
      <c r="C768" s="6">
        <f t="shared" si="41"/>
        <v>2</v>
      </c>
      <c r="D768" s="6">
        <f t="shared" si="42"/>
        <v>1984</v>
      </c>
      <c r="E768" s="19">
        <v>2000</v>
      </c>
      <c r="F768" s="19">
        <v>4005</v>
      </c>
      <c r="G768" s="19">
        <f t="shared" si="43"/>
        <v>2005</v>
      </c>
    </row>
    <row r="769" spans="1:7" hidden="1">
      <c r="A769" s="12">
        <v>762</v>
      </c>
      <c r="B769" s="9">
        <v>30772</v>
      </c>
      <c r="C769" s="6">
        <f t="shared" si="41"/>
        <v>3</v>
      </c>
      <c r="D769" s="6">
        <f t="shared" si="42"/>
        <v>1984</v>
      </c>
      <c r="E769" s="19">
        <v>2000</v>
      </c>
      <c r="F769" s="19">
        <v>4246</v>
      </c>
      <c r="G769" s="19">
        <f t="shared" si="43"/>
        <v>2246</v>
      </c>
    </row>
    <row r="770" spans="1:7" hidden="1">
      <c r="A770" s="12">
        <v>763</v>
      </c>
      <c r="B770" s="9">
        <v>30802</v>
      </c>
      <c r="C770" s="6">
        <f t="shared" si="41"/>
        <v>4</v>
      </c>
      <c r="D770" s="6">
        <f t="shared" si="42"/>
        <v>1984</v>
      </c>
      <c r="E770" s="19">
        <v>2000</v>
      </c>
      <c r="F770" s="19">
        <v>4552</v>
      </c>
      <c r="G770" s="19">
        <f t="shared" si="43"/>
        <v>2552</v>
      </c>
    </row>
    <row r="771" spans="1:7" hidden="1">
      <c r="A771" s="12">
        <v>764</v>
      </c>
      <c r="B771" s="9">
        <v>30833</v>
      </c>
      <c r="C771" s="6">
        <f t="shared" si="41"/>
        <v>5</v>
      </c>
      <c r="D771" s="6">
        <f t="shared" si="42"/>
        <v>1984</v>
      </c>
      <c r="E771" s="19">
        <v>2000</v>
      </c>
      <c r="F771" s="19">
        <v>4552</v>
      </c>
      <c r="G771" s="19">
        <f t="shared" si="43"/>
        <v>2552</v>
      </c>
    </row>
    <row r="772" spans="1:7" hidden="1">
      <c r="A772" s="12">
        <v>765</v>
      </c>
      <c r="B772" s="9">
        <v>30863</v>
      </c>
      <c r="C772" s="6">
        <f t="shared" si="41"/>
        <v>6</v>
      </c>
      <c r="D772" s="6">
        <f t="shared" si="42"/>
        <v>1984</v>
      </c>
      <c r="E772" s="19">
        <v>2000</v>
      </c>
      <c r="F772" s="19">
        <v>3200</v>
      </c>
      <c r="G772" s="19">
        <f t="shared" si="43"/>
        <v>1200</v>
      </c>
    </row>
    <row r="773" spans="1:7" hidden="1">
      <c r="A773" s="12">
        <v>766</v>
      </c>
      <c r="B773" s="9">
        <v>30894</v>
      </c>
      <c r="C773" s="6">
        <f t="shared" si="41"/>
        <v>7</v>
      </c>
      <c r="D773" s="6">
        <f t="shared" si="42"/>
        <v>1984</v>
      </c>
      <c r="E773" s="19">
        <v>2000</v>
      </c>
      <c r="F773" s="19">
        <v>3200</v>
      </c>
      <c r="G773" s="19">
        <f t="shared" si="43"/>
        <v>1200</v>
      </c>
    </row>
    <row r="774" spans="1:7" hidden="1">
      <c r="A774" s="12">
        <v>767</v>
      </c>
      <c r="B774" s="9">
        <v>30925</v>
      </c>
      <c r="C774" s="6">
        <f t="shared" si="41"/>
        <v>8</v>
      </c>
      <c r="D774" s="6">
        <f t="shared" si="42"/>
        <v>1984</v>
      </c>
      <c r="E774" s="19">
        <v>2000</v>
      </c>
      <c r="F774" s="19">
        <v>3200</v>
      </c>
      <c r="G774" s="19">
        <f t="shared" si="43"/>
        <v>1200</v>
      </c>
    </row>
    <row r="775" spans="1:7" hidden="1">
      <c r="A775" s="12">
        <v>768</v>
      </c>
      <c r="B775" s="9">
        <v>30955</v>
      </c>
      <c r="C775" s="6">
        <f t="shared" si="41"/>
        <v>9</v>
      </c>
      <c r="D775" s="6">
        <f t="shared" si="42"/>
        <v>1984</v>
      </c>
      <c r="E775" s="19">
        <v>2000</v>
      </c>
      <c r="F775" s="19">
        <v>3200</v>
      </c>
      <c r="G775" s="19">
        <f t="shared" si="43"/>
        <v>1200</v>
      </c>
    </row>
    <row r="776" spans="1:7" hidden="1">
      <c r="A776" s="12">
        <v>769</v>
      </c>
      <c r="B776" s="9">
        <v>30986</v>
      </c>
      <c r="C776" s="6">
        <f t="shared" si="41"/>
        <v>10</v>
      </c>
      <c r="D776" s="6">
        <f t="shared" si="42"/>
        <v>1985</v>
      </c>
      <c r="E776" s="19">
        <v>2000</v>
      </c>
      <c r="F776" s="19">
        <v>3200</v>
      </c>
      <c r="G776" s="19">
        <f t="shared" si="43"/>
        <v>1200</v>
      </c>
    </row>
    <row r="777" spans="1:7" hidden="1">
      <c r="A777" s="12">
        <v>770</v>
      </c>
      <c r="B777" s="9">
        <v>31016</v>
      </c>
      <c r="C777" s="6">
        <f t="shared" ref="C777:C840" si="44">MONTH(B777)</f>
        <v>11</v>
      </c>
      <c r="D777" s="6">
        <f t="shared" ref="D777:D840" si="45">IF(MONTH(B777)&gt;=10, YEAR(B777)+1, YEAR(B777))</f>
        <v>1985</v>
      </c>
      <c r="E777" s="19">
        <v>2000</v>
      </c>
      <c r="F777" s="19">
        <v>3200</v>
      </c>
      <c r="G777" s="19">
        <f t="shared" ref="G777:G840" si="46">F777-E777</f>
        <v>1200</v>
      </c>
    </row>
    <row r="778" spans="1:7" hidden="1">
      <c r="A778" s="12">
        <v>771</v>
      </c>
      <c r="B778" s="9">
        <v>31047</v>
      </c>
      <c r="C778" s="6">
        <f t="shared" si="44"/>
        <v>12</v>
      </c>
      <c r="D778" s="6">
        <f t="shared" si="45"/>
        <v>1985</v>
      </c>
      <c r="E778" s="19">
        <v>2000</v>
      </c>
      <c r="F778" s="19">
        <v>3360</v>
      </c>
      <c r="G778" s="19">
        <f t="shared" si="46"/>
        <v>1360</v>
      </c>
    </row>
    <row r="779" spans="1:7" hidden="1">
      <c r="A779" s="12">
        <v>772</v>
      </c>
      <c r="B779" s="9">
        <v>31078</v>
      </c>
      <c r="C779" s="6">
        <f t="shared" si="44"/>
        <v>1</v>
      </c>
      <c r="D779" s="6">
        <f t="shared" si="45"/>
        <v>1985</v>
      </c>
      <c r="E779" s="19">
        <v>1700</v>
      </c>
      <c r="F779" s="19">
        <v>3833</v>
      </c>
      <c r="G779" s="19">
        <f t="shared" si="46"/>
        <v>2133</v>
      </c>
    </row>
    <row r="780" spans="1:7" hidden="1">
      <c r="A780" s="12">
        <v>773</v>
      </c>
      <c r="B780" s="9">
        <v>31106</v>
      </c>
      <c r="C780" s="6">
        <f t="shared" si="44"/>
        <v>2</v>
      </c>
      <c r="D780" s="6">
        <f t="shared" si="45"/>
        <v>1985</v>
      </c>
      <c r="E780" s="19">
        <v>1700</v>
      </c>
      <c r="F780" s="19">
        <v>4232</v>
      </c>
      <c r="G780" s="19">
        <f t="shared" si="46"/>
        <v>2532</v>
      </c>
    </row>
    <row r="781" spans="1:7" hidden="1">
      <c r="A781" s="12">
        <v>774</v>
      </c>
      <c r="B781" s="9">
        <v>31137</v>
      </c>
      <c r="C781" s="6">
        <f t="shared" si="44"/>
        <v>3</v>
      </c>
      <c r="D781" s="6">
        <f t="shared" si="45"/>
        <v>1985</v>
      </c>
      <c r="E781" s="19">
        <v>1700</v>
      </c>
      <c r="F781" s="19">
        <v>4552</v>
      </c>
      <c r="G781" s="19">
        <f t="shared" si="46"/>
        <v>2852</v>
      </c>
    </row>
    <row r="782" spans="1:7" hidden="1">
      <c r="A782" s="12">
        <v>775</v>
      </c>
      <c r="B782" s="9">
        <v>31167</v>
      </c>
      <c r="C782" s="6">
        <f t="shared" si="44"/>
        <v>4</v>
      </c>
      <c r="D782" s="6">
        <f t="shared" si="45"/>
        <v>1985</v>
      </c>
      <c r="E782" s="19">
        <v>1700</v>
      </c>
      <c r="F782" s="19">
        <v>4552</v>
      </c>
      <c r="G782" s="19">
        <f t="shared" si="46"/>
        <v>2852</v>
      </c>
    </row>
    <row r="783" spans="1:7" hidden="1">
      <c r="A783" s="12">
        <v>776</v>
      </c>
      <c r="B783" s="9">
        <v>31198</v>
      </c>
      <c r="C783" s="6">
        <f t="shared" si="44"/>
        <v>5</v>
      </c>
      <c r="D783" s="6">
        <f t="shared" si="45"/>
        <v>1985</v>
      </c>
      <c r="E783" s="19">
        <v>1700</v>
      </c>
      <c r="F783" s="19">
        <v>4552</v>
      </c>
      <c r="G783" s="19">
        <f t="shared" si="46"/>
        <v>2852</v>
      </c>
    </row>
    <row r="784" spans="1:7" hidden="1">
      <c r="A784" s="12">
        <v>777</v>
      </c>
      <c r="B784" s="9">
        <v>31228</v>
      </c>
      <c r="C784" s="6">
        <f t="shared" si="44"/>
        <v>6</v>
      </c>
      <c r="D784" s="6">
        <f t="shared" si="45"/>
        <v>1985</v>
      </c>
      <c r="E784" s="19">
        <v>1700</v>
      </c>
      <c r="F784" s="19">
        <v>3200</v>
      </c>
      <c r="G784" s="19">
        <f t="shared" si="46"/>
        <v>1500</v>
      </c>
    </row>
    <row r="785" spans="1:7" hidden="1">
      <c r="A785" s="12">
        <v>778</v>
      </c>
      <c r="B785" s="9">
        <v>31259</v>
      </c>
      <c r="C785" s="6">
        <f t="shared" si="44"/>
        <v>7</v>
      </c>
      <c r="D785" s="6">
        <f t="shared" si="45"/>
        <v>1985</v>
      </c>
      <c r="E785" s="19">
        <v>1700</v>
      </c>
      <c r="F785" s="19">
        <v>3200</v>
      </c>
      <c r="G785" s="19">
        <f t="shared" si="46"/>
        <v>1500</v>
      </c>
    </row>
    <row r="786" spans="1:7" hidden="1">
      <c r="A786" s="12">
        <v>779</v>
      </c>
      <c r="B786" s="9">
        <v>31290</v>
      </c>
      <c r="C786" s="6">
        <f t="shared" si="44"/>
        <v>8</v>
      </c>
      <c r="D786" s="6">
        <f t="shared" si="45"/>
        <v>1985</v>
      </c>
      <c r="E786" s="19">
        <v>1700</v>
      </c>
      <c r="F786" s="19">
        <v>3200</v>
      </c>
      <c r="G786" s="19">
        <f t="shared" si="46"/>
        <v>1500</v>
      </c>
    </row>
    <row r="787" spans="1:7" hidden="1">
      <c r="A787" s="12">
        <v>780</v>
      </c>
      <c r="B787" s="9">
        <v>31320</v>
      </c>
      <c r="C787" s="6">
        <f t="shared" si="44"/>
        <v>9</v>
      </c>
      <c r="D787" s="6">
        <f t="shared" si="45"/>
        <v>1985</v>
      </c>
      <c r="E787" s="19">
        <v>1700</v>
      </c>
      <c r="F787" s="19">
        <v>3200</v>
      </c>
      <c r="G787" s="19">
        <f t="shared" si="46"/>
        <v>1500</v>
      </c>
    </row>
    <row r="788" spans="1:7" hidden="1">
      <c r="A788" s="12">
        <v>781</v>
      </c>
      <c r="B788" s="9">
        <v>31351</v>
      </c>
      <c r="C788" s="6">
        <f t="shared" si="44"/>
        <v>10</v>
      </c>
      <c r="D788" s="6">
        <f t="shared" si="45"/>
        <v>1986</v>
      </c>
      <c r="E788" s="19">
        <v>1700</v>
      </c>
      <c r="F788" s="19">
        <v>3200</v>
      </c>
      <c r="G788" s="19">
        <f t="shared" si="46"/>
        <v>1500</v>
      </c>
    </row>
    <row r="789" spans="1:7" hidden="1">
      <c r="A789" s="12">
        <v>782</v>
      </c>
      <c r="B789" s="9">
        <v>31381</v>
      </c>
      <c r="C789" s="6">
        <f t="shared" si="44"/>
        <v>11</v>
      </c>
      <c r="D789" s="6">
        <f t="shared" si="45"/>
        <v>1986</v>
      </c>
      <c r="E789" s="19">
        <v>1700</v>
      </c>
      <c r="F789" s="19">
        <v>3200</v>
      </c>
      <c r="G789" s="19">
        <f t="shared" si="46"/>
        <v>1500</v>
      </c>
    </row>
    <row r="790" spans="1:7" hidden="1">
      <c r="A790" s="12">
        <v>783</v>
      </c>
      <c r="B790" s="9">
        <v>31412</v>
      </c>
      <c r="C790" s="6">
        <f t="shared" si="44"/>
        <v>12</v>
      </c>
      <c r="D790" s="6">
        <f t="shared" si="45"/>
        <v>1986</v>
      </c>
      <c r="E790" s="19">
        <v>1700</v>
      </c>
      <c r="F790" s="19">
        <v>3372</v>
      </c>
      <c r="G790" s="19">
        <f t="shared" si="46"/>
        <v>1672</v>
      </c>
    </row>
    <row r="791" spans="1:7" hidden="1">
      <c r="A791" s="12">
        <v>784</v>
      </c>
      <c r="B791" s="9">
        <v>31443</v>
      </c>
      <c r="C791" s="6">
        <f t="shared" si="44"/>
        <v>1</v>
      </c>
      <c r="D791" s="6">
        <f t="shared" si="45"/>
        <v>1986</v>
      </c>
      <c r="E791" s="19">
        <v>2000</v>
      </c>
      <c r="F791" s="19">
        <v>3658</v>
      </c>
      <c r="G791" s="19">
        <f t="shared" si="46"/>
        <v>1658</v>
      </c>
    </row>
    <row r="792" spans="1:7" hidden="1">
      <c r="A792" s="12">
        <v>785</v>
      </c>
      <c r="B792" s="9">
        <v>31471</v>
      </c>
      <c r="C792" s="6">
        <f t="shared" si="44"/>
        <v>2</v>
      </c>
      <c r="D792" s="6">
        <f t="shared" si="45"/>
        <v>1986</v>
      </c>
      <c r="E792" s="19">
        <v>2000</v>
      </c>
      <c r="F792" s="19">
        <v>3252</v>
      </c>
      <c r="G792" s="19">
        <f t="shared" si="46"/>
        <v>1252</v>
      </c>
    </row>
    <row r="793" spans="1:7" hidden="1">
      <c r="A793" s="12">
        <v>786</v>
      </c>
      <c r="B793" s="9">
        <v>31502</v>
      </c>
      <c r="C793" s="6">
        <f t="shared" si="44"/>
        <v>3</v>
      </c>
      <c r="D793" s="6">
        <f t="shared" si="45"/>
        <v>1986</v>
      </c>
      <c r="E793" s="19">
        <v>2000</v>
      </c>
      <c r="F793" s="19">
        <v>3534</v>
      </c>
      <c r="G793" s="19">
        <f t="shared" si="46"/>
        <v>1534</v>
      </c>
    </row>
    <row r="794" spans="1:7" hidden="1">
      <c r="A794" s="12">
        <v>787</v>
      </c>
      <c r="B794" s="9">
        <v>31532</v>
      </c>
      <c r="C794" s="6">
        <f t="shared" si="44"/>
        <v>4</v>
      </c>
      <c r="D794" s="6">
        <f t="shared" si="45"/>
        <v>1986</v>
      </c>
      <c r="E794" s="19">
        <v>2000</v>
      </c>
      <c r="F794" s="19">
        <v>4552</v>
      </c>
      <c r="G794" s="19">
        <f t="shared" si="46"/>
        <v>2552</v>
      </c>
    </row>
    <row r="795" spans="1:7" hidden="1">
      <c r="A795" s="12">
        <v>788</v>
      </c>
      <c r="B795" s="9">
        <v>31563</v>
      </c>
      <c r="C795" s="6">
        <f t="shared" si="44"/>
        <v>5</v>
      </c>
      <c r="D795" s="6">
        <f t="shared" si="45"/>
        <v>1986</v>
      </c>
      <c r="E795" s="19">
        <v>2000</v>
      </c>
      <c r="F795" s="19">
        <v>4552</v>
      </c>
      <c r="G795" s="19">
        <f t="shared" si="46"/>
        <v>2552</v>
      </c>
    </row>
    <row r="796" spans="1:7" hidden="1">
      <c r="A796" s="12">
        <v>789</v>
      </c>
      <c r="B796" s="9">
        <v>31593</v>
      </c>
      <c r="C796" s="6">
        <f t="shared" si="44"/>
        <v>6</v>
      </c>
      <c r="D796" s="6">
        <f t="shared" si="45"/>
        <v>1986</v>
      </c>
      <c r="E796" s="19">
        <v>2000</v>
      </c>
      <c r="F796" s="19">
        <v>3200</v>
      </c>
      <c r="G796" s="19">
        <f t="shared" si="46"/>
        <v>1200</v>
      </c>
    </row>
    <row r="797" spans="1:7" hidden="1">
      <c r="A797" s="12">
        <v>790</v>
      </c>
      <c r="B797" s="9">
        <v>31624</v>
      </c>
      <c r="C797" s="6">
        <f t="shared" si="44"/>
        <v>7</v>
      </c>
      <c r="D797" s="6">
        <f t="shared" si="45"/>
        <v>1986</v>
      </c>
      <c r="E797" s="19">
        <v>2000</v>
      </c>
      <c r="F797" s="19">
        <v>3200</v>
      </c>
      <c r="G797" s="19">
        <f t="shared" si="46"/>
        <v>1200</v>
      </c>
    </row>
    <row r="798" spans="1:7" hidden="1">
      <c r="A798" s="12">
        <v>791</v>
      </c>
      <c r="B798" s="9">
        <v>31655</v>
      </c>
      <c r="C798" s="6">
        <f t="shared" si="44"/>
        <v>8</v>
      </c>
      <c r="D798" s="6">
        <f t="shared" si="45"/>
        <v>1986</v>
      </c>
      <c r="E798" s="19">
        <v>2000</v>
      </c>
      <c r="F798" s="19">
        <v>3200</v>
      </c>
      <c r="G798" s="19">
        <f t="shared" si="46"/>
        <v>1200</v>
      </c>
    </row>
    <row r="799" spans="1:7" hidden="1">
      <c r="A799" s="12">
        <v>792</v>
      </c>
      <c r="B799" s="9">
        <v>31685</v>
      </c>
      <c r="C799" s="6">
        <f t="shared" si="44"/>
        <v>9</v>
      </c>
      <c r="D799" s="6">
        <f t="shared" si="45"/>
        <v>1986</v>
      </c>
      <c r="E799" s="19">
        <v>2000</v>
      </c>
      <c r="F799" s="19">
        <v>3200</v>
      </c>
      <c r="G799" s="19">
        <f t="shared" si="46"/>
        <v>1200</v>
      </c>
    </row>
    <row r="800" spans="1:7" hidden="1">
      <c r="A800" s="12">
        <v>793</v>
      </c>
      <c r="B800" s="9">
        <v>31716</v>
      </c>
      <c r="C800" s="6">
        <f t="shared" si="44"/>
        <v>10</v>
      </c>
      <c r="D800" s="6">
        <f t="shared" si="45"/>
        <v>1987</v>
      </c>
      <c r="E800" s="19">
        <v>2000</v>
      </c>
      <c r="F800" s="19">
        <v>3200</v>
      </c>
      <c r="G800" s="19">
        <f t="shared" si="46"/>
        <v>1200</v>
      </c>
    </row>
    <row r="801" spans="1:7" hidden="1">
      <c r="A801" s="12">
        <v>794</v>
      </c>
      <c r="B801" s="9">
        <v>31746</v>
      </c>
      <c r="C801" s="6">
        <f t="shared" si="44"/>
        <v>11</v>
      </c>
      <c r="D801" s="6">
        <f t="shared" si="45"/>
        <v>1987</v>
      </c>
      <c r="E801" s="19">
        <v>2000</v>
      </c>
      <c r="F801" s="19">
        <v>3200</v>
      </c>
      <c r="G801" s="19">
        <f t="shared" si="46"/>
        <v>1200</v>
      </c>
    </row>
    <row r="802" spans="1:7" hidden="1">
      <c r="A802" s="12">
        <v>795</v>
      </c>
      <c r="B802" s="9">
        <v>31777</v>
      </c>
      <c r="C802" s="6">
        <f t="shared" si="44"/>
        <v>12</v>
      </c>
      <c r="D802" s="6">
        <f t="shared" si="45"/>
        <v>1987</v>
      </c>
      <c r="E802" s="19">
        <v>2000</v>
      </c>
      <c r="F802" s="19">
        <v>3372</v>
      </c>
      <c r="G802" s="19">
        <f t="shared" si="46"/>
        <v>1372</v>
      </c>
    </row>
    <row r="803" spans="1:7" hidden="1">
      <c r="A803" s="12">
        <v>796</v>
      </c>
      <c r="B803" s="9">
        <v>31808</v>
      </c>
      <c r="C803" s="6">
        <f t="shared" si="44"/>
        <v>1</v>
      </c>
      <c r="D803" s="6">
        <f t="shared" si="45"/>
        <v>1987</v>
      </c>
      <c r="E803" s="19">
        <v>1700</v>
      </c>
      <c r="F803" s="19">
        <v>3835</v>
      </c>
      <c r="G803" s="19">
        <f t="shared" si="46"/>
        <v>2135</v>
      </c>
    </row>
    <row r="804" spans="1:7" hidden="1">
      <c r="A804" s="12">
        <v>797</v>
      </c>
      <c r="B804" s="9">
        <v>31836</v>
      </c>
      <c r="C804" s="6">
        <f t="shared" si="44"/>
        <v>2</v>
      </c>
      <c r="D804" s="6">
        <f t="shared" si="45"/>
        <v>1987</v>
      </c>
      <c r="E804" s="19">
        <v>1700</v>
      </c>
      <c r="F804" s="19">
        <v>4141</v>
      </c>
      <c r="G804" s="19">
        <f t="shared" si="46"/>
        <v>2441</v>
      </c>
    </row>
    <row r="805" spans="1:7" hidden="1">
      <c r="A805" s="12">
        <v>798</v>
      </c>
      <c r="B805" s="9">
        <v>31867</v>
      </c>
      <c r="C805" s="6">
        <f t="shared" si="44"/>
        <v>3</v>
      </c>
      <c r="D805" s="6">
        <f t="shared" si="45"/>
        <v>1987</v>
      </c>
      <c r="E805" s="19">
        <v>1700</v>
      </c>
      <c r="F805" s="19">
        <v>4298</v>
      </c>
      <c r="G805" s="19">
        <f t="shared" si="46"/>
        <v>2598</v>
      </c>
    </row>
    <row r="806" spans="1:7" hidden="1">
      <c r="A806" s="12">
        <v>799</v>
      </c>
      <c r="B806" s="9">
        <v>31897</v>
      </c>
      <c r="C806" s="6">
        <f t="shared" si="44"/>
        <v>4</v>
      </c>
      <c r="D806" s="6">
        <f t="shared" si="45"/>
        <v>1987</v>
      </c>
      <c r="E806" s="19">
        <v>1700</v>
      </c>
      <c r="F806" s="19">
        <v>4552</v>
      </c>
      <c r="G806" s="19">
        <f t="shared" si="46"/>
        <v>2852</v>
      </c>
    </row>
    <row r="807" spans="1:7" hidden="1">
      <c r="A807" s="12">
        <v>800</v>
      </c>
      <c r="B807" s="9">
        <v>31928</v>
      </c>
      <c r="C807" s="6">
        <f t="shared" si="44"/>
        <v>5</v>
      </c>
      <c r="D807" s="6">
        <f t="shared" si="45"/>
        <v>1987</v>
      </c>
      <c r="E807" s="19">
        <v>1700</v>
      </c>
      <c r="F807" s="19">
        <v>4552</v>
      </c>
      <c r="G807" s="19">
        <f t="shared" si="46"/>
        <v>2852</v>
      </c>
    </row>
    <row r="808" spans="1:7" hidden="1">
      <c r="A808" s="12">
        <v>801</v>
      </c>
      <c r="B808" s="9">
        <v>31958</v>
      </c>
      <c r="C808" s="6">
        <f t="shared" si="44"/>
        <v>6</v>
      </c>
      <c r="D808" s="6">
        <f t="shared" si="45"/>
        <v>1987</v>
      </c>
      <c r="E808" s="19">
        <v>1700</v>
      </c>
      <c r="F808" s="19">
        <v>3200</v>
      </c>
      <c r="G808" s="19">
        <f t="shared" si="46"/>
        <v>1500</v>
      </c>
    </row>
    <row r="809" spans="1:7" hidden="1">
      <c r="A809" s="12">
        <v>802</v>
      </c>
      <c r="B809" s="9">
        <v>31989</v>
      </c>
      <c r="C809" s="6">
        <f t="shared" si="44"/>
        <v>7</v>
      </c>
      <c r="D809" s="6">
        <f t="shared" si="45"/>
        <v>1987</v>
      </c>
      <c r="E809" s="19">
        <v>1700</v>
      </c>
      <c r="F809" s="19">
        <v>3200</v>
      </c>
      <c r="G809" s="19">
        <f t="shared" si="46"/>
        <v>1500</v>
      </c>
    </row>
    <row r="810" spans="1:7" hidden="1">
      <c r="A810" s="12">
        <v>803</v>
      </c>
      <c r="B810" s="9">
        <v>32020</v>
      </c>
      <c r="C810" s="6">
        <f t="shared" si="44"/>
        <v>8</v>
      </c>
      <c r="D810" s="6">
        <f t="shared" si="45"/>
        <v>1987</v>
      </c>
      <c r="E810" s="19">
        <v>1700</v>
      </c>
      <c r="F810" s="19">
        <v>3200</v>
      </c>
      <c r="G810" s="19">
        <f t="shared" si="46"/>
        <v>1500</v>
      </c>
    </row>
    <row r="811" spans="1:7" hidden="1">
      <c r="A811" s="12">
        <v>804</v>
      </c>
      <c r="B811" s="9">
        <v>32050</v>
      </c>
      <c r="C811" s="6">
        <f t="shared" si="44"/>
        <v>9</v>
      </c>
      <c r="D811" s="6">
        <f t="shared" si="45"/>
        <v>1987</v>
      </c>
      <c r="E811" s="19">
        <v>1700</v>
      </c>
      <c r="F811" s="19">
        <v>3200</v>
      </c>
      <c r="G811" s="19">
        <f t="shared" si="46"/>
        <v>1500</v>
      </c>
    </row>
    <row r="812" spans="1:7" hidden="1">
      <c r="A812" s="12">
        <v>805</v>
      </c>
      <c r="B812" s="9">
        <v>32081</v>
      </c>
      <c r="C812" s="6">
        <f t="shared" si="44"/>
        <v>10</v>
      </c>
      <c r="D812" s="6">
        <f t="shared" si="45"/>
        <v>1988</v>
      </c>
      <c r="E812" s="19">
        <v>1700</v>
      </c>
      <c r="F812" s="19">
        <v>3200</v>
      </c>
      <c r="G812" s="19">
        <f t="shared" si="46"/>
        <v>1500</v>
      </c>
    </row>
    <row r="813" spans="1:7" hidden="1">
      <c r="A813" s="12">
        <v>806</v>
      </c>
      <c r="B813" s="9">
        <v>32111</v>
      </c>
      <c r="C813" s="6">
        <f t="shared" si="44"/>
        <v>11</v>
      </c>
      <c r="D813" s="6">
        <f t="shared" si="45"/>
        <v>1988</v>
      </c>
      <c r="E813" s="19">
        <v>1700</v>
      </c>
      <c r="F813" s="19">
        <v>3200</v>
      </c>
      <c r="G813" s="19">
        <f t="shared" si="46"/>
        <v>1500</v>
      </c>
    </row>
    <row r="814" spans="1:7" hidden="1">
      <c r="A814" s="12">
        <v>807</v>
      </c>
      <c r="B814" s="9">
        <v>32142</v>
      </c>
      <c r="C814" s="6">
        <f t="shared" si="44"/>
        <v>12</v>
      </c>
      <c r="D814" s="6">
        <f t="shared" si="45"/>
        <v>1988</v>
      </c>
      <c r="E814" s="19">
        <v>1700</v>
      </c>
      <c r="F814" s="19">
        <v>3358</v>
      </c>
      <c r="G814" s="19">
        <f t="shared" si="46"/>
        <v>1658</v>
      </c>
    </row>
    <row r="815" spans="1:7" hidden="1">
      <c r="A815" s="12">
        <v>808</v>
      </c>
      <c r="B815" s="9">
        <v>32173</v>
      </c>
      <c r="C815" s="6">
        <f t="shared" si="44"/>
        <v>1</v>
      </c>
      <c r="D815" s="6">
        <f t="shared" si="45"/>
        <v>1988</v>
      </c>
      <c r="E815" s="19">
        <v>650</v>
      </c>
      <c r="F815" s="19">
        <v>3727</v>
      </c>
      <c r="G815" s="19">
        <f t="shared" si="46"/>
        <v>3077</v>
      </c>
    </row>
    <row r="816" spans="1:7" hidden="1">
      <c r="A816" s="12">
        <v>809</v>
      </c>
      <c r="B816" s="9">
        <v>32202</v>
      </c>
      <c r="C816" s="6">
        <f t="shared" si="44"/>
        <v>2</v>
      </c>
      <c r="D816" s="6">
        <f t="shared" si="45"/>
        <v>1988</v>
      </c>
      <c r="E816" s="19">
        <v>650</v>
      </c>
      <c r="F816" s="19">
        <v>4194</v>
      </c>
      <c r="G816" s="19">
        <f t="shared" si="46"/>
        <v>3544</v>
      </c>
    </row>
    <row r="817" spans="1:7" hidden="1">
      <c r="A817" s="12">
        <v>810</v>
      </c>
      <c r="B817" s="9">
        <v>32233</v>
      </c>
      <c r="C817" s="6">
        <f t="shared" si="44"/>
        <v>3</v>
      </c>
      <c r="D817" s="6">
        <f t="shared" si="45"/>
        <v>1988</v>
      </c>
      <c r="E817" s="19">
        <v>650</v>
      </c>
      <c r="F817" s="19">
        <v>4552</v>
      </c>
      <c r="G817" s="19">
        <f t="shared" si="46"/>
        <v>3902</v>
      </c>
    </row>
    <row r="818" spans="1:7" hidden="1">
      <c r="A818" s="12">
        <v>811</v>
      </c>
      <c r="B818" s="9">
        <v>32263</v>
      </c>
      <c r="C818" s="6">
        <f t="shared" si="44"/>
        <v>4</v>
      </c>
      <c r="D818" s="6">
        <f t="shared" si="45"/>
        <v>1988</v>
      </c>
      <c r="E818" s="19">
        <v>650</v>
      </c>
      <c r="F818" s="19">
        <v>4552</v>
      </c>
      <c r="G818" s="19">
        <f t="shared" si="46"/>
        <v>3902</v>
      </c>
    </row>
    <row r="819" spans="1:7" hidden="1">
      <c r="A819" s="12">
        <v>812</v>
      </c>
      <c r="B819" s="9">
        <v>32294</v>
      </c>
      <c r="C819" s="6">
        <f t="shared" si="44"/>
        <v>5</v>
      </c>
      <c r="D819" s="6">
        <f t="shared" si="45"/>
        <v>1988</v>
      </c>
      <c r="E819" s="19">
        <v>650</v>
      </c>
      <c r="F819" s="19">
        <v>4552</v>
      </c>
      <c r="G819" s="19">
        <f t="shared" si="46"/>
        <v>3902</v>
      </c>
    </row>
    <row r="820" spans="1:7" hidden="1">
      <c r="A820" s="12">
        <v>813</v>
      </c>
      <c r="B820" s="9">
        <v>32324</v>
      </c>
      <c r="C820" s="6">
        <f t="shared" si="44"/>
        <v>6</v>
      </c>
      <c r="D820" s="6">
        <f t="shared" si="45"/>
        <v>1988</v>
      </c>
      <c r="E820" s="19">
        <v>650</v>
      </c>
      <c r="F820" s="19">
        <v>3200</v>
      </c>
      <c r="G820" s="19">
        <f t="shared" si="46"/>
        <v>2550</v>
      </c>
    </row>
    <row r="821" spans="1:7" hidden="1">
      <c r="A821" s="12">
        <v>814</v>
      </c>
      <c r="B821" s="9">
        <v>32355</v>
      </c>
      <c r="C821" s="6">
        <f t="shared" si="44"/>
        <v>7</v>
      </c>
      <c r="D821" s="6">
        <f t="shared" si="45"/>
        <v>1988</v>
      </c>
      <c r="E821" s="19">
        <v>650</v>
      </c>
      <c r="F821" s="19">
        <v>3200</v>
      </c>
      <c r="G821" s="19">
        <f t="shared" si="46"/>
        <v>2550</v>
      </c>
    </row>
    <row r="822" spans="1:7" hidden="1">
      <c r="A822" s="12">
        <v>815</v>
      </c>
      <c r="B822" s="9">
        <v>32386</v>
      </c>
      <c r="C822" s="6">
        <f t="shared" si="44"/>
        <v>8</v>
      </c>
      <c r="D822" s="6">
        <f t="shared" si="45"/>
        <v>1988</v>
      </c>
      <c r="E822" s="19">
        <v>650</v>
      </c>
      <c r="F822" s="19">
        <v>3200</v>
      </c>
      <c r="G822" s="19">
        <f t="shared" si="46"/>
        <v>2550</v>
      </c>
    </row>
    <row r="823" spans="1:7" hidden="1">
      <c r="A823" s="12">
        <v>816</v>
      </c>
      <c r="B823" s="9">
        <v>32416</v>
      </c>
      <c r="C823" s="6">
        <f t="shared" si="44"/>
        <v>9</v>
      </c>
      <c r="D823" s="6">
        <f t="shared" si="45"/>
        <v>1988</v>
      </c>
      <c r="E823" s="19">
        <v>650</v>
      </c>
      <c r="F823" s="19">
        <v>3200</v>
      </c>
      <c r="G823" s="19">
        <f t="shared" si="46"/>
        <v>2550</v>
      </c>
    </row>
    <row r="824" spans="1:7" hidden="1">
      <c r="A824" s="12">
        <v>817</v>
      </c>
      <c r="B824" s="9">
        <v>32447</v>
      </c>
      <c r="C824" s="6">
        <f t="shared" si="44"/>
        <v>10</v>
      </c>
      <c r="D824" s="6">
        <f t="shared" si="45"/>
        <v>1989</v>
      </c>
      <c r="E824" s="19">
        <v>650</v>
      </c>
      <c r="F824" s="19">
        <v>3200</v>
      </c>
      <c r="G824" s="19">
        <f t="shared" si="46"/>
        <v>2550</v>
      </c>
    </row>
    <row r="825" spans="1:7" hidden="1">
      <c r="A825" s="12">
        <v>818</v>
      </c>
      <c r="B825" s="9">
        <v>32477</v>
      </c>
      <c r="C825" s="6">
        <f t="shared" si="44"/>
        <v>11</v>
      </c>
      <c r="D825" s="6">
        <f t="shared" si="45"/>
        <v>1989</v>
      </c>
      <c r="E825" s="19">
        <v>650</v>
      </c>
      <c r="F825" s="19">
        <v>3200</v>
      </c>
      <c r="G825" s="19">
        <f t="shared" si="46"/>
        <v>2550</v>
      </c>
    </row>
    <row r="826" spans="1:7" hidden="1">
      <c r="A826" s="12">
        <v>819</v>
      </c>
      <c r="B826" s="9">
        <v>32508</v>
      </c>
      <c r="C826" s="6">
        <f t="shared" si="44"/>
        <v>12</v>
      </c>
      <c r="D826" s="6">
        <f t="shared" si="45"/>
        <v>1989</v>
      </c>
      <c r="E826" s="19">
        <v>650</v>
      </c>
      <c r="F826" s="19">
        <v>3370</v>
      </c>
      <c r="G826" s="19">
        <f t="shared" si="46"/>
        <v>2720</v>
      </c>
    </row>
    <row r="827" spans="1:7" hidden="1">
      <c r="A827" s="12">
        <v>820</v>
      </c>
      <c r="B827" s="9">
        <v>32539</v>
      </c>
      <c r="C827" s="6">
        <f t="shared" si="44"/>
        <v>1</v>
      </c>
      <c r="D827" s="6">
        <f t="shared" si="45"/>
        <v>1989</v>
      </c>
      <c r="E827" s="19">
        <v>1700</v>
      </c>
      <c r="F827" s="19">
        <v>3835</v>
      </c>
      <c r="G827" s="19">
        <f t="shared" si="46"/>
        <v>2135</v>
      </c>
    </row>
    <row r="828" spans="1:7" hidden="1">
      <c r="A828" s="12">
        <v>821</v>
      </c>
      <c r="B828" s="9">
        <v>32567</v>
      </c>
      <c r="C828" s="6">
        <f t="shared" si="44"/>
        <v>2</v>
      </c>
      <c r="D828" s="6">
        <f t="shared" si="45"/>
        <v>1989</v>
      </c>
      <c r="E828" s="19">
        <v>1700</v>
      </c>
      <c r="F828" s="19">
        <v>4253</v>
      </c>
      <c r="G828" s="19">
        <f t="shared" si="46"/>
        <v>2553</v>
      </c>
    </row>
    <row r="829" spans="1:7" hidden="1">
      <c r="A829" s="12">
        <v>822</v>
      </c>
      <c r="B829" s="9">
        <v>32598</v>
      </c>
      <c r="C829" s="6">
        <f t="shared" si="44"/>
        <v>3</v>
      </c>
      <c r="D829" s="6">
        <f t="shared" si="45"/>
        <v>1989</v>
      </c>
      <c r="E829" s="19">
        <v>1700</v>
      </c>
      <c r="F829" s="19">
        <v>3841</v>
      </c>
      <c r="G829" s="19">
        <f t="shared" si="46"/>
        <v>2141</v>
      </c>
    </row>
    <row r="830" spans="1:7" hidden="1">
      <c r="A830" s="12">
        <v>823</v>
      </c>
      <c r="B830" s="9">
        <v>32628</v>
      </c>
      <c r="C830" s="6">
        <f t="shared" si="44"/>
        <v>4</v>
      </c>
      <c r="D830" s="6">
        <f t="shared" si="45"/>
        <v>1989</v>
      </c>
      <c r="E830" s="19">
        <v>1700</v>
      </c>
      <c r="F830" s="19">
        <v>4552</v>
      </c>
      <c r="G830" s="19">
        <f t="shared" si="46"/>
        <v>2852</v>
      </c>
    </row>
    <row r="831" spans="1:7" hidden="1">
      <c r="A831" s="12">
        <v>824</v>
      </c>
      <c r="B831" s="9">
        <v>32659</v>
      </c>
      <c r="C831" s="6">
        <f t="shared" si="44"/>
        <v>5</v>
      </c>
      <c r="D831" s="6">
        <f t="shared" si="45"/>
        <v>1989</v>
      </c>
      <c r="E831" s="19">
        <v>1700</v>
      </c>
      <c r="F831" s="19">
        <v>4552</v>
      </c>
      <c r="G831" s="19">
        <f t="shared" si="46"/>
        <v>2852</v>
      </c>
    </row>
    <row r="832" spans="1:7" hidden="1">
      <c r="A832" s="12">
        <v>825</v>
      </c>
      <c r="B832" s="9">
        <v>32689</v>
      </c>
      <c r="C832" s="6">
        <f t="shared" si="44"/>
        <v>6</v>
      </c>
      <c r="D832" s="6">
        <f t="shared" si="45"/>
        <v>1989</v>
      </c>
      <c r="E832" s="19">
        <v>1700</v>
      </c>
      <c r="F832" s="19">
        <v>3200</v>
      </c>
      <c r="G832" s="19">
        <f t="shared" si="46"/>
        <v>1500</v>
      </c>
    </row>
    <row r="833" spans="1:7" hidden="1">
      <c r="A833" s="12">
        <v>826</v>
      </c>
      <c r="B833" s="9">
        <v>32720</v>
      </c>
      <c r="C833" s="6">
        <f t="shared" si="44"/>
        <v>7</v>
      </c>
      <c r="D833" s="6">
        <f t="shared" si="45"/>
        <v>1989</v>
      </c>
      <c r="E833" s="19">
        <v>1700</v>
      </c>
      <c r="F833" s="19">
        <v>3200</v>
      </c>
      <c r="G833" s="19">
        <f t="shared" si="46"/>
        <v>1500</v>
      </c>
    </row>
    <row r="834" spans="1:7" hidden="1">
      <c r="A834" s="12">
        <v>827</v>
      </c>
      <c r="B834" s="9">
        <v>32751</v>
      </c>
      <c r="C834" s="6">
        <f t="shared" si="44"/>
        <v>8</v>
      </c>
      <c r="D834" s="6">
        <f t="shared" si="45"/>
        <v>1989</v>
      </c>
      <c r="E834" s="19">
        <v>1700</v>
      </c>
      <c r="F834" s="19">
        <v>3200</v>
      </c>
      <c r="G834" s="19">
        <f t="shared" si="46"/>
        <v>1500</v>
      </c>
    </row>
    <row r="835" spans="1:7" hidden="1">
      <c r="A835" s="12">
        <v>828</v>
      </c>
      <c r="B835" s="9">
        <v>32781</v>
      </c>
      <c r="C835" s="6">
        <f t="shared" si="44"/>
        <v>9</v>
      </c>
      <c r="D835" s="6">
        <f t="shared" si="45"/>
        <v>1989</v>
      </c>
      <c r="E835" s="19">
        <v>1700</v>
      </c>
      <c r="F835" s="19">
        <v>3200</v>
      </c>
      <c r="G835" s="19">
        <f t="shared" si="46"/>
        <v>1500</v>
      </c>
    </row>
    <row r="836" spans="1:7" hidden="1">
      <c r="A836" s="12">
        <v>829</v>
      </c>
      <c r="B836" s="9">
        <v>32812</v>
      </c>
      <c r="C836" s="6">
        <f t="shared" si="44"/>
        <v>10</v>
      </c>
      <c r="D836" s="6">
        <f t="shared" si="45"/>
        <v>1990</v>
      </c>
      <c r="E836" s="19">
        <v>1700</v>
      </c>
      <c r="F836" s="19">
        <v>3200</v>
      </c>
      <c r="G836" s="19">
        <f t="shared" si="46"/>
        <v>1500</v>
      </c>
    </row>
    <row r="837" spans="1:7" hidden="1">
      <c r="A837" s="12">
        <v>830</v>
      </c>
      <c r="B837" s="9">
        <v>32842</v>
      </c>
      <c r="C837" s="6">
        <f t="shared" si="44"/>
        <v>11</v>
      </c>
      <c r="D837" s="6">
        <f t="shared" si="45"/>
        <v>1990</v>
      </c>
      <c r="E837" s="19">
        <v>1700</v>
      </c>
      <c r="F837" s="19">
        <v>3200</v>
      </c>
      <c r="G837" s="19">
        <f t="shared" si="46"/>
        <v>1500</v>
      </c>
    </row>
    <row r="838" spans="1:7" hidden="1">
      <c r="A838" s="12">
        <v>831</v>
      </c>
      <c r="B838" s="9">
        <v>32873</v>
      </c>
      <c r="C838" s="6">
        <f t="shared" si="44"/>
        <v>12</v>
      </c>
      <c r="D838" s="6">
        <f t="shared" si="45"/>
        <v>1990</v>
      </c>
      <c r="E838" s="19">
        <v>1700</v>
      </c>
      <c r="F838" s="19">
        <v>3372</v>
      </c>
      <c r="G838" s="19">
        <f t="shared" si="46"/>
        <v>1672</v>
      </c>
    </row>
    <row r="839" spans="1:7" hidden="1">
      <c r="A839" s="12">
        <v>832</v>
      </c>
      <c r="B839" s="9">
        <v>32904</v>
      </c>
      <c r="C839" s="6">
        <f t="shared" si="44"/>
        <v>1</v>
      </c>
      <c r="D839" s="6">
        <f t="shared" si="45"/>
        <v>1990</v>
      </c>
      <c r="E839" s="19">
        <v>650</v>
      </c>
      <c r="F839" s="19">
        <v>3822</v>
      </c>
      <c r="G839" s="19">
        <f t="shared" si="46"/>
        <v>3172</v>
      </c>
    </row>
    <row r="840" spans="1:7" hidden="1">
      <c r="A840" s="12">
        <v>833</v>
      </c>
      <c r="B840" s="9">
        <v>32932</v>
      </c>
      <c r="C840" s="6">
        <f t="shared" si="44"/>
        <v>2</v>
      </c>
      <c r="D840" s="6">
        <f t="shared" si="45"/>
        <v>1990</v>
      </c>
      <c r="E840" s="19">
        <v>650</v>
      </c>
      <c r="F840" s="19">
        <v>4253</v>
      </c>
      <c r="G840" s="19">
        <f t="shared" si="46"/>
        <v>3603</v>
      </c>
    </row>
    <row r="841" spans="1:7" hidden="1">
      <c r="A841" s="12">
        <v>834</v>
      </c>
      <c r="B841" s="9">
        <v>32963</v>
      </c>
      <c r="C841" s="6">
        <f t="shared" ref="C841:C904" si="47">MONTH(B841)</f>
        <v>3</v>
      </c>
      <c r="D841" s="6">
        <f t="shared" ref="D841:D904" si="48">IF(MONTH(B841)&gt;=10, YEAR(B841)+1, YEAR(B841))</f>
        <v>1990</v>
      </c>
      <c r="E841" s="19">
        <v>650</v>
      </c>
      <c r="F841" s="19">
        <v>4552</v>
      </c>
      <c r="G841" s="19">
        <f t="shared" ref="G841:G904" si="49">F841-E841</f>
        <v>3902</v>
      </c>
    </row>
    <row r="842" spans="1:7" hidden="1">
      <c r="A842" s="12">
        <v>835</v>
      </c>
      <c r="B842" s="9">
        <v>32993</v>
      </c>
      <c r="C842" s="6">
        <f t="shared" si="47"/>
        <v>4</v>
      </c>
      <c r="D842" s="6">
        <f t="shared" si="48"/>
        <v>1990</v>
      </c>
      <c r="E842" s="19">
        <v>650</v>
      </c>
      <c r="F842" s="19">
        <v>4552</v>
      </c>
      <c r="G842" s="19">
        <f t="shared" si="49"/>
        <v>3902</v>
      </c>
    </row>
    <row r="843" spans="1:7" hidden="1">
      <c r="A843" s="12">
        <v>836</v>
      </c>
      <c r="B843" s="9">
        <v>33024</v>
      </c>
      <c r="C843" s="6">
        <f t="shared" si="47"/>
        <v>5</v>
      </c>
      <c r="D843" s="6">
        <f t="shared" si="48"/>
        <v>1990</v>
      </c>
      <c r="E843" s="19">
        <v>650</v>
      </c>
      <c r="F843" s="19">
        <v>4552</v>
      </c>
      <c r="G843" s="19">
        <f t="shared" si="49"/>
        <v>3902</v>
      </c>
    </row>
    <row r="844" spans="1:7" hidden="1">
      <c r="A844" s="12">
        <v>837</v>
      </c>
      <c r="B844" s="9">
        <v>33054</v>
      </c>
      <c r="C844" s="6">
        <f t="shared" si="47"/>
        <v>6</v>
      </c>
      <c r="D844" s="6">
        <f t="shared" si="48"/>
        <v>1990</v>
      </c>
      <c r="E844" s="19">
        <v>650</v>
      </c>
      <c r="F844" s="19">
        <v>3200</v>
      </c>
      <c r="G844" s="19">
        <f t="shared" si="49"/>
        <v>2550</v>
      </c>
    </row>
    <row r="845" spans="1:7" hidden="1">
      <c r="A845" s="12">
        <v>838</v>
      </c>
      <c r="B845" s="9">
        <v>33085</v>
      </c>
      <c r="C845" s="6">
        <f t="shared" si="47"/>
        <v>7</v>
      </c>
      <c r="D845" s="6">
        <f t="shared" si="48"/>
        <v>1990</v>
      </c>
      <c r="E845" s="19">
        <v>650</v>
      </c>
      <c r="F845" s="19">
        <v>3200</v>
      </c>
      <c r="G845" s="19">
        <f t="shared" si="49"/>
        <v>2550</v>
      </c>
    </row>
    <row r="846" spans="1:7" hidden="1">
      <c r="A846" s="12">
        <v>839</v>
      </c>
      <c r="B846" s="9">
        <v>33116</v>
      </c>
      <c r="C846" s="6">
        <f t="shared" si="47"/>
        <v>8</v>
      </c>
      <c r="D846" s="6">
        <f t="shared" si="48"/>
        <v>1990</v>
      </c>
      <c r="E846" s="19">
        <v>650</v>
      </c>
      <c r="F846" s="19">
        <v>3200</v>
      </c>
      <c r="G846" s="19">
        <f t="shared" si="49"/>
        <v>2550</v>
      </c>
    </row>
    <row r="847" spans="1:7" hidden="1">
      <c r="A847" s="12">
        <v>840</v>
      </c>
      <c r="B847" s="9">
        <v>33146</v>
      </c>
      <c r="C847" s="6">
        <f t="shared" si="47"/>
        <v>9</v>
      </c>
      <c r="D847" s="6">
        <f t="shared" si="48"/>
        <v>1990</v>
      </c>
      <c r="E847" s="19">
        <v>650</v>
      </c>
      <c r="F847" s="19">
        <v>3200</v>
      </c>
      <c r="G847" s="19">
        <f t="shared" si="49"/>
        <v>2550</v>
      </c>
    </row>
    <row r="848" spans="1:7" hidden="1">
      <c r="A848" s="12">
        <v>841</v>
      </c>
      <c r="B848" s="9">
        <v>33177</v>
      </c>
      <c r="C848" s="6">
        <f t="shared" si="47"/>
        <v>10</v>
      </c>
      <c r="D848" s="6">
        <f t="shared" si="48"/>
        <v>1991</v>
      </c>
      <c r="E848" s="19">
        <v>650</v>
      </c>
      <c r="F848" s="19">
        <v>3200</v>
      </c>
      <c r="G848" s="19">
        <f t="shared" si="49"/>
        <v>2550</v>
      </c>
    </row>
    <row r="849" spans="1:7" hidden="1">
      <c r="A849" s="12">
        <v>842</v>
      </c>
      <c r="B849" s="9">
        <v>33207</v>
      </c>
      <c r="C849" s="6">
        <f t="shared" si="47"/>
        <v>11</v>
      </c>
      <c r="D849" s="6">
        <f t="shared" si="48"/>
        <v>1991</v>
      </c>
      <c r="E849" s="19">
        <v>650</v>
      </c>
      <c r="F849" s="19">
        <v>3200</v>
      </c>
      <c r="G849" s="19">
        <f t="shared" si="49"/>
        <v>2550</v>
      </c>
    </row>
    <row r="850" spans="1:7" hidden="1">
      <c r="A850" s="12">
        <v>843</v>
      </c>
      <c r="B850" s="9">
        <v>33238</v>
      </c>
      <c r="C850" s="6">
        <f t="shared" si="47"/>
        <v>12</v>
      </c>
      <c r="D850" s="6">
        <f t="shared" si="48"/>
        <v>1991</v>
      </c>
      <c r="E850" s="19">
        <v>650</v>
      </c>
      <c r="F850" s="19">
        <v>3372</v>
      </c>
      <c r="G850" s="19">
        <f t="shared" si="49"/>
        <v>2722</v>
      </c>
    </row>
    <row r="851" spans="1:7" hidden="1">
      <c r="A851" s="12">
        <v>844</v>
      </c>
      <c r="B851" s="9">
        <v>33269</v>
      </c>
      <c r="C851" s="6">
        <f t="shared" si="47"/>
        <v>1</v>
      </c>
      <c r="D851" s="6">
        <f t="shared" si="48"/>
        <v>1991</v>
      </c>
      <c r="E851" s="19">
        <v>650</v>
      </c>
      <c r="F851" s="19">
        <v>3835</v>
      </c>
      <c r="G851" s="19">
        <f t="shared" si="49"/>
        <v>3185</v>
      </c>
    </row>
    <row r="852" spans="1:7" hidden="1">
      <c r="A852" s="12">
        <v>845</v>
      </c>
      <c r="B852" s="9">
        <v>33297</v>
      </c>
      <c r="C852" s="6">
        <f t="shared" si="47"/>
        <v>2</v>
      </c>
      <c r="D852" s="6">
        <f t="shared" si="48"/>
        <v>1991</v>
      </c>
      <c r="E852" s="19">
        <v>650</v>
      </c>
      <c r="F852" s="19">
        <v>4253</v>
      </c>
      <c r="G852" s="19">
        <f t="shared" si="49"/>
        <v>3603</v>
      </c>
    </row>
    <row r="853" spans="1:7" hidden="1">
      <c r="A853" s="12">
        <v>846</v>
      </c>
      <c r="B853" s="9">
        <v>33328</v>
      </c>
      <c r="C853" s="6">
        <f t="shared" si="47"/>
        <v>3</v>
      </c>
      <c r="D853" s="6">
        <f t="shared" si="48"/>
        <v>1991</v>
      </c>
      <c r="E853" s="19">
        <v>650</v>
      </c>
      <c r="F853" s="19">
        <v>4552</v>
      </c>
      <c r="G853" s="19">
        <f t="shared" si="49"/>
        <v>3902</v>
      </c>
    </row>
    <row r="854" spans="1:7" hidden="1">
      <c r="A854" s="12">
        <v>847</v>
      </c>
      <c r="B854" s="9">
        <v>33358</v>
      </c>
      <c r="C854" s="6">
        <f t="shared" si="47"/>
        <v>4</v>
      </c>
      <c r="D854" s="6">
        <f t="shared" si="48"/>
        <v>1991</v>
      </c>
      <c r="E854" s="19">
        <v>650</v>
      </c>
      <c r="F854" s="19">
        <v>4552</v>
      </c>
      <c r="G854" s="19">
        <f t="shared" si="49"/>
        <v>3902</v>
      </c>
    </row>
    <row r="855" spans="1:7" hidden="1">
      <c r="A855" s="12">
        <v>848</v>
      </c>
      <c r="B855" s="9">
        <v>33389</v>
      </c>
      <c r="C855" s="6">
        <f t="shared" si="47"/>
        <v>5</v>
      </c>
      <c r="D855" s="6">
        <f t="shared" si="48"/>
        <v>1991</v>
      </c>
      <c r="E855" s="19">
        <v>650</v>
      </c>
      <c r="F855" s="19">
        <v>4552</v>
      </c>
      <c r="G855" s="19">
        <f t="shared" si="49"/>
        <v>3902</v>
      </c>
    </row>
    <row r="856" spans="1:7" hidden="1">
      <c r="A856" s="12">
        <v>849</v>
      </c>
      <c r="B856" s="9">
        <v>33419</v>
      </c>
      <c r="C856" s="6">
        <f t="shared" si="47"/>
        <v>6</v>
      </c>
      <c r="D856" s="6">
        <f t="shared" si="48"/>
        <v>1991</v>
      </c>
      <c r="E856" s="19">
        <v>650</v>
      </c>
      <c r="F856" s="19">
        <v>3200</v>
      </c>
      <c r="G856" s="19">
        <f t="shared" si="49"/>
        <v>2550</v>
      </c>
    </row>
    <row r="857" spans="1:7" hidden="1">
      <c r="A857" s="12">
        <v>850</v>
      </c>
      <c r="B857" s="9">
        <v>33450</v>
      </c>
      <c r="C857" s="6">
        <f t="shared" si="47"/>
        <v>7</v>
      </c>
      <c r="D857" s="6">
        <f t="shared" si="48"/>
        <v>1991</v>
      </c>
      <c r="E857" s="19">
        <v>650</v>
      </c>
      <c r="F857" s="19">
        <v>3200</v>
      </c>
      <c r="G857" s="19">
        <f t="shared" si="49"/>
        <v>2550</v>
      </c>
    </row>
    <row r="858" spans="1:7" hidden="1">
      <c r="A858" s="12">
        <v>851</v>
      </c>
      <c r="B858" s="9">
        <v>33481</v>
      </c>
      <c r="C858" s="6">
        <f t="shared" si="47"/>
        <v>8</v>
      </c>
      <c r="D858" s="6">
        <f t="shared" si="48"/>
        <v>1991</v>
      </c>
      <c r="E858" s="19">
        <v>650</v>
      </c>
      <c r="F858" s="19">
        <v>3200</v>
      </c>
      <c r="G858" s="19">
        <f t="shared" si="49"/>
        <v>2550</v>
      </c>
    </row>
    <row r="859" spans="1:7" hidden="1">
      <c r="A859" s="12">
        <v>852</v>
      </c>
      <c r="B859" s="9">
        <v>33511</v>
      </c>
      <c r="C859" s="6">
        <f t="shared" si="47"/>
        <v>9</v>
      </c>
      <c r="D859" s="6">
        <f t="shared" si="48"/>
        <v>1991</v>
      </c>
      <c r="E859" s="19">
        <v>650</v>
      </c>
      <c r="F859" s="19">
        <v>3200</v>
      </c>
      <c r="G859" s="19">
        <f t="shared" si="49"/>
        <v>2550</v>
      </c>
    </row>
    <row r="860" spans="1:7" hidden="1">
      <c r="A860" s="12">
        <v>853</v>
      </c>
      <c r="B860" s="9">
        <v>33542</v>
      </c>
      <c r="C860" s="6">
        <f t="shared" si="47"/>
        <v>10</v>
      </c>
      <c r="D860" s="6">
        <f t="shared" si="48"/>
        <v>1992</v>
      </c>
      <c r="E860" s="19">
        <v>650</v>
      </c>
      <c r="F860" s="19">
        <v>3200</v>
      </c>
      <c r="G860" s="19">
        <f t="shared" si="49"/>
        <v>2550</v>
      </c>
    </row>
    <row r="861" spans="1:7" hidden="1">
      <c r="A861" s="12">
        <v>854</v>
      </c>
      <c r="B861" s="9">
        <v>33572</v>
      </c>
      <c r="C861" s="6">
        <f t="shared" si="47"/>
        <v>11</v>
      </c>
      <c r="D861" s="6">
        <f t="shared" si="48"/>
        <v>1992</v>
      </c>
      <c r="E861" s="19">
        <v>650</v>
      </c>
      <c r="F861" s="19">
        <v>3200</v>
      </c>
      <c r="G861" s="19">
        <f t="shared" si="49"/>
        <v>2550</v>
      </c>
    </row>
    <row r="862" spans="1:7" hidden="1">
      <c r="A862" s="12">
        <v>855</v>
      </c>
      <c r="B862" s="9">
        <v>33603</v>
      </c>
      <c r="C862" s="6">
        <f t="shared" si="47"/>
        <v>12</v>
      </c>
      <c r="D862" s="6">
        <f t="shared" si="48"/>
        <v>1992</v>
      </c>
      <c r="E862" s="19">
        <v>650</v>
      </c>
      <c r="F862" s="19">
        <v>3372</v>
      </c>
      <c r="G862" s="19">
        <f t="shared" si="49"/>
        <v>2722</v>
      </c>
    </row>
    <row r="863" spans="1:7" hidden="1">
      <c r="A863" s="12">
        <v>856</v>
      </c>
      <c r="B863" s="9">
        <v>33634</v>
      </c>
      <c r="C863" s="6">
        <f t="shared" si="47"/>
        <v>1</v>
      </c>
      <c r="D863" s="6">
        <f t="shared" si="48"/>
        <v>1992</v>
      </c>
      <c r="E863" s="19">
        <v>650</v>
      </c>
      <c r="F863" s="19">
        <v>3835</v>
      </c>
      <c r="G863" s="19">
        <f t="shared" si="49"/>
        <v>3185</v>
      </c>
    </row>
    <row r="864" spans="1:7" hidden="1">
      <c r="A864" s="12">
        <v>857</v>
      </c>
      <c r="B864" s="9">
        <v>33663</v>
      </c>
      <c r="C864" s="6">
        <f t="shared" si="47"/>
        <v>2</v>
      </c>
      <c r="D864" s="6">
        <f t="shared" si="48"/>
        <v>1992</v>
      </c>
      <c r="E864" s="19">
        <v>650</v>
      </c>
      <c r="F864" s="19">
        <v>4253</v>
      </c>
      <c r="G864" s="19">
        <f t="shared" si="49"/>
        <v>3603</v>
      </c>
    </row>
    <row r="865" spans="1:7" hidden="1">
      <c r="A865" s="12">
        <v>858</v>
      </c>
      <c r="B865" s="9">
        <v>33694</v>
      </c>
      <c r="C865" s="6">
        <f t="shared" si="47"/>
        <v>3</v>
      </c>
      <c r="D865" s="6">
        <f t="shared" si="48"/>
        <v>1992</v>
      </c>
      <c r="E865" s="19">
        <v>650</v>
      </c>
      <c r="F865" s="19">
        <v>4552</v>
      </c>
      <c r="G865" s="19">
        <f t="shared" si="49"/>
        <v>3902</v>
      </c>
    </row>
    <row r="866" spans="1:7" hidden="1">
      <c r="A866" s="12">
        <v>859</v>
      </c>
      <c r="B866" s="9">
        <v>33724</v>
      </c>
      <c r="C866" s="6">
        <f t="shared" si="47"/>
        <v>4</v>
      </c>
      <c r="D866" s="6">
        <f t="shared" si="48"/>
        <v>1992</v>
      </c>
      <c r="E866" s="19">
        <v>650</v>
      </c>
      <c r="F866" s="19">
        <v>4552</v>
      </c>
      <c r="G866" s="19">
        <f t="shared" si="49"/>
        <v>3902</v>
      </c>
    </row>
    <row r="867" spans="1:7" hidden="1">
      <c r="A867" s="12">
        <v>860</v>
      </c>
      <c r="B867" s="9">
        <v>33755</v>
      </c>
      <c r="C867" s="6">
        <f t="shared" si="47"/>
        <v>5</v>
      </c>
      <c r="D867" s="6">
        <f t="shared" si="48"/>
        <v>1992</v>
      </c>
      <c r="E867" s="19">
        <v>650</v>
      </c>
      <c r="F867" s="19">
        <v>4552</v>
      </c>
      <c r="G867" s="19">
        <f t="shared" si="49"/>
        <v>3902</v>
      </c>
    </row>
    <row r="868" spans="1:7" hidden="1">
      <c r="A868" s="12">
        <v>861</v>
      </c>
      <c r="B868" s="9">
        <v>33785</v>
      </c>
      <c r="C868" s="6">
        <f t="shared" si="47"/>
        <v>6</v>
      </c>
      <c r="D868" s="6">
        <f t="shared" si="48"/>
        <v>1992</v>
      </c>
      <c r="E868" s="19">
        <v>650</v>
      </c>
      <c r="F868" s="19">
        <v>3200</v>
      </c>
      <c r="G868" s="19">
        <f t="shared" si="49"/>
        <v>2550</v>
      </c>
    </row>
    <row r="869" spans="1:7" hidden="1">
      <c r="A869" s="12">
        <v>862</v>
      </c>
      <c r="B869" s="9">
        <v>33816</v>
      </c>
      <c r="C869" s="6">
        <f t="shared" si="47"/>
        <v>7</v>
      </c>
      <c r="D869" s="6">
        <f t="shared" si="48"/>
        <v>1992</v>
      </c>
      <c r="E869" s="19">
        <v>650</v>
      </c>
      <c r="F869" s="19">
        <v>3200</v>
      </c>
      <c r="G869" s="19">
        <f t="shared" si="49"/>
        <v>2550</v>
      </c>
    </row>
    <row r="870" spans="1:7" hidden="1">
      <c r="A870" s="12">
        <v>863</v>
      </c>
      <c r="B870" s="9">
        <v>33847</v>
      </c>
      <c r="C870" s="6">
        <f t="shared" si="47"/>
        <v>8</v>
      </c>
      <c r="D870" s="6">
        <f t="shared" si="48"/>
        <v>1992</v>
      </c>
      <c r="E870" s="19">
        <v>650</v>
      </c>
      <c r="F870" s="19">
        <v>3200</v>
      </c>
      <c r="G870" s="19">
        <f t="shared" si="49"/>
        <v>2550</v>
      </c>
    </row>
    <row r="871" spans="1:7" hidden="1">
      <c r="A871" s="12">
        <v>864</v>
      </c>
      <c r="B871" s="9">
        <v>33877</v>
      </c>
      <c r="C871" s="6">
        <f t="shared" si="47"/>
        <v>9</v>
      </c>
      <c r="D871" s="6">
        <f t="shared" si="48"/>
        <v>1992</v>
      </c>
      <c r="E871" s="19">
        <v>650</v>
      </c>
      <c r="F871" s="19">
        <v>3200</v>
      </c>
      <c r="G871" s="19">
        <f t="shared" si="49"/>
        <v>2550</v>
      </c>
    </row>
    <row r="872" spans="1:7" hidden="1">
      <c r="A872" s="12">
        <v>865</v>
      </c>
      <c r="B872" s="9">
        <v>33908</v>
      </c>
      <c r="C872" s="6">
        <f t="shared" si="47"/>
        <v>10</v>
      </c>
      <c r="D872" s="6">
        <f t="shared" si="48"/>
        <v>1993</v>
      </c>
      <c r="E872" s="19">
        <v>650</v>
      </c>
      <c r="F872" s="19">
        <v>3200</v>
      </c>
      <c r="G872" s="19">
        <f t="shared" si="49"/>
        <v>2550</v>
      </c>
    </row>
    <row r="873" spans="1:7" hidden="1">
      <c r="A873" s="12">
        <v>866</v>
      </c>
      <c r="B873" s="9">
        <v>33938</v>
      </c>
      <c r="C873" s="6">
        <f t="shared" si="47"/>
        <v>11</v>
      </c>
      <c r="D873" s="6">
        <f t="shared" si="48"/>
        <v>1993</v>
      </c>
      <c r="E873" s="19">
        <v>650</v>
      </c>
      <c r="F873" s="19">
        <v>3200</v>
      </c>
      <c r="G873" s="19">
        <f t="shared" si="49"/>
        <v>2550</v>
      </c>
    </row>
    <row r="874" spans="1:7" hidden="1">
      <c r="A874" s="12">
        <v>867</v>
      </c>
      <c r="B874" s="9">
        <v>33969</v>
      </c>
      <c r="C874" s="6">
        <f t="shared" si="47"/>
        <v>12</v>
      </c>
      <c r="D874" s="6">
        <f t="shared" si="48"/>
        <v>1993</v>
      </c>
      <c r="E874" s="19">
        <v>650</v>
      </c>
      <c r="F874" s="19">
        <v>3350</v>
      </c>
      <c r="G874" s="19">
        <f t="shared" si="49"/>
        <v>2700</v>
      </c>
    </row>
    <row r="875" spans="1:7" hidden="1">
      <c r="A875" s="12">
        <v>868</v>
      </c>
      <c r="B875" s="9">
        <v>34000</v>
      </c>
      <c r="C875" s="6">
        <f t="shared" si="47"/>
        <v>1</v>
      </c>
      <c r="D875" s="6">
        <f t="shared" si="48"/>
        <v>1993</v>
      </c>
      <c r="E875" s="19">
        <v>2000</v>
      </c>
      <c r="F875" s="19">
        <v>3321</v>
      </c>
      <c r="G875" s="19">
        <f t="shared" si="49"/>
        <v>1321</v>
      </c>
    </row>
    <row r="876" spans="1:7" hidden="1">
      <c r="A876" s="12">
        <v>869</v>
      </c>
      <c r="B876" s="9">
        <v>34028</v>
      </c>
      <c r="C876" s="6">
        <f t="shared" si="47"/>
        <v>2</v>
      </c>
      <c r="D876" s="6">
        <f t="shared" si="48"/>
        <v>1993</v>
      </c>
      <c r="E876" s="19">
        <v>2000</v>
      </c>
      <c r="F876" s="19">
        <v>3567</v>
      </c>
      <c r="G876" s="19">
        <f t="shared" si="49"/>
        <v>1567</v>
      </c>
    </row>
    <row r="877" spans="1:7" hidden="1">
      <c r="A877" s="12">
        <v>870</v>
      </c>
      <c r="B877" s="9">
        <v>34059</v>
      </c>
      <c r="C877" s="6">
        <f t="shared" si="47"/>
        <v>3</v>
      </c>
      <c r="D877" s="6">
        <f t="shared" si="48"/>
        <v>1993</v>
      </c>
      <c r="E877" s="19">
        <v>2000</v>
      </c>
      <c r="F877" s="19">
        <v>4000</v>
      </c>
      <c r="G877" s="19">
        <f t="shared" si="49"/>
        <v>2000</v>
      </c>
    </row>
    <row r="878" spans="1:7" hidden="1">
      <c r="A878" s="12">
        <v>871</v>
      </c>
      <c r="B878" s="9">
        <v>34089</v>
      </c>
      <c r="C878" s="6">
        <f t="shared" si="47"/>
        <v>4</v>
      </c>
      <c r="D878" s="6">
        <f t="shared" si="48"/>
        <v>1993</v>
      </c>
      <c r="E878" s="19">
        <v>2000</v>
      </c>
      <c r="F878" s="19">
        <v>4552</v>
      </c>
      <c r="G878" s="19">
        <f t="shared" si="49"/>
        <v>2552</v>
      </c>
    </row>
    <row r="879" spans="1:7" hidden="1">
      <c r="A879" s="12">
        <v>872</v>
      </c>
      <c r="B879" s="9">
        <v>34120</v>
      </c>
      <c r="C879" s="6">
        <f t="shared" si="47"/>
        <v>5</v>
      </c>
      <c r="D879" s="6">
        <f t="shared" si="48"/>
        <v>1993</v>
      </c>
      <c r="E879" s="19">
        <v>2000</v>
      </c>
      <c r="F879" s="19">
        <v>4552</v>
      </c>
      <c r="G879" s="19">
        <f t="shared" si="49"/>
        <v>2552</v>
      </c>
    </row>
    <row r="880" spans="1:7" hidden="1">
      <c r="A880" s="12">
        <v>873</v>
      </c>
      <c r="B880" s="9">
        <v>34150</v>
      </c>
      <c r="C880" s="6">
        <f t="shared" si="47"/>
        <v>6</v>
      </c>
      <c r="D880" s="6">
        <f t="shared" si="48"/>
        <v>1993</v>
      </c>
      <c r="E880" s="19">
        <v>2000</v>
      </c>
      <c r="F880" s="19">
        <v>3200</v>
      </c>
      <c r="G880" s="19">
        <f t="shared" si="49"/>
        <v>1200</v>
      </c>
    </row>
    <row r="881" spans="1:7" hidden="1">
      <c r="A881" s="12">
        <v>874</v>
      </c>
      <c r="B881" s="9">
        <v>34181</v>
      </c>
      <c r="C881" s="6">
        <f t="shared" si="47"/>
        <v>7</v>
      </c>
      <c r="D881" s="6">
        <f t="shared" si="48"/>
        <v>1993</v>
      </c>
      <c r="E881" s="19">
        <v>2000</v>
      </c>
      <c r="F881" s="19">
        <v>3200</v>
      </c>
      <c r="G881" s="19">
        <f t="shared" si="49"/>
        <v>1200</v>
      </c>
    </row>
    <row r="882" spans="1:7" hidden="1">
      <c r="A882" s="12">
        <v>875</v>
      </c>
      <c r="B882" s="9">
        <v>34212</v>
      </c>
      <c r="C882" s="6">
        <f t="shared" si="47"/>
        <v>8</v>
      </c>
      <c r="D882" s="6">
        <f t="shared" si="48"/>
        <v>1993</v>
      </c>
      <c r="E882" s="19">
        <v>2000</v>
      </c>
      <c r="F882" s="19">
        <v>3200</v>
      </c>
      <c r="G882" s="19">
        <f t="shared" si="49"/>
        <v>1200</v>
      </c>
    </row>
    <row r="883" spans="1:7" hidden="1">
      <c r="A883" s="12">
        <v>876</v>
      </c>
      <c r="B883" s="9">
        <v>34242</v>
      </c>
      <c r="C883" s="6">
        <f t="shared" si="47"/>
        <v>9</v>
      </c>
      <c r="D883" s="6">
        <f t="shared" si="48"/>
        <v>1993</v>
      </c>
      <c r="E883" s="19">
        <v>2000</v>
      </c>
      <c r="F883" s="19">
        <v>3200</v>
      </c>
      <c r="G883" s="19">
        <f t="shared" si="49"/>
        <v>1200</v>
      </c>
    </row>
    <row r="884" spans="1:7" hidden="1">
      <c r="A884" s="12">
        <v>877</v>
      </c>
      <c r="B884" s="9">
        <v>34273</v>
      </c>
      <c r="C884" s="6">
        <f t="shared" si="47"/>
        <v>10</v>
      </c>
      <c r="D884" s="6">
        <f t="shared" si="48"/>
        <v>1994</v>
      </c>
      <c r="E884" s="19">
        <v>2000</v>
      </c>
      <c r="F884" s="19">
        <v>3200</v>
      </c>
      <c r="G884" s="19">
        <f t="shared" si="49"/>
        <v>1200</v>
      </c>
    </row>
    <row r="885" spans="1:7" hidden="1">
      <c r="A885" s="12">
        <v>878</v>
      </c>
      <c r="B885" s="9">
        <v>34303</v>
      </c>
      <c r="C885" s="6">
        <f t="shared" si="47"/>
        <v>11</v>
      </c>
      <c r="D885" s="6">
        <f t="shared" si="48"/>
        <v>1994</v>
      </c>
      <c r="E885" s="19">
        <v>2000</v>
      </c>
      <c r="F885" s="19">
        <v>3200</v>
      </c>
      <c r="G885" s="19">
        <f t="shared" si="49"/>
        <v>1200</v>
      </c>
    </row>
    <row r="886" spans="1:7" hidden="1">
      <c r="A886" s="12">
        <v>879</v>
      </c>
      <c r="B886" s="9">
        <v>34334</v>
      </c>
      <c r="C886" s="6">
        <f t="shared" si="47"/>
        <v>12</v>
      </c>
      <c r="D886" s="6">
        <f t="shared" si="48"/>
        <v>1994</v>
      </c>
      <c r="E886" s="19">
        <v>2000</v>
      </c>
      <c r="F886" s="19">
        <v>3372</v>
      </c>
      <c r="G886" s="19">
        <f t="shared" si="49"/>
        <v>1372</v>
      </c>
    </row>
    <row r="887" spans="1:7" hidden="1">
      <c r="A887" s="12">
        <v>880</v>
      </c>
      <c r="B887" s="9">
        <v>34365</v>
      </c>
      <c r="C887" s="6">
        <f t="shared" si="47"/>
        <v>1</v>
      </c>
      <c r="D887" s="6">
        <f t="shared" si="48"/>
        <v>1994</v>
      </c>
      <c r="E887" s="19">
        <v>650</v>
      </c>
      <c r="F887" s="19">
        <v>3835</v>
      </c>
      <c r="G887" s="19">
        <f t="shared" si="49"/>
        <v>3185</v>
      </c>
    </row>
    <row r="888" spans="1:7" hidden="1">
      <c r="A888" s="12">
        <v>881</v>
      </c>
      <c r="B888" s="9">
        <v>34393</v>
      </c>
      <c r="C888" s="6">
        <f t="shared" si="47"/>
        <v>2</v>
      </c>
      <c r="D888" s="6">
        <f t="shared" si="48"/>
        <v>1994</v>
      </c>
      <c r="E888" s="19">
        <v>650</v>
      </c>
      <c r="F888" s="19">
        <v>4146</v>
      </c>
      <c r="G888" s="19">
        <f t="shared" si="49"/>
        <v>3496</v>
      </c>
    </row>
    <row r="889" spans="1:7" hidden="1">
      <c r="A889" s="12">
        <v>882</v>
      </c>
      <c r="B889" s="9">
        <v>34424</v>
      </c>
      <c r="C889" s="6">
        <f t="shared" si="47"/>
        <v>3</v>
      </c>
      <c r="D889" s="6">
        <f t="shared" si="48"/>
        <v>1994</v>
      </c>
      <c r="E889" s="19">
        <v>650</v>
      </c>
      <c r="F889" s="19">
        <v>4552</v>
      </c>
      <c r="G889" s="19">
        <f t="shared" si="49"/>
        <v>3902</v>
      </c>
    </row>
    <row r="890" spans="1:7" hidden="1">
      <c r="A890" s="12">
        <v>883</v>
      </c>
      <c r="B890" s="9">
        <v>34454</v>
      </c>
      <c r="C890" s="6">
        <f t="shared" si="47"/>
        <v>4</v>
      </c>
      <c r="D890" s="6">
        <f t="shared" si="48"/>
        <v>1994</v>
      </c>
      <c r="E890" s="19">
        <v>650</v>
      </c>
      <c r="F890" s="19">
        <v>4552</v>
      </c>
      <c r="G890" s="19">
        <f t="shared" si="49"/>
        <v>3902</v>
      </c>
    </row>
    <row r="891" spans="1:7" hidden="1">
      <c r="A891" s="12">
        <v>884</v>
      </c>
      <c r="B891" s="9">
        <v>34485</v>
      </c>
      <c r="C891" s="6">
        <f t="shared" si="47"/>
        <v>5</v>
      </c>
      <c r="D891" s="6">
        <f t="shared" si="48"/>
        <v>1994</v>
      </c>
      <c r="E891" s="19">
        <v>650</v>
      </c>
      <c r="F891" s="19">
        <v>4552</v>
      </c>
      <c r="G891" s="19">
        <f t="shared" si="49"/>
        <v>3902</v>
      </c>
    </row>
    <row r="892" spans="1:7" hidden="1">
      <c r="A892" s="12">
        <v>885</v>
      </c>
      <c r="B892" s="9">
        <v>34515</v>
      </c>
      <c r="C892" s="6">
        <f t="shared" si="47"/>
        <v>6</v>
      </c>
      <c r="D892" s="6">
        <f t="shared" si="48"/>
        <v>1994</v>
      </c>
      <c r="E892" s="19">
        <v>650</v>
      </c>
      <c r="F892" s="19">
        <v>3200</v>
      </c>
      <c r="G892" s="19">
        <f t="shared" si="49"/>
        <v>2550</v>
      </c>
    </row>
    <row r="893" spans="1:7" hidden="1">
      <c r="A893" s="12">
        <v>886</v>
      </c>
      <c r="B893" s="9">
        <v>34546</v>
      </c>
      <c r="C893" s="6">
        <f t="shared" si="47"/>
        <v>7</v>
      </c>
      <c r="D893" s="6">
        <f t="shared" si="48"/>
        <v>1994</v>
      </c>
      <c r="E893" s="19">
        <v>650</v>
      </c>
      <c r="F893" s="19">
        <v>3200</v>
      </c>
      <c r="G893" s="19">
        <f t="shared" si="49"/>
        <v>2550</v>
      </c>
    </row>
    <row r="894" spans="1:7" hidden="1">
      <c r="A894" s="12">
        <v>887</v>
      </c>
      <c r="B894" s="9">
        <v>34577</v>
      </c>
      <c r="C894" s="6">
        <f t="shared" si="47"/>
        <v>8</v>
      </c>
      <c r="D894" s="6">
        <f t="shared" si="48"/>
        <v>1994</v>
      </c>
      <c r="E894" s="19">
        <v>650</v>
      </c>
      <c r="F894" s="19">
        <v>3200</v>
      </c>
      <c r="G894" s="19">
        <f t="shared" si="49"/>
        <v>2550</v>
      </c>
    </row>
    <row r="895" spans="1:7" hidden="1">
      <c r="A895" s="12">
        <v>888</v>
      </c>
      <c r="B895" s="9">
        <v>34607</v>
      </c>
      <c r="C895" s="6">
        <f t="shared" si="47"/>
        <v>9</v>
      </c>
      <c r="D895" s="6">
        <f t="shared" si="48"/>
        <v>1994</v>
      </c>
      <c r="E895" s="19">
        <v>650</v>
      </c>
      <c r="F895" s="19">
        <v>3200</v>
      </c>
      <c r="G895" s="19">
        <f t="shared" si="49"/>
        <v>2550</v>
      </c>
    </row>
    <row r="896" spans="1:7" hidden="1">
      <c r="A896" s="12">
        <v>889</v>
      </c>
      <c r="B896" s="9">
        <v>34638</v>
      </c>
      <c r="C896" s="6">
        <f t="shared" si="47"/>
        <v>10</v>
      </c>
      <c r="D896" s="6">
        <f t="shared" si="48"/>
        <v>1995</v>
      </c>
      <c r="E896" s="19">
        <v>650</v>
      </c>
      <c r="F896" s="19">
        <v>3200</v>
      </c>
      <c r="G896" s="19">
        <f t="shared" si="49"/>
        <v>2550</v>
      </c>
    </row>
    <row r="897" spans="1:7" hidden="1">
      <c r="A897" s="12">
        <v>890</v>
      </c>
      <c r="B897" s="9">
        <v>34668</v>
      </c>
      <c r="C897" s="6">
        <f t="shared" si="47"/>
        <v>11</v>
      </c>
      <c r="D897" s="6">
        <f t="shared" si="48"/>
        <v>1995</v>
      </c>
      <c r="E897" s="19">
        <v>650</v>
      </c>
      <c r="F897" s="19">
        <v>3200</v>
      </c>
      <c r="G897" s="19">
        <f t="shared" si="49"/>
        <v>2550</v>
      </c>
    </row>
    <row r="898" spans="1:7" hidden="1">
      <c r="A898" s="12">
        <v>891</v>
      </c>
      <c r="B898" s="9">
        <v>34699</v>
      </c>
      <c r="C898" s="6">
        <f t="shared" si="47"/>
        <v>12</v>
      </c>
      <c r="D898" s="6">
        <f t="shared" si="48"/>
        <v>1995</v>
      </c>
      <c r="E898" s="19">
        <v>650</v>
      </c>
      <c r="F898" s="19">
        <v>3371.60009765625</v>
      </c>
      <c r="G898" s="19">
        <f t="shared" si="49"/>
        <v>2721.60009765625</v>
      </c>
    </row>
    <row r="899" spans="1:7" hidden="1">
      <c r="A899" s="12">
        <v>892</v>
      </c>
      <c r="B899" s="9">
        <v>34730</v>
      </c>
      <c r="C899" s="6">
        <f t="shared" si="47"/>
        <v>1</v>
      </c>
      <c r="D899" s="6">
        <f t="shared" si="48"/>
        <v>1995</v>
      </c>
      <c r="E899" s="19">
        <v>650</v>
      </c>
      <c r="F899" s="19">
        <v>3252.10009765625</v>
      </c>
      <c r="G899" s="19">
        <f t="shared" si="49"/>
        <v>2602.10009765625</v>
      </c>
    </row>
    <row r="900" spans="1:7" hidden="1">
      <c r="A900" s="12">
        <v>893</v>
      </c>
      <c r="B900" s="9">
        <v>34758</v>
      </c>
      <c r="C900" s="6">
        <f t="shared" si="47"/>
        <v>2</v>
      </c>
      <c r="D900" s="6">
        <f t="shared" si="48"/>
        <v>1995</v>
      </c>
      <c r="E900" s="19">
        <v>650</v>
      </c>
      <c r="F900" s="19">
        <v>3742.5</v>
      </c>
      <c r="G900" s="19">
        <f t="shared" si="49"/>
        <v>3092.5</v>
      </c>
    </row>
    <row r="901" spans="1:7" hidden="1">
      <c r="A901" s="12">
        <v>894</v>
      </c>
      <c r="B901" s="9">
        <v>34789</v>
      </c>
      <c r="C901" s="6">
        <f t="shared" si="47"/>
        <v>3</v>
      </c>
      <c r="D901" s="6">
        <f t="shared" si="48"/>
        <v>1995</v>
      </c>
      <c r="E901" s="19">
        <v>650</v>
      </c>
      <c r="F901" s="19">
        <v>3416.5</v>
      </c>
      <c r="G901" s="19">
        <f t="shared" si="49"/>
        <v>2766.5</v>
      </c>
    </row>
    <row r="902" spans="1:7" hidden="1">
      <c r="A902" s="12">
        <v>895</v>
      </c>
      <c r="B902" s="9">
        <v>34819</v>
      </c>
      <c r="C902" s="6">
        <f t="shared" si="47"/>
        <v>4</v>
      </c>
      <c r="D902" s="6">
        <f t="shared" si="48"/>
        <v>1995</v>
      </c>
      <c r="E902" s="19">
        <v>650</v>
      </c>
      <c r="F902" s="19">
        <v>4216.7998046875</v>
      </c>
      <c r="G902" s="19">
        <f t="shared" si="49"/>
        <v>3566.7998046875</v>
      </c>
    </row>
    <row r="903" spans="1:7" hidden="1">
      <c r="A903" s="12">
        <v>896</v>
      </c>
      <c r="B903" s="9">
        <v>34850</v>
      </c>
      <c r="C903" s="6">
        <f t="shared" si="47"/>
        <v>5</v>
      </c>
      <c r="D903" s="6">
        <f t="shared" si="48"/>
        <v>1995</v>
      </c>
      <c r="E903" s="19">
        <v>650</v>
      </c>
      <c r="F903" s="19">
        <v>4552</v>
      </c>
      <c r="G903" s="19">
        <f t="shared" si="49"/>
        <v>3902</v>
      </c>
    </row>
    <row r="904" spans="1:7" hidden="1">
      <c r="A904" s="12">
        <v>897</v>
      </c>
      <c r="B904" s="9">
        <v>34880</v>
      </c>
      <c r="C904" s="6">
        <f t="shared" si="47"/>
        <v>6</v>
      </c>
      <c r="D904" s="6">
        <f t="shared" si="48"/>
        <v>1995</v>
      </c>
      <c r="E904" s="19">
        <v>650</v>
      </c>
      <c r="F904" s="19">
        <v>3200</v>
      </c>
      <c r="G904" s="19">
        <f t="shared" si="49"/>
        <v>2550</v>
      </c>
    </row>
    <row r="905" spans="1:7" hidden="1">
      <c r="A905" s="12">
        <v>898</v>
      </c>
      <c r="B905" s="9">
        <v>34911</v>
      </c>
      <c r="C905" s="6">
        <f t="shared" ref="C905:C968" si="50">MONTH(B905)</f>
        <v>7</v>
      </c>
      <c r="D905" s="6">
        <f t="shared" ref="D905:D968" si="51">IF(MONTH(B905)&gt;=10, YEAR(B905)+1, YEAR(B905))</f>
        <v>1995</v>
      </c>
      <c r="E905" s="19">
        <v>650</v>
      </c>
      <c r="F905" s="19">
        <v>3200</v>
      </c>
      <c r="G905" s="19">
        <f t="shared" ref="G905:G968" si="52">F905-E905</f>
        <v>2550</v>
      </c>
    </row>
    <row r="906" spans="1:7" hidden="1">
      <c r="A906" s="12">
        <v>899</v>
      </c>
      <c r="B906" s="9">
        <v>34942</v>
      </c>
      <c r="C906" s="6">
        <f t="shared" si="50"/>
        <v>8</v>
      </c>
      <c r="D906" s="6">
        <f t="shared" si="51"/>
        <v>1995</v>
      </c>
      <c r="E906" s="19">
        <v>650</v>
      </c>
      <c r="F906" s="19">
        <v>3200</v>
      </c>
      <c r="G906" s="19">
        <f t="shared" si="52"/>
        <v>2550</v>
      </c>
    </row>
    <row r="907" spans="1:7" hidden="1">
      <c r="A907" s="12">
        <v>900</v>
      </c>
      <c r="B907" s="9">
        <v>34972</v>
      </c>
      <c r="C907" s="6">
        <f t="shared" si="50"/>
        <v>9</v>
      </c>
      <c r="D907" s="6">
        <f t="shared" si="51"/>
        <v>1995</v>
      </c>
      <c r="E907" s="19">
        <v>650</v>
      </c>
      <c r="F907" s="19">
        <v>3200</v>
      </c>
      <c r="G907" s="19">
        <f t="shared" si="52"/>
        <v>2550</v>
      </c>
    </row>
    <row r="908" spans="1:7" hidden="1">
      <c r="A908" s="12">
        <v>901</v>
      </c>
      <c r="B908" s="9">
        <v>35003</v>
      </c>
      <c r="C908" s="6">
        <f t="shared" si="50"/>
        <v>10</v>
      </c>
      <c r="D908" s="6">
        <f t="shared" si="51"/>
        <v>1996</v>
      </c>
      <c r="E908" s="19">
        <v>650</v>
      </c>
      <c r="F908" s="19">
        <v>3250</v>
      </c>
      <c r="G908" s="19">
        <f t="shared" si="52"/>
        <v>2600</v>
      </c>
    </row>
    <row r="909" spans="1:7" hidden="1">
      <c r="A909" s="12">
        <v>902</v>
      </c>
      <c r="B909" s="9">
        <v>35033</v>
      </c>
      <c r="C909" s="6">
        <f t="shared" si="50"/>
        <v>11</v>
      </c>
      <c r="D909" s="6">
        <f t="shared" si="51"/>
        <v>1996</v>
      </c>
      <c r="E909" s="19">
        <v>650</v>
      </c>
      <c r="F909" s="19">
        <v>3252</v>
      </c>
      <c r="G909" s="19">
        <f t="shared" si="52"/>
        <v>2602</v>
      </c>
    </row>
    <row r="910" spans="1:7" hidden="1">
      <c r="A910" s="12">
        <v>903</v>
      </c>
      <c r="B910" s="9">
        <v>35064</v>
      </c>
      <c r="C910" s="6">
        <f t="shared" si="50"/>
        <v>12</v>
      </c>
      <c r="D910" s="6">
        <f t="shared" si="51"/>
        <v>1996</v>
      </c>
      <c r="E910" s="19">
        <v>650</v>
      </c>
      <c r="F910" s="19">
        <v>3367.60009765625</v>
      </c>
      <c r="G910" s="19">
        <f t="shared" si="52"/>
        <v>2717.60009765625</v>
      </c>
    </row>
    <row r="911" spans="1:7" hidden="1">
      <c r="A911" s="12">
        <v>904</v>
      </c>
      <c r="B911" s="9">
        <v>35095</v>
      </c>
      <c r="C911" s="6">
        <f t="shared" si="50"/>
        <v>1</v>
      </c>
      <c r="D911" s="6">
        <f t="shared" si="51"/>
        <v>1996</v>
      </c>
      <c r="E911" s="19">
        <v>2000</v>
      </c>
      <c r="F911" s="19">
        <v>3722.5</v>
      </c>
      <c r="G911" s="19">
        <f t="shared" si="52"/>
        <v>1722.5</v>
      </c>
    </row>
    <row r="912" spans="1:7" hidden="1">
      <c r="A912" s="12">
        <v>905</v>
      </c>
      <c r="B912" s="9">
        <v>35124</v>
      </c>
      <c r="C912" s="6">
        <f t="shared" si="50"/>
        <v>2</v>
      </c>
      <c r="D912" s="6">
        <f t="shared" si="51"/>
        <v>1996</v>
      </c>
      <c r="E912" s="19">
        <v>2000</v>
      </c>
      <c r="F912" s="19">
        <v>3503.10009765625</v>
      </c>
      <c r="G912" s="19">
        <f t="shared" si="52"/>
        <v>1503.10009765625</v>
      </c>
    </row>
    <row r="913" spans="1:7" hidden="1">
      <c r="A913" s="12">
        <v>906</v>
      </c>
      <c r="B913" s="9">
        <v>35155</v>
      </c>
      <c r="C913" s="6">
        <f t="shared" si="50"/>
        <v>3</v>
      </c>
      <c r="D913" s="6">
        <f t="shared" si="51"/>
        <v>1996</v>
      </c>
      <c r="E913" s="19">
        <v>2000</v>
      </c>
      <c r="F913" s="19">
        <v>4009.89990234375</v>
      </c>
      <c r="G913" s="19">
        <f t="shared" si="52"/>
        <v>2009.89990234375</v>
      </c>
    </row>
    <row r="914" spans="1:7" hidden="1">
      <c r="A914" s="12">
        <v>907</v>
      </c>
      <c r="B914" s="9">
        <v>35185</v>
      </c>
      <c r="C914" s="6">
        <f t="shared" si="50"/>
        <v>4</v>
      </c>
      <c r="D914" s="6">
        <f t="shared" si="51"/>
        <v>1996</v>
      </c>
      <c r="E914" s="19">
        <v>2000</v>
      </c>
      <c r="F914" s="19">
        <v>4552.10009765625</v>
      </c>
      <c r="G914" s="19">
        <f t="shared" si="52"/>
        <v>2552.10009765625</v>
      </c>
    </row>
    <row r="915" spans="1:7" hidden="1">
      <c r="A915" s="12">
        <v>908</v>
      </c>
      <c r="B915" s="9">
        <v>35216</v>
      </c>
      <c r="C915" s="6">
        <f t="shared" si="50"/>
        <v>5</v>
      </c>
      <c r="D915" s="6">
        <f t="shared" si="51"/>
        <v>1996</v>
      </c>
      <c r="E915" s="19">
        <v>2000</v>
      </c>
      <c r="F915" s="19">
        <v>4552</v>
      </c>
      <c r="G915" s="19">
        <f t="shared" si="52"/>
        <v>2552</v>
      </c>
    </row>
    <row r="916" spans="1:7" hidden="1">
      <c r="A916" s="12">
        <v>909</v>
      </c>
      <c r="B916" s="9">
        <v>35246</v>
      </c>
      <c r="C916" s="6">
        <f t="shared" si="50"/>
        <v>6</v>
      </c>
      <c r="D916" s="6">
        <f t="shared" si="51"/>
        <v>1996</v>
      </c>
      <c r="E916" s="19">
        <v>2000</v>
      </c>
      <c r="F916" s="19">
        <v>3200</v>
      </c>
      <c r="G916" s="19">
        <f t="shared" si="52"/>
        <v>1200</v>
      </c>
    </row>
    <row r="917" spans="1:7" hidden="1">
      <c r="A917" s="12">
        <v>910</v>
      </c>
      <c r="B917" s="9">
        <v>35277</v>
      </c>
      <c r="C917" s="6">
        <f t="shared" si="50"/>
        <v>7</v>
      </c>
      <c r="D917" s="6">
        <f t="shared" si="51"/>
        <v>1996</v>
      </c>
      <c r="E917" s="19">
        <v>2000</v>
      </c>
      <c r="F917" s="19">
        <v>3200</v>
      </c>
      <c r="G917" s="19">
        <f t="shared" si="52"/>
        <v>1200</v>
      </c>
    </row>
    <row r="918" spans="1:7" hidden="1">
      <c r="A918" s="12">
        <v>911</v>
      </c>
      <c r="B918" s="9">
        <v>35308</v>
      </c>
      <c r="C918" s="6">
        <f t="shared" si="50"/>
        <v>8</v>
      </c>
      <c r="D918" s="6">
        <f t="shared" si="51"/>
        <v>1996</v>
      </c>
      <c r="E918" s="19">
        <v>2000</v>
      </c>
      <c r="F918" s="19">
        <v>3200</v>
      </c>
      <c r="G918" s="19">
        <f t="shared" si="52"/>
        <v>1200</v>
      </c>
    </row>
    <row r="919" spans="1:7" hidden="1">
      <c r="A919" s="12">
        <v>912</v>
      </c>
      <c r="B919" s="9">
        <v>35338</v>
      </c>
      <c r="C919" s="6">
        <f t="shared" si="50"/>
        <v>9</v>
      </c>
      <c r="D919" s="6">
        <f t="shared" si="51"/>
        <v>1996</v>
      </c>
      <c r="E919" s="19">
        <v>2000</v>
      </c>
      <c r="F919" s="19">
        <v>3200</v>
      </c>
      <c r="G919" s="19">
        <f t="shared" si="52"/>
        <v>1200</v>
      </c>
    </row>
    <row r="920" spans="1:7" hidden="1">
      <c r="A920" s="12">
        <v>913</v>
      </c>
      <c r="B920" s="9">
        <v>35369</v>
      </c>
      <c r="C920" s="6">
        <f t="shared" si="50"/>
        <v>10</v>
      </c>
      <c r="D920" s="6">
        <f t="shared" si="51"/>
        <v>1997</v>
      </c>
      <c r="E920" s="19">
        <v>2000</v>
      </c>
      <c r="F920" s="19">
        <v>3250</v>
      </c>
      <c r="G920" s="19">
        <f t="shared" si="52"/>
        <v>1250</v>
      </c>
    </row>
    <row r="921" spans="1:7" hidden="1">
      <c r="A921" s="12">
        <v>914</v>
      </c>
      <c r="B921" s="9">
        <v>35399</v>
      </c>
      <c r="C921" s="6">
        <f t="shared" si="50"/>
        <v>11</v>
      </c>
      <c r="D921" s="6">
        <f t="shared" si="51"/>
        <v>1997</v>
      </c>
      <c r="E921" s="19">
        <v>2000</v>
      </c>
      <c r="F921" s="19">
        <v>3252</v>
      </c>
      <c r="G921" s="19">
        <f t="shared" si="52"/>
        <v>1252</v>
      </c>
    </row>
    <row r="922" spans="1:7" hidden="1">
      <c r="A922" s="12">
        <v>915</v>
      </c>
      <c r="B922" s="9">
        <v>35430</v>
      </c>
      <c r="C922" s="6">
        <f t="shared" si="50"/>
        <v>12</v>
      </c>
      <c r="D922" s="6">
        <f t="shared" si="51"/>
        <v>1997</v>
      </c>
      <c r="E922" s="19">
        <v>2000</v>
      </c>
      <c r="F922" s="19">
        <v>3252.10009765625</v>
      </c>
      <c r="G922" s="19">
        <f t="shared" si="52"/>
        <v>1252.10009765625</v>
      </c>
    </row>
    <row r="923" spans="1:7" hidden="1">
      <c r="A923" s="12">
        <v>916</v>
      </c>
      <c r="B923" s="9">
        <v>35461</v>
      </c>
      <c r="C923" s="6">
        <f t="shared" si="50"/>
        <v>1</v>
      </c>
      <c r="D923" s="6">
        <f t="shared" si="51"/>
        <v>1997</v>
      </c>
      <c r="E923" s="19">
        <v>2000</v>
      </c>
      <c r="F923" s="19">
        <v>3252.10009765625</v>
      </c>
      <c r="G923" s="19">
        <f t="shared" si="52"/>
        <v>1252.10009765625</v>
      </c>
    </row>
    <row r="924" spans="1:7" hidden="1">
      <c r="A924" s="12">
        <v>917</v>
      </c>
      <c r="B924" s="9">
        <v>35489</v>
      </c>
      <c r="C924" s="6">
        <f t="shared" si="50"/>
        <v>2</v>
      </c>
      <c r="D924" s="6">
        <f t="shared" si="51"/>
        <v>1997</v>
      </c>
      <c r="E924" s="19">
        <v>2000</v>
      </c>
      <c r="F924" s="19">
        <v>3788.800048828125</v>
      </c>
      <c r="G924" s="19">
        <f t="shared" si="52"/>
        <v>1788.800048828125</v>
      </c>
    </row>
    <row r="925" spans="1:7" hidden="1">
      <c r="A925" s="12">
        <v>918</v>
      </c>
      <c r="B925" s="9">
        <v>35520</v>
      </c>
      <c r="C925" s="6">
        <f t="shared" si="50"/>
        <v>3</v>
      </c>
      <c r="D925" s="6">
        <f t="shared" si="51"/>
        <v>1997</v>
      </c>
      <c r="E925" s="19">
        <v>2000</v>
      </c>
      <c r="F925" s="19">
        <v>4462.7998046875</v>
      </c>
      <c r="G925" s="19">
        <f t="shared" si="52"/>
        <v>2462.7998046875</v>
      </c>
    </row>
    <row r="926" spans="1:7" hidden="1">
      <c r="A926" s="12">
        <v>919</v>
      </c>
      <c r="B926" s="9">
        <v>35550</v>
      </c>
      <c r="C926" s="6">
        <f t="shared" si="50"/>
        <v>4</v>
      </c>
      <c r="D926" s="6">
        <f t="shared" si="51"/>
        <v>1997</v>
      </c>
      <c r="E926" s="19">
        <v>2000</v>
      </c>
      <c r="F926" s="19">
        <v>4552.10009765625</v>
      </c>
      <c r="G926" s="19">
        <f t="shared" si="52"/>
        <v>2552.10009765625</v>
      </c>
    </row>
    <row r="927" spans="1:7" hidden="1">
      <c r="A927" s="12">
        <v>920</v>
      </c>
      <c r="B927" s="9">
        <v>35581</v>
      </c>
      <c r="C927" s="6">
        <f t="shared" si="50"/>
        <v>5</v>
      </c>
      <c r="D927" s="6">
        <f t="shared" si="51"/>
        <v>1997</v>
      </c>
      <c r="E927" s="19">
        <v>2000</v>
      </c>
      <c r="F927" s="19">
        <v>4552</v>
      </c>
      <c r="G927" s="19">
        <f t="shared" si="52"/>
        <v>2552</v>
      </c>
    </row>
    <row r="928" spans="1:7" hidden="1">
      <c r="A928" s="12">
        <v>921</v>
      </c>
      <c r="B928" s="9">
        <v>35611</v>
      </c>
      <c r="C928" s="6">
        <f t="shared" si="50"/>
        <v>6</v>
      </c>
      <c r="D928" s="6">
        <f t="shared" si="51"/>
        <v>1997</v>
      </c>
      <c r="E928" s="19">
        <v>2000</v>
      </c>
      <c r="F928" s="19">
        <v>3200</v>
      </c>
      <c r="G928" s="19">
        <f t="shared" si="52"/>
        <v>1200</v>
      </c>
    </row>
    <row r="929" spans="1:7" hidden="1">
      <c r="A929" s="12">
        <v>922</v>
      </c>
      <c r="B929" s="9">
        <v>35642</v>
      </c>
      <c r="C929" s="6">
        <f t="shared" si="50"/>
        <v>7</v>
      </c>
      <c r="D929" s="6">
        <f t="shared" si="51"/>
        <v>1997</v>
      </c>
      <c r="E929" s="19">
        <v>2000</v>
      </c>
      <c r="F929" s="19">
        <v>3200</v>
      </c>
      <c r="G929" s="19">
        <f t="shared" si="52"/>
        <v>1200</v>
      </c>
    </row>
    <row r="930" spans="1:7" hidden="1">
      <c r="A930" s="12">
        <v>923</v>
      </c>
      <c r="B930" s="9">
        <v>35673</v>
      </c>
      <c r="C930" s="6">
        <f t="shared" si="50"/>
        <v>8</v>
      </c>
      <c r="D930" s="6">
        <f t="shared" si="51"/>
        <v>1997</v>
      </c>
      <c r="E930" s="19">
        <v>2000</v>
      </c>
      <c r="F930" s="19">
        <v>3200</v>
      </c>
      <c r="G930" s="19">
        <f t="shared" si="52"/>
        <v>1200</v>
      </c>
    </row>
    <row r="931" spans="1:7" hidden="1">
      <c r="A931" s="12">
        <v>924</v>
      </c>
      <c r="B931" s="9">
        <v>35703</v>
      </c>
      <c r="C931" s="6">
        <f t="shared" si="50"/>
        <v>9</v>
      </c>
      <c r="D931" s="6">
        <f t="shared" si="51"/>
        <v>1997</v>
      </c>
      <c r="E931" s="19">
        <v>2000</v>
      </c>
      <c r="F931" s="19">
        <v>3200</v>
      </c>
      <c r="G931" s="19">
        <f t="shared" si="52"/>
        <v>1200</v>
      </c>
    </row>
    <row r="932" spans="1:7" hidden="1">
      <c r="A932" s="12">
        <v>925</v>
      </c>
      <c r="B932" s="9">
        <v>35734</v>
      </c>
      <c r="C932" s="6">
        <f t="shared" si="50"/>
        <v>10</v>
      </c>
      <c r="D932" s="6">
        <f t="shared" si="51"/>
        <v>1998</v>
      </c>
      <c r="E932" s="19">
        <v>2000</v>
      </c>
      <c r="F932" s="19">
        <v>3250</v>
      </c>
      <c r="G932" s="19">
        <f t="shared" si="52"/>
        <v>1250</v>
      </c>
    </row>
    <row r="933" spans="1:7" hidden="1">
      <c r="A933" s="12">
        <v>926</v>
      </c>
      <c r="B933" s="9">
        <v>35764</v>
      </c>
      <c r="C933" s="6">
        <f t="shared" si="50"/>
        <v>11</v>
      </c>
      <c r="D933" s="6">
        <f t="shared" si="51"/>
        <v>1998</v>
      </c>
      <c r="E933" s="19">
        <v>2000</v>
      </c>
      <c r="F933" s="19">
        <v>3252</v>
      </c>
      <c r="G933" s="19">
        <f t="shared" si="52"/>
        <v>1252</v>
      </c>
    </row>
    <row r="934" spans="1:7" hidden="1">
      <c r="A934" s="12">
        <v>927</v>
      </c>
      <c r="B934" s="9">
        <v>35795</v>
      </c>
      <c r="C934" s="6">
        <f t="shared" si="50"/>
        <v>12</v>
      </c>
      <c r="D934" s="6">
        <f t="shared" si="51"/>
        <v>1998</v>
      </c>
      <c r="E934" s="19">
        <v>2000</v>
      </c>
      <c r="F934" s="19">
        <v>3364.39990234375</v>
      </c>
      <c r="G934" s="19">
        <f t="shared" si="52"/>
        <v>1364.39990234375</v>
      </c>
    </row>
    <row r="935" spans="1:7" hidden="1">
      <c r="A935" s="12">
        <v>928</v>
      </c>
      <c r="B935" s="9">
        <v>35826</v>
      </c>
      <c r="C935" s="6">
        <f t="shared" si="50"/>
        <v>1</v>
      </c>
      <c r="D935" s="6">
        <f t="shared" si="51"/>
        <v>1998</v>
      </c>
      <c r="E935" s="19">
        <v>2000</v>
      </c>
      <c r="F935" s="19">
        <v>3338.5</v>
      </c>
      <c r="G935" s="19">
        <f t="shared" si="52"/>
        <v>1338.5</v>
      </c>
    </row>
    <row r="936" spans="1:7" hidden="1">
      <c r="A936" s="12">
        <v>929</v>
      </c>
      <c r="B936" s="9">
        <v>35854</v>
      </c>
      <c r="C936" s="6">
        <f t="shared" si="50"/>
        <v>2</v>
      </c>
      <c r="D936" s="6">
        <f t="shared" si="51"/>
        <v>1998</v>
      </c>
      <c r="E936" s="19">
        <v>2000</v>
      </c>
      <c r="F936" s="19">
        <v>3252.10009765625</v>
      </c>
      <c r="G936" s="19">
        <f t="shared" si="52"/>
        <v>1252.10009765625</v>
      </c>
    </row>
    <row r="937" spans="1:7" hidden="1">
      <c r="A937" s="12">
        <v>930</v>
      </c>
      <c r="B937" s="9">
        <v>35885</v>
      </c>
      <c r="C937" s="6">
        <f t="shared" si="50"/>
        <v>3</v>
      </c>
      <c r="D937" s="6">
        <f t="shared" si="51"/>
        <v>1998</v>
      </c>
      <c r="E937" s="19">
        <v>2000</v>
      </c>
      <c r="F937" s="19">
        <v>3503.89990234375</v>
      </c>
      <c r="G937" s="19">
        <f t="shared" si="52"/>
        <v>1503.89990234375</v>
      </c>
    </row>
    <row r="938" spans="1:7" hidden="1">
      <c r="A938" s="12">
        <v>931</v>
      </c>
      <c r="B938" s="9">
        <v>35915</v>
      </c>
      <c r="C938" s="6">
        <f t="shared" si="50"/>
        <v>4</v>
      </c>
      <c r="D938" s="6">
        <f t="shared" si="51"/>
        <v>1998</v>
      </c>
      <c r="E938" s="19">
        <v>2000</v>
      </c>
      <c r="F938" s="19">
        <v>4395</v>
      </c>
      <c r="G938" s="19">
        <f t="shared" si="52"/>
        <v>2395</v>
      </c>
    </row>
    <row r="939" spans="1:7" hidden="1">
      <c r="A939" s="12">
        <v>932</v>
      </c>
      <c r="B939" s="9">
        <v>35946</v>
      </c>
      <c r="C939" s="6">
        <f t="shared" si="50"/>
        <v>5</v>
      </c>
      <c r="D939" s="6">
        <f t="shared" si="51"/>
        <v>1998</v>
      </c>
      <c r="E939" s="19">
        <v>2000</v>
      </c>
      <c r="F939" s="19">
        <v>4552</v>
      </c>
      <c r="G939" s="19">
        <f t="shared" si="52"/>
        <v>2552</v>
      </c>
    </row>
    <row r="940" spans="1:7" hidden="1">
      <c r="A940" s="12">
        <v>933</v>
      </c>
      <c r="B940" s="9">
        <v>35976</v>
      </c>
      <c r="C940" s="6">
        <f t="shared" si="50"/>
        <v>6</v>
      </c>
      <c r="D940" s="6">
        <f t="shared" si="51"/>
        <v>1998</v>
      </c>
      <c r="E940" s="19">
        <v>2000</v>
      </c>
      <c r="F940" s="19">
        <v>3200</v>
      </c>
      <c r="G940" s="19">
        <f t="shared" si="52"/>
        <v>1200</v>
      </c>
    </row>
    <row r="941" spans="1:7" hidden="1">
      <c r="A941" s="12">
        <v>934</v>
      </c>
      <c r="B941" s="9">
        <v>36007</v>
      </c>
      <c r="C941" s="6">
        <f t="shared" si="50"/>
        <v>7</v>
      </c>
      <c r="D941" s="6">
        <f t="shared" si="51"/>
        <v>1998</v>
      </c>
      <c r="E941" s="19">
        <v>2000</v>
      </c>
      <c r="F941" s="19">
        <v>3200</v>
      </c>
      <c r="G941" s="19">
        <f t="shared" si="52"/>
        <v>1200</v>
      </c>
    </row>
    <row r="942" spans="1:7" hidden="1">
      <c r="A942" s="12">
        <v>935</v>
      </c>
      <c r="B942" s="9">
        <v>36038</v>
      </c>
      <c r="C942" s="6">
        <f t="shared" si="50"/>
        <v>8</v>
      </c>
      <c r="D942" s="6">
        <f t="shared" si="51"/>
        <v>1998</v>
      </c>
      <c r="E942" s="19">
        <v>2000</v>
      </c>
      <c r="F942" s="19">
        <v>3200</v>
      </c>
      <c r="G942" s="19">
        <f t="shared" si="52"/>
        <v>1200</v>
      </c>
    </row>
    <row r="943" spans="1:7" hidden="1">
      <c r="A943" s="12">
        <v>936</v>
      </c>
      <c r="B943" s="9">
        <v>36068</v>
      </c>
      <c r="C943" s="6">
        <f t="shared" si="50"/>
        <v>9</v>
      </c>
      <c r="D943" s="6">
        <f t="shared" si="51"/>
        <v>1998</v>
      </c>
      <c r="E943" s="19">
        <v>2000</v>
      </c>
      <c r="F943" s="19">
        <v>3200</v>
      </c>
      <c r="G943" s="19">
        <f t="shared" si="52"/>
        <v>1200</v>
      </c>
    </row>
    <row r="944" spans="1:7" hidden="1">
      <c r="A944" s="12">
        <v>937</v>
      </c>
      <c r="B944" s="9">
        <v>36099</v>
      </c>
      <c r="C944" s="6">
        <f t="shared" si="50"/>
        <v>10</v>
      </c>
      <c r="D944" s="6">
        <f t="shared" si="51"/>
        <v>1999</v>
      </c>
      <c r="E944" s="19">
        <v>2000</v>
      </c>
      <c r="F944" s="19">
        <v>3250</v>
      </c>
      <c r="G944" s="19">
        <f t="shared" si="52"/>
        <v>1250</v>
      </c>
    </row>
    <row r="945" spans="1:7" hidden="1">
      <c r="A945" s="12">
        <v>938</v>
      </c>
      <c r="B945" s="9">
        <v>36129</v>
      </c>
      <c r="C945" s="6">
        <f t="shared" si="50"/>
        <v>11</v>
      </c>
      <c r="D945" s="6">
        <f t="shared" si="51"/>
        <v>1999</v>
      </c>
      <c r="E945" s="19">
        <v>2000</v>
      </c>
      <c r="F945" s="19">
        <v>3252</v>
      </c>
      <c r="G945" s="19">
        <f t="shared" si="52"/>
        <v>1252</v>
      </c>
    </row>
    <row r="946" spans="1:7" hidden="1">
      <c r="A946" s="12">
        <v>939</v>
      </c>
      <c r="B946" s="9">
        <v>36160</v>
      </c>
      <c r="C946" s="6">
        <f t="shared" si="50"/>
        <v>12</v>
      </c>
      <c r="D946" s="6">
        <f t="shared" si="51"/>
        <v>1999</v>
      </c>
      <c r="E946" s="19">
        <v>2000</v>
      </c>
      <c r="F946" s="19">
        <v>3349</v>
      </c>
      <c r="G946" s="19">
        <f t="shared" si="52"/>
        <v>1349</v>
      </c>
    </row>
    <row r="947" spans="1:7" hidden="1">
      <c r="A947" s="12">
        <v>940</v>
      </c>
      <c r="B947" s="9">
        <v>36191</v>
      </c>
      <c r="C947" s="6">
        <f t="shared" si="50"/>
        <v>1</v>
      </c>
      <c r="D947" s="6">
        <f t="shared" si="51"/>
        <v>1999</v>
      </c>
      <c r="E947" s="19">
        <v>2000</v>
      </c>
      <c r="F947" s="19">
        <v>3640.10009765625</v>
      </c>
      <c r="G947" s="19">
        <f t="shared" si="52"/>
        <v>1640.10009765625</v>
      </c>
    </row>
    <row r="948" spans="1:7" hidden="1">
      <c r="A948" s="12">
        <v>941</v>
      </c>
      <c r="B948" s="9">
        <v>36219</v>
      </c>
      <c r="C948" s="6">
        <f t="shared" si="50"/>
        <v>2</v>
      </c>
      <c r="D948" s="6">
        <f t="shared" si="51"/>
        <v>1999</v>
      </c>
      <c r="E948" s="19">
        <v>2000</v>
      </c>
      <c r="F948" s="19">
        <v>3569.60009765625</v>
      </c>
      <c r="G948" s="19">
        <f t="shared" si="52"/>
        <v>1569.60009765625</v>
      </c>
    </row>
    <row r="949" spans="1:7" hidden="1">
      <c r="A949" s="12">
        <v>942</v>
      </c>
      <c r="B949" s="9">
        <v>36250</v>
      </c>
      <c r="C949" s="6">
        <f t="shared" si="50"/>
        <v>3</v>
      </c>
      <c r="D949" s="6">
        <f t="shared" si="51"/>
        <v>1999</v>
      </c>
      <c r="E949" s="19">
        <v>2000</v>
      </c>
      <c r="F949" s="19">
        <v>3980</v>
      </c>
      <c r="G949" s="19">
        <f t="shared" si="52"/>
        <v>1980</v>
      </c>
    </row>
    <row r="950" spans="1:7" hidden="1">
      <c r="A950" s="12">
        <v>943</v>
      </c>
      <c r="B950" s="9">
        <v>36280</v>
      </c>
      <c r="C950" s="6">
        <f t="shared" si="50"/>
        <v>4</v>
      </c>
      <c r="D950" s="6">
        <f t="shared" si="51"/>
        <v>1999</v>
      </c>
      <c r="E950" s="19">
        <v>2000</v>
      </c>
      <c r="F950" s="19">
        <v>4552.10009765625</v>
      </c>
      <c r="G950" s="19">
        <f t="shared" si="52"/>
        <v>2552.10009765625</v>
      </c>
    </row>
    <row r="951" spans="1:7" hidden="1">
      <c r="A951" s="12">
        <v>944</v>
      </c>
      <c r="B951" s="9">
        <v>36311</v>
      </c>
      <c r="C951" s="6">
        <f t="shared" si="50"/>
        <v>5</v>
      </c>
      <c r="D951" s="6">
        <f t="shared" si="51"/>
        <v>1999</v>
      </c>
      <c r="E951" s="19">
        <v>2000</v>
      </c>
      <c r="F951" s="19">
        <v>4552</v>
      </c>
      <c r="G951" s="19">
        <f t="shared" si="52"/>
        <v>2552</v>
      </c>
    </row>
    <row r="952" spans="1:7" hidden="1">
      <c r="A952" s="12">
        <v>945</v>
      </c>
      <c r="B952" s="9">
        <v>36341</v>
      </c>
      <c r="C952" s="6">
        <f t="shared" si="50"/>
        <v>6</v>
      </c>
      <c r="D952" s="6">
        <f t="shared" si="51"/>
        <v>1999</v>
      </c>
      <c r="E952" s="19">
        <v>2000</v>
      </c>
      <c r="F952" s="19">
        <v>3200</v>
      </c>
      <c r="G952" s="19">
        <f t="shared" si="52"/>
        <v>1200</v>
      </c>
    </row>
    <row r="953" spans="1:7" hidden="1">
      <c r="A953" s="12">
        <v>946</v>
      </c>
      <c r="B953" s="9">
        <v>36372</v>
      </c>
      <c r="C953" s="6">
        <f t="shared" si="50"/>
        <v>7</v>
      </c>
      <c r="D953" s="6">
        <f t="shared" si="51"/>
        <v>1999</v>
      </c>
      <c r="E953" s="19">
        <v>2000</v>
      </c>
      <c r="F953" s="19">
        <v>3200</v>
      </c>
      <c r="G953" s="19">
        <f t="shared" si="52"/>
        <v>1200</v>
      </c>
    </row>
    <row r="954" spans="1:7" hidden="1">
      <c r="A954" s="12">
        <v>947</v>
      </c>
      <c r="B954" s="9">
        <v>36403</v>
      </c>
      <c r="C954" s="6">
        <f t="shared" si="50"/>
        <v>8</v>
      </c>
      <c r="D954" s="6">
        <f t="shared" si="51"/>
        <v>1999</v>
      </c>
      <c r="E954" s="19">
        <v>2000</v>
      </c>
      <c r="F954" s="19">
        <v>3200</v>
      </c>
      <c r="G954" s="19">
        <f t="shared" si="52"/>
        <v>1200</v>
      </c>
    </row>
    <row r="955" spans="1:7" hidden="1">
      <c r="A955" s="12">
        <v>948</v>
      </c>
      <c r="B955" s="9">
        <v>36433</v>
      </c>
      <c r="C955" s="6">
        <f t="shared" si="50"/>
        <v>9</v>
      </c>
      <c r="D955" s="6">
        <f t="shared" si="51"/>
        <v>1999</v>
      </c>
      <c r="E955" s="19">
        <v>2000</v>
      </c>
      <c r="F955" s="19">
        <v>3200</v>
      </c>
      <c r="G955" s="19">
        <f t="shared" si="52"/>
        <v>1200</v>
      </c>
    </row>
    <row r="956" spans="1:7" hidden="1">
      <c r="A956" s="12">
        <v>949</v>
      </c>
      <c r="B956" s="9">
        <v>36464</v>
      </c>
      <c r="C956" s="6">
        <f t="shared" si="50"/>
        <v>10</v>
      </c>
      <c r="D956" s="6">
        <f t="shared" si="51"/>
        <v>2000</v>
      </c>
      <c r="E956" s="19">
        <v>2000</v>
      </c>
      <c r="F956" s="19">
        <v>3250</v>
      </c>
      <c r="G956" s="19">
        <f t="shared" si="52"/>
        <v>1250</v>
      </c>
    </row>
    <row r="957" spans="1:7" hidden="1">
      <c r="A957" s="12">
        <v>950</v>
      </c>
      <c r="B957" s="9">
        <v>36494</v>
      </c>
      <c r="C957" s="6">
        <f t="shared" si="50"/>
        <v>11</v>
      </c>
      <c r="D957" s="6">
        <f t="shared" si="51"/>
        <v>2000</v>
      </c>
      <c r="E957" s="19">
        <v>2000</v>
      </c>
      <c r="F957" s="19">
        <v>3252</v>
      </c>
      <c r="G957" s="19">
        <f t="shared" si="52"/>
        <v>1252</v>
      </c>
    </row>
    <row r="958" spans="1:7" hidden="1">
      <c r="A958" s="12">
        <v>951</v>
      </c>
      <c r="B958" s="9">
        <v>36525</v>
      </c>
      <c r="C958" s="6">
        <f t="shared" si="50"/>
        <v>12</v>
      </c>
      <c r="D958" s="6">
        <f t="shared" si="51"/>
        <v>2000</v>
      </c>
      <c r="E958" s="19">
        <v>2000</v>
      </c>
      <c r="F958" s="19">
        <v>3370.300048828125</v>
      </c>
      <c r="G958" s="19">
        <f t="shared" si="52"/>
        <v>1370.300048828125</v>
      </c>
    </row>
    <row r="959" spans="1:7" hidden="1">
      <c r="A959" s="12">
        <v>952</v>
      </c>
      <c r="B959" s="9">
        <v>36556</v>
      </c>
      <c r="C959" s="6">
        <f t="shared" si="50"/>
        <v>1</v>
      </c>
      <c r="D959" s="6">
        <f t="shared" si="51"/>
        <v>2000</v>
      </c>
      <c r="E959" s="19">
        <v>2000</v>
      </c>
      <c r="F959" s="19">
        <v>3614.5</v>
      </c>
      <c r="G959" s="19">
        <f t="shared" si="52"/>
        <v>1614.5</v>
      </c>
    </row>
    <row r="960" spans="1:7" hidden="1">
      <c r="A960" s="12">
        <v>953</v>
      </c>
      <c r="B960" s="9">
        <v>36585</v>
      </c>
      <c r="C960" s="6">
        <f t="shared" si="50"/>
        <v>2</v>
      </c>
      <c r="D960" s="6">
        <f t="shared" si="51"/>
        <v>2000</v>
      </c>
      <c r="E960" s="19">
        <v>2000</v>
      </c>
      <c r="F960" s="19">
        <v>3281.5</v>
      </c>
      <c r="G960" s="19">
        <f t="shared" si="52"/>
        <v>1281.5</v>
      </c>
    </row>
    <row r="961" spans="1:7" hidden="1">
      <c r="A961" s="12">
        <v>954</v>
      </c>
      <c r="B961" s="9">
        <v>36616</v>
      </c>
      <c r="C961" s="6">
        <f t="shared" si="50"/>
        <v>3</v>
      </c>
      <c r="D961" s="6">
        <f t="shared" si="51"/>
        <v>2000</v>
      </c>
      <c r="E961" s="19">
        <v>2000</v>
      </c>
      <c r="F961" s="19">
        <v>3975.60009765625</v>
      </c>
      <c r="G961" s="19">
        <f t="shared" si="52"/>
        <v>1975.60009765625</v>
      </c>
    </row>
    <row r="962" spans="1:7" hidden="1">
      <c r="A962" s="12">
        <v>955</v>
      </c>
      <c r="B962" s="9">
        <v>36646</v>
      </c>
      <c r="C962" s="6">
        <f t="shared" si="50"/>
        <v>4</v>
      </c>
      <c r="D962" s="6">
        <f t="shared" si="51"/>
        <v>2000</v>
      </c>
      <c r="E962" s="19">
        <v>2000</v>
      </c>
      <c r="F962" s="19">
        <v>4552.10009765625</v>
      </c>
      <c r="G962" s="19">
        <f t="shared" si="52"/>
        <v>2552.10009765625</v>
      </c>
    </row>
    <row r="963" spans="1:7" hidden="1">
      <c r="A963" s="12">
        <v>956</v>
      </c>
      <c r="B963" s="9">
        <v>36677</v>
      </c>
      <c r="C963" s="6">
        <f t="shared" si="50"/>
        <v>5</v>
      </c>
      <c r="D963" s="6">
        <f t="shared" si="51"/>
        <v>2000</v>
      </c>
      <c r="E963" s="19">
        <v>2000</v>
      </c>
      <c r="F963" s="19">
        <v>4552</v>
      </c>
      <c r="G963" s="19">
        <f t="shared" si="52"/>
        <v>2552</v>
      </c>
    </row>
    <row r="964" spans="1:7" hidden="1">
      <c r="A964" s="12">
        <v>957</v>
      </c>
      <c r="B964" s="9">
        <v>36707</v>
      </c>
      <c r="C964" s="6">
        <f t="shared" si="50"/>
        <v>6</v>
      </c>
      <c r="D964" s="6">
        <f t="shared" si="51"/>
        <v>2000</v>
      </c>
      <c r="E964" s="19">
        <v>2000</v>
      </c>
      <c r="F964" s="19">
        <v>3200</v>
      </c>
      <c r="G964" s="19">
        <f t="shared" si="52"/>
        <v>1200</v>
      </c>
    </row>
    <row r="965" spans="1:7" hidden="1">
      <c r="A965" s="12">
        <v>958</v>
      </c>
      <c r="B965" s="9">
        <v>36738</v>
      </c>
      <c r="C965" s="6">
        <f t="shared" si="50"/>
        <v>7</v>
      </c>
      <c r="D965" s="6">
        <f t="shared" si="51"/>
        <v>2000</v>
      </c>
      <c r="E965" s="19">
        <v>2000</v>
      </c>
      <c r="F965" s="19">
        <v>3200</v>
      </c>
      <c r="G965" s="19">
        <f t="shared" si="52"/>
        <v>1200</v>
      </c>
    </row>
    <row r="966" spans="1:7" hidden="1">
      <c r="A966" s="12">
        <v>959</v>
      </c>
      <c r="B966" s="9">
        <v>36769</v>
      </c>
      <c r="C966" s="6">
        <f t="shared" si="50"/>
        <v>8</v>
      </c>
      <c r="D966" s="6">
        <f t="shared" si="51"/>
        <v>2000</v>
      </c>
      <c r="E966" s="19">
        <v>2000</v>
      </c>
      <c r="F966" s="19">
        <v>3200</v>
      </c>
      <c r="G966" s="19">
        <f t="shared" si="52"/>
        <v>1200</v>
      </c>
    </row>
    <row r="967" spans="1:7" hidden="1">
      <c r="A967" s="12">
        <v>960</v>
      </c>
      <c r="B967" s="9">
        <v>36799</v>
      </c>
      <c r="C967" s="6">
        <f t="shared" si="50"/>
        <v>9</v>
      </c>
      <c r="D967" s="6">
        <f t="shared" si="51"/>
        <v>2000</v>
      </c>
      <c r="E967" s="19">
        <v>2000</v>
      </c>
      <c r="F967" s="19">
        <v>3200</v>
      </c>
      <c r="G967" s="19">
        <f t="shared" si="52"/>
        <v>1200</v>
      </c>
    </row>
    <row r="968" spans="1:7" hidden="1">
      <c r="A968" s="12">
        <v>961</v>
      </c>
      <c r="B968" s="9">
        <v>36830</v>
      </c>
      <c r="C968" s="6">
        <f t="shared" si="50"/>
        <v>10</v>
      </c>
      <c r="D968" s="6">
        <f t="shared" si="51"/>
        <v>2001</v>
      </c>
      <c r="E968" s="19">
        <v>2000</v>
      </c>
      <c r="F968" s="19">
        <v>3250</v>
      </c>
      <c r="G968" s="19">
        <f t="shared" si="52"/>
        <v>1250</v>
      </c>
    </row>
    <row r="969" spans="1:7" hidden="1">
      <c r="A969" s="12">
        <v>962</v>
      </c>
      <c r="B969" s="9">
        <v>36860</v>
      </c>
      <c r="C969" s="6">
        <f t="shared" ref="C969:C1015" si="53">MONTH(B969)</f>
        <v>11</v>
      </c>
      <c r="D969" s="6">
        <f t="shared" ref="D969:D1015" si="54">IF(MONTH(B969)&gt;=10, YEAR(B969)+1, YEAR(B969))</f>
        <v>2001</v>
      </c>
      <c r="E969" s="19">
        <v>2000</v>
      </c>
      <c r="F969" s="19">
        <v>3252</v>
      </c>
      <c r="G969" s="19">
        <f t="shared" ref="G969:G1015" si="55">F969-E969</f>
        <v>1252</v>
      </c>
    </row>
    <row r="970" spans="1:7" hidden="1">
      <c r="A970" s="12">
        <v>963</v>
      </c>
      <c r="B970" s="9">
        <v>36891</v>
      </c>
      <c r="C970" s="6">
        <f t="shared" si="53"/>
        <v>12</v>
      </c>
      <c r="D970" s="6">
        <f t="shared" si="54"/>
        <v>2001</v>
      </c>
      <c r="E970" s="19">
        <v>2000</v>
      </c>
      <c r="F970" s="19">
        <v>3371.60009765625</v>
      </c>
      <c r="G970" s="19">
        <f t="shared" si="55"/>
        <v>1371.60009765625</v>
      </c>
    </row>
    <row r="971" spans="1:7" hidden="1">
      <c r="A971" s="12">
        <v>964</v>
      </c>
      <c r="B971" s="9">
        <v>36922</v>
      </c>
      <c r="C971" s="6">
        <f t="shared" si="53"/>
        <v>1</v>
      </c>
      <c r="D971" s="6">
        <f t="shared" si="54"/>
        <v>2001</v>
      </c>
      <c r="E971" s="19">
        <v>1700</v>
      </c>
      <c r="F971" s="19">
        <v>3834.89990234375</v>
      </c>
      <c r="G971" s="19">
        <f t="shared" si="55"/>
        <v>2134.89990234375</v>
      </c>
    </row>
    <row r="972" spans="1:7" hidden="1">
      <c r="A972" s="12">
        <v>965</v>
      </c>
      <c r="B972" s="9">
        <v>36950</v>
      </c>
      <c r="C972" s="6">
        <f t="shared" si="53"/>
        <v>2</v>
      </c>
      <c r="D972" s="6">
        <f t="shared" si="54"/>
        <v>2001</v>
      </c>
      <c r="E972" s="19">
        <v>1700</v>
      </c>
      <c r="F972" s="19">
        <v>4024.5</v>
      </c>
      <c r="G972" s="19">
        <f t="shared" si="55"/>
        <v>2324.5</v>
      </c>
    </row>
    <row r="973" spans="1:7" hidden="1">
      <c r="A973" s="12">
        <v>966</v>
      </c>
      <c r="B973" s="9">
        <v>36981</v>
      </c>
      <c r="C973" s="6">
        <f t="shared" si="53"/>
        <v>3</v>
      </c>
      <c r="D973" s="6">
        <f t="shared" si="54"/>
        <v>2001</v>
      </c>
      <c r="E973" s="19">
        <v>1700</v>
      </c>
      <c r="F973" s="19">
        <v>4437.7998046875</v>
      </c>
      <c r="G973" s="19">
        <f t="shared" si="55"/>
        <v>2737.7998046875</v>
      </c>
    </row>
    <row r="974" spans="1:7" hidden="1">
      <c r="A974" s="12">
        <v>967</v>
      </c>
      <c r="B974" s="9">
        <v>37011</v>
      </c>
      <c r="C974" s="6">
        <f t="shared" si="53"/>
        <v>4</v>
      </c>
      <c r="D974" s="6">
        <f t="shared" si="54"/>
        <v>2001</v>
      </c>
      <c r="E974" s="19">
        <v>1700</v>
      </c>
      <c r="F974" s="19">
        <v>4552.10009765625</v>
      </c>
      <c r="G974" s="19">
        <f t="shared" si="55"/>
        <v>2852.10009765625</v>
      </c>
    </row>
    <row r="975" spans="1:7" hidden="1">
      <c r="A975" s="12">
        <v>968</v>
      </c>
      <c r="B975" s="9">
        <v>37042</v>
      </c>
      <c r="C975" s="6">
        <f t="shared" si="53"/>
        <v>5</v>
      </c>
      <c r="D975" s="6">
        <f t="shared" si="54"/>
        <v>2001</v>
      </c>
      <c r="E975" s="19">
        <v>1700</v>
      </c>
      <c r="F975" s="19">
        <v>4552</v>
      </c>
      <c r="G975" s="19">
        <f t="shared" si="55"/>
        <v>2852</v>
      </c>
    </row>
    <row r="976" spans="1:7" hidden="1">
      <c r="A976" s="12">
        <v>969</v>
      </c>
      <c r="B976" s="9">
        <v>37072</v>
      </c>
      <c r="C976" s="6">
        <f t="shared" si="53"/>
        <v>6</v>
      </c>
      <c r="D976" s="6">
        <f t="shared" si="54"/>
        <v>2001</v>
      </c>
      <c r="E976" s="19">
        <v>1700</v>
      </c>
      <c r="F976" s="19">
        <v>3200</v>
      </c>
      <c r="G976" s="19">
        <f t="shared" si="55"/>
        <v>1500</v>
      </c>
    </row>
    <row r="977" spans="1:7" hidden="1">
      <c r="A977" s="12">
        <v>970</v>
      </c>
      <c r="B977" s="9">
        <v>37103</v>
      </c>
      <c r="C977" s="6">
        <f t="shared" si="53"/>
        <v>7</v>
      </c>
      <c r="D977" s="6">
        <f t="shared" si="54"/>
        <v>2001</v>
      </c>
      <c r="E977" s="19">
        <v>1700</v>
      </c>
      <c r="F977" s="19">
        <v>3200</v>
      </c>
      <c r="G977" s="19">
        <f t="shared" si="55"/>
        <v>1500</v>
      </c>
    </row>
    <row r="978" spans="1:7" hidden="1">
      <c r="A978" s="12">
        <v>971</v>
      </c>
      <c r="B978" s="9">
        <v>37134</v>
      </c>
      <c r="C978" s="6">
        <f t="shared" si="53"/>
        <v>8</v>
      </c>
      <c r="D978" s="6">
        <f t="shared" si="54"/>
        <v>2001</v>
      </c>
      <c r="E978" s="19">
        <v>1700</v>
      </c>
      <c r="F978" s="19">
        <v>3200</v>
      </c>
      <c r="G978" s="19">
        <f t="shared" si="55"/>
        <v>1500</v>
      </c>
    </row>
    <row r="979" spans="1:7" hidden="1">
      <c r="A979" s="12">
        <v>972</v>
      </c>
      <c r="B979" s="9">
        <v>37164</v>
      </c>
      <c r="C979" s="6">
        <f t="shared" si="53"/>
        <v>9</v>
      </c>
      <c r="D979" s="6">
        <f t="shared" si="54"/>
        <v>2001</v>
      </c>
      <c r="E979" s="19">
        <v>1700</v>
      </c>
      <c r="F979" s="19">
        <v>3200</v>
      </c>
      <c r="G979" s="19">
        <f t="shared" si="55"/>
        <v>1500</v>
      </c>
    </row>
    <row r="980" spans="1:7" hidden="1">
      <c r="A980" s="12">
        <v>973</v>
      </c>
      <c r="B980" s="9">
        <v>37195</v>
      </c>
      <c r="C980" s="6">
        <f t="shared" si="53"/>
        <v>10</v>
      </c>
      <c r="D980" s="6">
        <f t="shared" si="54"/>
        <v>2002</v>
      </c>
      <c r="E980" s="19">
        <v>1700</v>
      </c>
      <c r="F980" s="19">
        <v>3250</v>
      </c>
      <c r="G980" s="19">
        <f t="shared" si="55"/>
        <v>1550</v>
      </c>
    </row>
    <row r="981" spans="1:7" hidden="1">
      <c r="A981" s="12">
        <v>974</v>
      </c>
      <c r="B981" s="9">
        <v>37225</v>
      </c>
      <c r="C981" s="6">
        <f t="shared" si="53"/>
        <v>11</v>
      </c>
      <c r="D981" s="6">
        <f t="shared" si="54"/>
        <v>2002</v>
      </c>
      <c r="E981" s="19">
        <v>1700</v>
      </c>
      <c r="F981" s="19">
        <v>3252</v>
      </c>
      <c r="G981" s="19">
        <f t="shared" si="55"/>
        <v>1552</v>
      </c>
    </row>
    <row r="982" spans="1:7" hidden="1">
      <c r="A982" s="12">
        <v>975</v>
      </c>
      <c r="B982" s="9">
        <v>37256</v>
      </c>
      <c r="C982" s="6">
        <f t="shared" si="53"/>
        <v>12</v>
      </c>
      <c r="D982" s="6">
        <f t="shared" si="54"/>
        <v>2002</v>
      </c>
      <c r="E982" s="19">
        <v>1700</v>
      </c>
      <c r="F982" s="19">
        <v>3333.800048828125</v>
      </c>
      <c r="G982" s="19">
        <f t="shared" si="55"/>
        <v>1633.800048828125</v>
      </c>
    </row>
    <row r="983" spans="1:7" hidden="1">
      <c r="A983" s="12">
        <v>976</v>
      </c>
      <c r="B983" s="9">
        <v>37287</v>
      </c>
      <c r="C983" s="6">
        <f t="shared" si="53"/>
        <v>1</v>
      </c>
      <c r="D983" s="6">
        <f t="shared" si="54"/>
        <v>2002</v>
      </c>
      <c r="E983" s="19">
        <v>1700</v>
      </c>
      <c r="F983" s="19">
        <v>3678.39990234375</v>
      </c>
      <c r="G983" s="19">
        <f t="shared" si="55"/>
        <v>1978.39990234375</v>
      </c>
    </row>
    <row r="984" spans="1:7" hidden="1">
      <c r="A984" s="12">
        <v>977</v>
      </c>
      <c r="B984" s="9">
        <v>37315</v>
      </c>
      <c r="C984" s="6">
        <f t="shared" si="53"/>
        <v>2</v>
      </c>
      <c r="D984" s="6">
        <f t="shared" si="54"/>
        <v>2002</v>
      </c>
      <c r="E984" s="19">
        <v>1700</v>
      </c>
      <c r="F984" s="19">
        <v>4022</v>
      </c>
      <c r="G984" s="19">
        <f t="shared" si="55"/>
        <v>2322</v>
      </c>
    </row>
    <row r="985" spans="1:7" hidden="1">
      <c r="A985" s="12">
        <v>978</v>
      </c>
      <c r="B985" s="9">
        <v>37346</v>
      </c>
      <c r="C985" s="6">
        <f t="shared" si="53"/>
        <v>3</v>
      </c>
      <c r="D985" s="6">
        <f t="shared" si="54"/>
        <v>2002</v>
      </c>
      <c r="E985" s="19">
        <v>1700</v>
      </c>
      <c r="F985" s="19">
        <v>4462.2001953125</v>
      </c>
      <c r="G985" s="19">
        <f t="shared" si="55"/>
        <v>2762.2001953125</v>
      </c>
    </row>
    <row r="986" spans="1:7" hidden="1">
      <c r="A986" s="12">
        <v>979</v>
      </c>
      <c r="B986" s="9">
        <v>37376</v>
      </c>
      <c r="C986" s="6">
        <f t="shared" si="53"/>
        <v>4</v>
      </c>
      <c r="D986" s="6">
        <f t="shared" si="54"/>
        <v>2002</v>
      </c>
      <c r="E986" s="19">
        <v>1700</v>
      </c>
      <c r="F986" s="19">
        <v>4552.10009765625</v>
      </c>
      <c r="G986" s="19">
        <f t="shared" si="55"/>
        <v>2852.10009765625</v>
      </c>
    </row>
    <row r="987" spans="1:7" hidden="1">
      <c r="A987" s="12">
        <v>980</v>
      </c>
      <c r="B987" s="9">
        <v>37407</v>
      </c>
      <c r="C987" s="6">
        <f t="shared" si="53"/>
        <v>5</v>
      </c>
      <c r="D987" s="6">
        <f t="shared" si="54"/>
        <v>2002</v>
      </c>
      <c r="E987" s="19">
        <v>1700</v>
      </c>
      <c r="F987" s="19">
        <v>4552</v>
      </c>
      <c r="G987" s="19">
        <f t="shared" si="55"/>
        <v>2852</v>
      </c>
    </row>
    <row r="988" spans="1:7" hidden="1">
      <c r="A988" s="12">
        <v>981</v>
      </c>
      <c r="B988" s="9">
        <v>37437</v>
      </c>
      <c r="C988" s="6">
        <f t="shared" si="53"/>
        <v>6</v>
      </c>
      <c r="D988" s="6">
        <f t="shared" si="54"/>
        <v>2002</v>
      </c>
      <c r="E988" s="19">
        <v>1700</v>
      </c>
      <c r="F988" s="19">
        <v>3200</v>
      </c>
      <c r="G988" s="19">
        <f t="shared" si="55"/>
        <v>1500</v>
      </c>
    </row>
    <row r="989" spans="1:7" hidden="1">
      <c r="A989" s="12">
        <v>982</v>
      </c>
      <c r="B989" s="9">
        <v>37468</v>
      </c>
      <c r="C989" s="6">
        <f t="shared" si="53"/>
        <v>7</v>
      </c>
      <c r="D989" s="6">
        <f t="shared" si="54"/>
        <v>2002</v>
      </c>
      <c r="E989" s="19">
        <v>1700</v>
      </c>
      <c r="F989" s="19">
        <v>3200</v>
      </c>
      <c r="G989" s="19">
        <f t="shared" si="55"/>
        <v>1500</v>
      </c>
    </row>
    <row r="990" spans="1:7" hidden="1">
      <c r="A990" s="12">
        <v>983</v>
      </c>
      <c r="B990" s="9">
        <v>37499</v>
      </c>
      <c r="C990" s="6">
        <f t="shared" si="53"/>
        <v>8</v>
      </c>
      <c r="D990" s="6">
        <f t="shared" si="54"/>
        <v>2002</v>
      </c>
      <c r="E990" s="19">
        <v>1700</v>
      </c>
      <c r="F990" s="19">
        <v>3200</v>
      </c>
      <c r="G990" s="19">
        <f t="shared" si="55"/>
        <v>1500</v>
      </c>
    </row>
    <row r="991" spans="1:7" hidden="1">
      <c r="A991" s="12">
        <v>984</v>
      </c>
      <c r="B991" s="9">
        <v>37529</v>
      </c>
      <c r="C991" s="6">
        <f t="shared" si="53"/>
        <v>9</v>
      </c>
      <c r="D991" s="6">
        <f t="shared" si="54"/>
        <v>2002</v>
      </c>
      <c r="E991" s="19">
        <v>1700</v>
      </c>
      <c r="F991" s="19">
        <v>3200</v>
      </c>
      <c r="G991" s="19">
        <f t="shared" si="55"/>
        <v>1500</v>
      </c>
    </row>
    <row r="992" spans="1:7" hidden="1">
      <c r="A992" s="12">
        <v>985</v>
      </c>
      <c r="B992" s="9">
        <v>37560</v>
      </c>
      <c r="C992" s="6">
        <f t="shared" si="53"/>
        <v>10</v>
      </c>
      <c r="D992" s="6">
        <f t="shared" si="54"/>
        <v>2003</v>
      </c>
      <c r="E992" s="19">
        <v>1700</v>
      </c>
      <c r="F992" s="19">
        <v>3250</v>
      </c>
      <c r="G992" s="19">
        <f t="shared" si="55"/>
        <v>1550</v>
      </c>
    </row>
    <row r="993" spans="1:7" hidden="1">
      <c r="A993" s="12">
        <v>986</v>
      </c>
      <c r="B993" s="9">
        <v>37590</v>
      </c>
      <c r="C993" s="6">
        <f t="shared" si="53"/>
        <v>11</v>
      </c>
      <c r="D993" s="6">
        <f t="shared" si="54"/>
        <v>2003</v>
      </c>
      <c r="E993" s="19">
        <v>1700</v>
      </c>
      <c r="F993" s="19">
        <v>3252</v>
      </c>
      <c r="G993" s="19">
        <f t="shared" si="55"/>
        <v>1552</v>
      </c>
    </row>
    <row r="994" spans="1:7" hidden="1">
      <c r="A994" s="12">
        <v>987</v>
      </c>
      <c r="B994" s="9">
        <v>37621</v>
      </c>
      <c r="C994" s="6">
        <f t="shared" si="53"/>
        <v>12</v>
      </c>
      <c r="D994" s="6">
        <f t="shared" si="54"/>
        <v>2003</v>
      </c>
      <c r="E994" s="19">
        <v>1700</v>
      </c>
      <c r="F994" s="19">
        <v>3291.300048828125</v>
      </c>
      <c r="G994" s="19">
        <f t="shared" si="55"/>
        <v>1591.300048828125</v>
      </c>
    </row>
    <row r="995" spans="1:7" hidden="1">
      <c r="A995" s="12">
        <v>988</v>
      </c>
      <c r="B995" s="9">
        <v>37652</v>
      </c>
      <c r="C995" s="6">
        <f t="shared" si="53"/>
        <v>1</v>
      </c>
      <c r="D995" s="6">
        <f t="shared" si="54"/>
        <v>2003</v>
      </c>
      <c r="E995" s="19">
        <v>2000</v>
      </c>
      <c r="F995" s="19">
        <v>3515.199951171875</v>
      </c>
      <c r="G995" s="19">
        <f t="shared" si="55"/>
        <v>1515.199951171875</v>
      </c>
    </row>
    <row r="996" spans="1:7" hidden="1">
      <c r="A996" s="12">
        <v>989</v>
      </c>
      <c r="B996" s="9">
        <v>37680</v>
      </c>
      <c r="C996" s="6">
        <f t="shared" si="53"/>
        <v>2</v>
      </c>
      <c r="D996" s="6">
        <f t="shared" si="54"/>
        <v>2003</v>
      </c>
      <c r="E996" s="19">
        <v>2000</v>
      </c>
      <c r="F996" s="19">
        <v>4006.39990234375</v>
      </c>
      <c r="G996" s="19">
        <f t="shared" si="55"/>
        <v>2006.39990234375</v>
      </c>
    </row>
    <row r="997" spans="1:7" hidden="1">
      <c r="A997" s="12">
        <v>990</v>
      </c>
      <c r="B997" s="9">
        <v>37711</v>
      </c>
      <c r="C997" s="6">
        <f t="shared" si="53"/>
        <v>3</v>
      </c>
      <c r="D997" s="6">
        <f t="shared" si="54"/>
        <v>2003</v>
      </c>
      <c r="E997" s="19">
        <v>2000</v>
      </c>
      <c r="F997" s="19">
        <v>4346.89990234375</v>
      </c>
      <c r="G997" s="19">
        <f t="shared" si="55"/>
        <v>2346.89990234375</v>
      </c>
    </row>
    <row r="998" spans="1:7" hidden="1">
      <c r="A998" s="12">
        <v>991</v>
      </c>
      <c r="B998" s="9">
        <v>37741</v>
      </c>
      <c r="C998" s="6">
        <f t="shared" si="53"/>
        <v>4</v>
      </c>
      <c r="D998" s="6">
        <f t="shared" si="54"/>
        <v>2003</v>
      </c>
      <c r="E998" s="19">
        <v>2000</v>
      </c>
      <c r="F998" s="19">
        <v>4552.10009765625</v>
      </c>
      <c r="G998" s="19">
        <f t="shared" si="55"/>
        <v>2552.10009765625</v>
      </c>
    </row>
    <row r="999" spans="1:7" hidden="1">
      <c r="A999" s="12">
        <v>992</v>
      </c>
      <c r="B999" s="9">
        <v>37772</v>
      </c>
      <c r="C999" s="6">
        <f t="shared" si="53"/>
        <v>5</v>
      </c>
      <c r="D999" s="6">
        <f t="shared" si="54"/>
        <v>2003</v>
      </c>
      <c r="E999" s="19">
        <v>2000</v>
      </c>
      <c r="F999" s="19">
        <v>4552</v>
      </c>
      <c r="G999" s="19">
        <f t="shared" si="55"/>
        <v>2552</v>
      </c>
    </row>
    <row r="1000" spans="1:7" hidden="1">
      <c r="A1000" s="12">
        <v>993</v>
      </c>
      <c r="B1000" s="9">
        <v>37802</v>
      </c>
      <c r="C1000" s="6">
        <f t="shared" si="53"/>
        <v>6</v>
      </c>
      <c r="D1000" s="6">
        <f t="shared" si="54"/>
        <v>2003</v>
      </c>
      <c r="E1000" s="19">
        <v>2000</v>
      </c>
      <c r="F1000" s="19">
        <v>3200</v>
      </c>
      <c r="G1000" s="19">
        <f t="shared" si="55"/>
        <v>1200</v>
      </c>
    </row>
    <row r="1001" spans="1:7" hidden="1">
      <c r="A1001" s="12">
        <v>994</v>
      </c>
      <c r="B1001" s="9">
        <v>37833</v>
      </c>
      <c r="C1001" s="6">
        <f t="shared" si="53"/>
        <v>7</v>
      </c>
      <c r="D1001" s="6">
        <f t="shared" si="54"/>
        <v>2003</v>
      </c>
      <c r="E1001" s="19">
        <v>2000</v>
      </c>
      <c r="F1001" s="19">
        <v>3200</v>
      </c>
      <c r="G1001" s="19">
        <f t="shared" si="55"/>
        <v>1200</v>
      </c>
    </row>
    <row r="1002" spans="1:7" hidden="1">
      <c r="A1002" s="12">
        <v>995</v>
      </c>
      <c r="B1002" s="9">
        <v>37864</v>
      </c>
      <c r="C1002" s="6">
        <f t="shared" si="53"/>
        <v>8</v>
      </c>
      <c r="D1002" s="6">
        <f t="shared" si="54"/>
        <v>2003</v>
      </c>
      <c r="E1002" s="19">
        <v>2000</v>
      </c>
      <c r="F1002" s="19">
        <v>3200</v>
      </c>
      <c r="G1002" s="19">
        <f t="shared" si="55"/>
        <v>1200</v>
      </c>
    </row>
    <row r="1003" spans="1:7" hidden="1">
      <c r="A1003" s="12">
        <v>996</v>
      </c>
      <c r="B1003" s="9">
        <v>37894</v>
      </c>
      <c r="C1003" s="6">
        <f t="shared" si="53"/>
        <v>9</v>
      </c>
      <c r="D1003" s="6">
        <f t="shared" si="54"/>
        <v>2003</v>
      </c>
      <c r="E1003" s="19">
        <v>2000</v>
      </c>
      <c r="F1003" s="19">
        <v>3200</v>
      </c>
      <c r="G1003" s="19">
        <f t="shared" si="55"/>
        <v>1200</v>
      </c>
    </row>
    <row r="1004" spans="1:7" hidden="1">
      <c r="A1004" s="12">
        <v>997</v>
      </c>
      <c r="B1004" s="9">
        <v>37925</v>
      </c>
      <c r="C1004" s="6">
        <f t="shared" si="53"/>
        <v>10</v>
      </c>
      <c r="D1004" s="6">
        <f t="shared" si="54"/>
        <v>2004</v>
      </c>
      <c r="E1004" s="19">
        <v>0</v>
      </c>
      <c r="F1004" s="19">
        <v>0</v>
      </c>
      <c r="G1004" s="19">
        <f t="shared" si="55"/>
        <v>0</v>
      </c>
    </row>
    <row r="1005" spans="1:7" hidden="1">
      <c r="A1005" s="12">
        <v>998</v>
      </c>
      <c r="B1005" s="9">
        <v>37955</v>
      </c>
      <c r="C1005" s="6">
        <f t="shared" si="53"/>
        <v>11</v>
      </c>
      <c r="D1005" s="6">
        <f t="shared" si="54"/>
        <v>2004</v>
      </c>
      <c r="E1005" s="19">
        <v>0</v>
      </c>
      <c r="F1005" s="19">
        <v>0</v>
      </c>
      <c r="G1005" s="19">
        <f t="shared" si="55"/>
        <v>0</v>
      </c>
    </row>
    <row r="1006" spans="1:7" hidden="1">
      <c r="A1006" s="12">
        <v>999</v>
      </c>
      <c r="B1006" s="9">
        <v>37986</v>
      </c>
      <c r="C1006" s="6">
        <f t="shared" si="53"/>
        <v>12</v>
      </c>
      <c r="D1006" s="6">
        <f t="shared" si="54"/>
        <v>2004</v>
      </c>
      <c r="E1006" s="19">
        <v>0</v>
      </c>
      <c r="F1006" s="19">
        <v>0</v>
      </c>
      <c r="G1006" s="19">
        <f t="shared" si="55"/>
        <v>0</v>
      </c>
    </row>
    <row r="1007" spans="1:7" hidden="1">
      <c r="A1007" s="12">
        <v>1000</v>
      </c>
      <c r="B1007" s="9">
        <v>38017</v>
      </c>
      <c r="C1007" s="6">
        <f t="shared" si="53"/>
        <v>1</v>
      </c>
      <c r="D1007" s="6">
        <f t="shared" si="54"/>
        <v>2004</v>
      </c>
      <c r="E1007" s="19">
        <v>0</v>
      </c>
      <c r="F1007" s="19">
        <v>0</v>
      </c>
      <c r="G1007" s="19">
        <f t="shared" si="55"/>
        <v>0</v>
      </c>
    </row>
    <row r="1008" spans="1:7" hidden="1">
      <c r="A1008" s="12">
        <v>1001</v>
      </c>
      <c r="B1008" s="9">
        <v>38046</v>
      </c>
      <c r="C1008" s="6">
        <f t="shared" si="53"/>
        <v>2</v>
      </c>
      <c r="D1008" s="6">
        <f t="shared" si="54"/>
        <v>2004</v>
      </c>
      <c r="E1008" s="19">
        <v>0</v>
      </c>
      <c r="F1008" s="19">
        <v>0</v>
      </c>
      <c r="G1008" s="19">
        <f t="shared" si="55"/>
        <v>0</v>
      </c>
    </row>
    <row r="1009" spans="1:7" hidden="1">
      <c r="A1009" s="12">
        <v>1002</v>
      </c>
      <c r="B1009" s="9">
        <v>38077</v>
      </c>
      <c r="C1009" s="6">
        <f t="shared" si="53"/>
        <v>3</v>
      </c>
      <c r="D1009" s="6">
        <f t="shared" si="54"/>
        <v>2004</v>
      </c>
      <c r="E1009" s="19">
        <v>0</v>
      </c>
      <c r="F1009" s="19">
        <v>0</v>
      </c>
      <c r="G1009" s="19">
        <f t="shared" si="55"/>
        <v>0</v>
      </c>
    </row>
    <row r="1010" spans="1:7" hidden="1">
      <c r="A1010" s="12">
        <v>1003</v>
      </c>
      <c r="B1010" s="9">
        <v>38107</v>
      </c>
      <c r="C1010" s="6">
        <f t="shared" si="53"/>
        <v>4</v>
      </c>
      <c r="D1010" s="6">
        <f t="shared" si="54"/>
        <v>2004</v>
      </c>
      <c r="E1010" s="19">
        <v>0</v>
      </c>
      <c r="F1010" s="19">
        <v>0</v>
      </c>
      <c r="G1010" s="19">
        <f t="shared" si="55"/>
        <v>0</v>
      </c>
    </row>
    <row r="1011" spans="1:7" hidden="1">
      <c r="A1011" s="12">
        <v>1004</v>
      </c>
      <c r="B1011" s="9">
        <v>38138</v>
      </c>
      <c r="C1011" s="6">
        <f t="shared" si="53"/>
        <v>5</v>
      </c>
      <c r="D1011" s="6">
        <f t="shared" si="54"/>
        <v>2004</v>
      </c>
      <c r="E1011" s="19">
        <v>0</v>
      </c>
      <c r="F1011" s="19">
        <v>0</v>
      </c>
      <c r="G1011" s="19">
        <f t="shared" si="55"/>
        <v>0</v>
      </c>
    </row>
    <row r="1012" spans="1:7" hidden="1">
      <c r="A1012" s="12">
        <v>1005</v>
      </c>
      <c r="B1012" s="9">
        <v>38168</v>
      </c>
      <c r="C1012" s="6">
        <f t="shared" si="53"/>
        <v>6</v>
      </c>
      <c r="D1012" s="6">
        <f t="shared" si="54"/>
        <v>2004</v>
      </c>
      <c r="E1012" s="19">
        <v>0</v>
      </c>
      <c r="F1012" s="19">
        <v>0</v>
      </c>
      <c r="G1012" s="19">
        <f t="shared" si="55"/>
        <v>0</v>
      </c>
    </row>
    <row r="1013" spans="1:7" hidden="1">
      <c r="A1013" s="12">
        <v>1006</v>
      </c>
      <c r="B1013" s="9">
        <v>38199</v>
      </c>
      <c r="C1013" s="6">
        <f t="shared" si="53"/>
        <v>7</v>
      </c>
      <c r="D1013" s="6">
        <f t="shared" si="54"/>
        <v>2004</v>
      </c>
      <c r="E1013" s="19">
        <v>0</v>
      </c>
      <c r="F1013" s="19">
        <v>0</v>
      </c>
      <c r="G1013" s="19">
        <f t="shared" si="55"/>
        <v>0</v>
      </c>
    </row>
    <row r="1014" spans="1:7" hidden="1">
      <c r="A1014" s="12">
        <v>1007</v>
      </c>
      <c r="B1014" s="9">
        <v>38230</v>
      </c>
      <c r="C1014" s="6">
        <f t="shared" si="53"/>
        <v>8</v>
      </c>
      <c r="D1014" s="6">
        <f t="shared" si="54"/>
        <v>2004</v>
      </c>
      <c r="E1014" s="19">
        <v>0</v>
      </c>
      <c r="F1014" s="19">
        <v>0</v>
      </c>
      <c r="G1014" s="19">
        <f t="shared" si="55"/>
        <v>0</v>
      </c>
    </row>
    <row r="1015" spans="1:7" hidden="1">
      <c r="A1015" s="12">
        <v>1008</v>
      </c>
      <c r="B1015" s="9">
        <v>38260</v>
      </c>
      <c r="C1015" s="6">
        <f t="shared" si="53"/>
        <v>9</v>
      </c>
      <c r="D1015" s="6">
        <f t="shared" si="54"/>
        <v>2004</v>
      </c>
      <c r="E1015" s="19">
        <v>0</v>
      </c>
      <c r="F1015" s="19">
        <v>0</v>
      </c>
      <c r="G1015" s="19">
        <f t="shared" si="55"/>
        <v>0</v>
      </c>
    </row>
    <row r="1017" spans="1:7">
      <c r="A1017" t="s">
        <v>445</v>
      </c>
      <c r="B1017" t="s">
        <v>446</v>
      </c>
      <c r="E1017" t="s">
        <v>8</v>
      </c>
      <c r="F1017" t="s">
        <v>8</v>
      </c>
    </row>
    <row r="1018" spans="1:7">
      <c r="A1018" t="s">
        <v>447</v>
      </c>
      <c r="B1018" t="s">
        <v>446</v>
      </c>
      <c r="E1018" t="s">
        <v>1226</v>
      </c>
      <c r="F1018" t="s">
        <v>1225</v>
      </c>
    </row>
    <row r="1019" spans="1:7">
      <c r="A1019" t="s">
        <v>449</v>
      </c>
      <c r="B1019" t="s">
        <v>446</v>
      </c>
      <c r="E1019" t="s">
        <v>436</v>
      </c>
      <c r="F1019" t="s">
        <v>436</v>
      </c>
    </row>
    <row r="1020" spans="1:7">
      <c r="A1020" t="s">
        <v>451</v>
      </c>
      <c r="B1020" t="s">
        <v>446</v>
      </c>
      <c r="E1020" t="s">
        <v>446</v>
      </c>
      <c r="F1020" t="s">
        <v>446</v>
      </c>
    </row>
    <row r="1021" spans="1:7">
      <c r="A1021" t="s">
        <v>452</v>
      </c>
      <c r="B1021" t="s">
        <v>446</v>
      </c>
      <c r="E1021" t="s">
        <v>453</v>
      </c>
      <c r="F1021" t="s">
        <v>453</v>
      </c>
    </row>
    <row r="1022" spans="1:7">
      <c r="A1022" t="s">
        <v>454</v>
      </c>
      <c r="B1022" t="s">
        <v>446</v>
      </c>
      <c r="E1022" t="s">
        <v>3</v>
      </c>
      <c r="F1022" t="s">
        <v>3</v>
      </c>
    </row>
    <row r="1023" spans="1:7">
      <c r="A1023" t="s">
        <v>455</v>
      </c>
      <c r="B1023" t="s">
        <v>456</v>
      </c>
      <c r="C1023" t="s">
        <v>441</v>
      </c>
      <c r="D1023" t="s">
        <v>1294</v>
      </c>
      <c r="E1023" t="s">
        <v>2</v>
      </c>
      <c r="F1023" t="s">
        <v>2</v>
      </c>
    </row>
    <row r="1024" spans="1:7">
      <c r="A1024">
        <v>109</v>
      </c>
      <c r="B1024" s="1">
        <v>10897</v>
      </c>
      <c r="C1024">
        <v>10</v>
      </c>
      <c r="D1024">
        <v>1930</v>
      </c>
      <c r="E1024">
        <v>650</v>
      </c>
      <c r="F1024">
        <v>3200</v>
      </c>
    </row>
    <row r="1025" spans="1:6">
      <c r="A1025">
        <v>110</v>
      </c>
      <c r="B1025" s="1">
        <v>10927</v>
      </c>
      <c r="C1025">
        <v>11</v>
      </c>
      <c r="D1025">
        <v>1930</v>
      </c>
      <c r="E1025">
        <v>650</v>
      </c>
      <c r="F1025">
        <v>3200</v>
      </c>
    </row>
    <row r="1026" spans="1:6">
      <c r="A1026">
        <v>111</v>
      </c>
      <c r="B1026" s="1">
        <v>10958</v>
      </c>
      <c r="C1026">
        <v>12</v>
      </c>
      <c r="D1026">
        <v>1930</v>
      </c>
      <c r="E1026">
        <v>650</v>
      </c>
      <c r="F1026">
        <v>3348</v>
      </c>
    </row>
    <row r="1027" spans="1:6">
      <c r="A1027">
        <v>112</v>
      </c>
      <c r="B1027" s="1">
        <v>10989</v>
      </c>
      <c r="C1027">
        <v>1</v>
      </c>
      <c r="D1027">
        <v>1930</v>
      </c>
      <c r="E1027">
        <v>1700</v>
      </c>
      <c r="F1027">
        <v>3782</v>
      </c>
    </row>
    <row r="1028" spans="1:6">
      <c r="A1028">
        <v>113</v>
      </c>
      <c r="B1028" s="1">
        <v>11017</v>
      </c>
      <c r="C1028">
        <v>2</v>
      </c>
      <c r="D1028">
        <v>1930</v>
      </c>
      <c r="E1028">
        <v>1700</v>
      </c>
      <c r="F1028">
        <v>4054</v>
      </c>
    </row>
    <row r="1029" spans="1:6">
      <c r="A1029">
        <v>114</v>
      </c>
      <c r="B1029" s="1">
        <v>11048</v>
      </c>
      <c r="C1029">
        <v>3</v>
      </c>
      <c r="D1029">
        <v>1930</v>
      </c>
      <c r="E1029">
        <v>1700</v>
      </c>
      <c r="F1029">
        <v>4450</v>
      </c>
    </row>
    <row r="1030" spans="1:6">
      <c r="A1030">
        <v>115</v>
      </c>
      <c r="B1030" s="1">
        <v>11078</v>
      </c>
      <c r="C1030">
        <v>4</v>
      </c>
      <c r="D1030">
        <v>1930</v>
      </c>
      <c r="E1030">
        <v>1700</v>
      </c>
      <c r="F1030">
        <v>4552</v>
      </c>
    </row>
    <row r="1031" spans="1:6">
      <c r="A1031">
        <v>116</v>
      </c>
      <c r="B1031" s="1">
        <v>11109</v>
      </c>
      <c r="C1031">
        <v>5</v>
      </c>
      <c r="D1031">
        <v>1930</v>
      </c>
      <c r="E1031">
        <v>1700</v>
      </c>
      <c r="F1031">
        <v>4552</v>
      </c>
    </row>
    <row r="1032" spans="1:6">
      <c r="A1032">
        <v>117</v>
      </c>
      <c r="B1032" s="1">
        <v>11139</v>
      </c>
      <c r="C1032">
        <v>6</v>
      </c>
      <c r="D1032">
        <v>1930</v>
      </c>
      <c r="E1032">
        <v>1700</v>
      </c>
      <c r="F1032">
        <v>3200</v>
      </c>
    </row>
    <row r="1033" spans="1:6">
      <c r="A1033">
        <v>118</v>
      </c>
      <c r="B1033" s="1">
        <v>11170</v>
      </c>
      <c r="C1033">
        <v>7</v>
      </c>
      <c r="D1033">
        <v>1930</v>
      </c>
      <c r="E1033">
        <v>1700</v>
      </c>
      <c r="F1033">
        <v>3200</v>
      </c>
    </row>
    <row r="1034" spans="1:6">
      <c r="A1034">
        <v>119</v>
      </c>
      <c r="B1034" s="1">
        <v>11201</v>
      </c>
      <c r="C1034">
        <v>8</v>
      </c>
      <c r="D1034">
        <v>1930</v>
      </c>
      <c r="E1034">
        <v>1700</v>
      </c>
      <c r="F1034">
        <v>3200</v>
      </c>
    </row>
    <row r="1035" spans="1:6">
      <c r="A1035">
        <v>120</v>
      </c>
      <c r="B1035" s="1">
        <v>11231</v>
      </c>
      <c r="C1035">
        <v>9</v>
      </c>
      <c r="D1035">
        <v>1930</v>
      </c>
      <c r="E1035">
        <v>1700</v>
      </c>
      <c r="F1035">
        <v>3200</v>
      </c>
    </row>
  </sheetData>
  <autoFilter ref="A7:G1015" xr:uid="{054BA998-21EA-4CC1-8C1C-577115E5AB71}">
    <filterColumn colId="3">
      <filters>
        <filter val="1930"/>
      </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142" workbookViewId="0">
      <selection activeCell="H155" sqref="H155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>H104/1000</f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>H155/1000</f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C7AE-9914-4142-802A-85E106DE1A9F}">
  <dimension ref="A1:J398"/>
  <sheetViews>
    <sheetView workbookViewId="0">
      <selection activeCell="H2" sqref="H2:H398"/>
    </sheetView>
  </sheetViews>
  <sheetFormatPr defaultRowHeight="15"/>
  <cols>
    <col min="5" max="5" width="13.57031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3</v>
      </c>
      <c r="I1" t="s">
        <v>17</v>
      </c>
      <c r="J1" t="s">
        <v>18</v>
      </c>
    </row>
    <row r="2" spans="1:10">
      <c r="A2" s="2" t="s">
        <v>1216</v>
      </c>
      <c r="B2" t="s">
        <v>20</v>
      </c>
      <c r="C2">
        <v>94</v>
      </c>
      <c r="D2" t="s">
        <v>42</v>
      </c>
      <c r="E2" t="s">
        <v>26</v>
      </c>
      <c r="F2" t="s">
        <v>28</v>
      </c>
      <c r="G2">
        <v>4552100</v>
      </c>
      <c r="H2">
        <f>G2/1000</f>
        <v>4552.1000000000004</v>
      </c>
      <c r="I2" t="s">
        <v>21</v>
      </c>
      <c r="J2" t="s">
        <v>27</v>
      </c>
    </row>
    <row r="3" spans="1:10">
      <c r="A3" s="2" t="s">
        <v>1216</v>
      </c>
      <c r="B3" t="s">
        <v>20</v>
      </c>
      <c r="C3">
        <v>94</v>
      </c>
      <c r="D3" t="s">
        <v>42</v>
      </c>
      <c r="E3" t="s">
        <v>28</v>
      </c>
      <c r="F3" t="s">
        <v>43</v>
      </c>
      <c r="G3">
        <v>4552100</v>
      </c>
      <c r="H3">
        <f t="shared" ref="H3:H66" si="0">G3/1000</f>
        <v>4552.1000000000004</v>
      </c>
      <c r="I3" t="s">
        <v>21</v>
      </c>
      <c r="J3" t="s">
        <v>27</v>
      </c>
    </row>
    <row r="4" spans="1:10">
      <c r="A4" s="2" t="s">
        <v>1216</v>
      </c>
      <c r="B4" t="s">
        <v>20</v>
      </c>
      <c r="C4">
        <v>94</v>
      </c>
      <c r="D4" t="s">
        <v>42</v>
      </c>
      <c r="E4" t="s">
        <v>43</v>
      </c>
      <c r="F4" t="s">
        <v>44</v>
      </c>
      <c r="G4">
        <v>4552100</v>
      </c>
      <c r="H4">
        <f t="shared" si="0"/>
        <v>4552.1000000000004</v>
      </c>
      <c r="I4" t="s">
        <v>21</v>
      </c>
      <c r="J4" t="s">
        <v>27</v>
      </c>
    </row>
    <row r="5" spans="1:10">
      <c r="A5" s="2" t="s">
        <v>1216</v>
      </c>
      <c r="B5" t="s">
        <v>20</v>
      </c>
      <c r="C5">
        <v>94</v>
      </c>
      <c r="D5" t="s">
        <v>42</v>
      </c>
      <c r="E5" t="s">
        <v>44</v>
      </c>
      <c r="F5" t="s">
        <v>45</v>
      </c>
      <c r="G5">
        <v>4552100</v>
      </c>
      <c r="H5">
        <f t="shared" si="0"/>
        <v>4552.1000000000004</v>
      </c>
      <c r="I5" t="s">
        <v>21</v>
      </c>
      <c r="J5" t="s">
        <v>27</v>
      </c>
    </row>
    <row r="6" spans="1:10">
      <c r="A6" s="2" t="s">
        <v>1216</v>
      </c>
      <c r="B6" t="s">
        <v>20</v>
      </c>
      <c r="C6">
        <v>94</v>
      </c>
      <c r="D6" t="s">
        <v>42</v>
      </c>
      <c r="E6" t="s">
        <v>45</v>
      </c>
      <c r="F6" t="s">
        <v>46</v>
      </c>
      <c r="G6">
        <v>4552100</v>
      </c>
      <c r="H6">
        <f t="shared" si="0"/>
        <v>4552.1000000000004</v>
      </c>
      <c r="I6" t="s">
        <v>21</v>
      </c>
      <c r="J6" t="s">
        <v>27</v>
      </c>
    </row>
    <row r="7" spans="1:10">
      <c r="A7" s="2" t="s">
        <v>1216</v>
      </c>
      <c r="B7" t="s">
        <v>20</v>
      </c>
      <c r="C7">
        <v>94</v>
      </c>
      <c r="D7" t="s">
        <v>42</v>
      </c>
      <c r="E7" t="s">
        <v>46</v>
      </c>
      <c r="F7" t="s">
        <v>47</v>
      </c>
      <c r="G7">
        <v>4552100</v>
      </c>
      <c r="H7">
        <f t="shared" si="0"/>
        <v>4552.1000000000004</v>
      </c>
      <c r="I7" t="s">
        <v>21</v>
      </c>
      <c r="J7" t="s">
        <v>27</v>
      </c>
    </row>
    <row r="8" spans="1:10">
      <c r="A8" s="2" t="s">
        <v>1216</v>
      </c>
      <c r="B8" t="s">
        <v>20</v>
      </c>
      <c r="C8">
        <v>94</v>
      </c>
      <c r="D8" t="s">
        <v>42</v>
      </c>
      <c r="E8" t="s">
        <v>47</v>
      </c>
      <c r="F8" t="s">
        <v>48</v>
      </c>
      <c r="G8">
        <v>4552100</v>
      </c>
      <c r="H8">
        <f t="shared" si="0"/>
        <v>4552.1000000000004</v>
      </c>
      <c r="I8" t="s">
        <v>21</v>
      </c>
      <c r="J8" t="s">
        <v>27</v>
      </c>
    </row>
    <row r="9" spans="1:10">
      <c r="A9" s="2" t="s">
        <v>1216</v>
      </c>
      <c r="B9" t="s">
        <v>20</v>
      </c>
      <c r="C9">
        <v>94</v>
      </c>
      <c r="D9" t="s">
        <v>42</v>
      </c>
      <c r="E9" t="s">
        <v>48</v>
      </c>
      <c r="F9" t="s">
        <v>49</v>
      </c>
      <c r="G9">
        <v>4552100</v>
      </c>
      <c r="H9">
        <f t="shared" si="0"/>
        <v>4552.1000000000004</v>
      </c>
      <c r="I9" t="s">
        <v>21</v>
      </c>
      <c r="J9" t="s">
        <v>27</v>
      </c>
    </row>
    <row r="10" spans="1:10">
      <c r="A10" s="2" t="s">
        <v>1216</v>
      </c>
      <c r="B10" t="s">
        <v>20</v>
      </c>
      <c r="C10">
        <v>94</v>
      </c>
      <c r="D10" t="s">
        <v>42</v>
      </c>
      <c r="E10" t="s">
        <v>49</v>
      </c>
      <c r="F10" t="s">
        <v>50</v>
      </c>
      <c r="G10">
        <v>4552100</v>
      </c>
      <c r="H10">
        <f t="shared" si="0"/>
        <v>4552.1000000000004</v>
      </c>
      <c r="I10" t="s">
        <v>21</v>
      </c>
      <c r="J10" t="s">
        <v>27</v>
      </c>
    </row>
    <row r="11" spans="1:10">
      <c r="A11" s="2" t="s">
        <v>1216</v>
      </c>
      <c r="B11" t="s">
        <v>20</v>
      </c>
      <c r="C11">
        <v>94</v>
      </c>
      <c r="D11" t="s">
        <v>42</v>
      </c>
      <c r="E11" t="s">
        <v>50</v>
      </c>
      <c r="F11" t="s">
        <v>51</v>
      </c>
      <c r="G11">
        <v>4552100</v>
      </c>
      <c r="H11">
        <f t="shared" si="0"/>
        <v>4552.1000000000004</v>
      </c>
      <c r="I11" t="s">
        <v>21</v>
      </c>
      <c r="J11" t="s">
        <v>27</v>
      </c>
    </row>
    <row r="12" spans="1:10">
      <c r="A12" s="2" t="s">
        <v>1216</v>
      </c>
      <c r="B12" t="s">
        <v>20</v>
      </c>
      <c r="C12">
        <v>94</v>
      </c>
      <c r="D12" t="s">
        <v>42</v>
      </c>
      <c r="E12" t="s">
        <v>51</v>
      </c>
      <c r="F12" t="s">
        <v>52</v>
      </c>
      <c r="G12">
        <v>4552100</v>
      </c>
      <c r="H12">
        <f t="shared" si="0"/>
        <v>4552.1000000000004</v>
      </c>
      <c r="I12" t="s">
        <v>21</v>
      </c>
      <c r="J12" t="s">
        <v>27</v>
      </c>
    </row>
    <row r="13" spans="1:10">
      <c r="A13" s="2" t="s">
        <v>1216</v>
      </c>
      <c r="B13" t="s">
        <v>20</v>
      </c>
      <c r="C13">
        <v>94</v>
      </c>
      <c r="D13" t="s">
        <v>42</v>
      </c>
      <c r="E13" t="s">
        <v>52</v>
      </c>
      <c r="F13" t="s">
        <v>53</v>
      </c>
      <c r="G13">
        <v>4552100</v>
      </c>
      <c r="H13">
        <f t="shared" si="0"/>
        <v>4552.1000000000004</v>
      </c>
      <c r="I13" t="s">
        <v>21</v>
      </c>
      <c r="J13" t="s">
        <v>27</v>
      </c>
    </row>
    <row r="14" spans="1:10">
      <c r="A14" s="2" t="s">
        <v>1216</v>
      </c>
      <c r="B14" t="s">
        <v>20</v>
      </c>
      <c r="C14">
        <v>94</v>
      </c>
      <c r="D14" t="s">
        <v>42</v>
      </c>
      <c r="E14" t="s">
        <v>53</v>
      </c>
      <c r="F14" t="s">
        <v>54</v>
      </c>
      <c r="G14">
        <v>4552100</v>
      </c>
      <c r="H14">
        <f t="shared" si="0"/>
        <v>4552.1000000000004</v>
      </c>
      <c r="I14" t="s">
        <v>21</v>
      </c>
      <c r="J14" t="s">
        <v>27</v>
      </c>
    </row>
    <row r="15" spans="1:10">
      <c r="A15" s="2" t="s">
        <v>1216</v>
      </c>
      <c r="B15" t="s">
        <v>20</v>
      </c>
      <c r="C15">
        <v>94</v>
      </c>
      <c r="D15" t="s">
        <v>42</v>
      </c>
      <c r="E15" t="s">
        <v>54</v>
      </c>
      <c r="F15" t="s">
        <v>55</v>
      </c>
      <c r="G15">
        <v>4552100</v>
      </c>
      <c r="H15">
        <f t="shared" si="0"/>
        <v>4552.1000000000004</v>
      </c>
      <c r="I15" t="s">
        <v>21</v>
      </c>
      <c r="J15" t="s">
        <v>27</v>
      </c>
    </row>
    <row r="16" spans="1:10">
      <c r="A16" s="2" t="s">
        <v>1216</v>
      </c>
      <c r="B16" t="s">
        <v>20</v>
      </c>
      <c r="C16">
        <v>94</v>
      </c>
      <c r="D16" t="s">
        <v>42</v>
      </c>
      <c r="E16" t="s">
        <v>55</v>
      </c>
      <c r="F16" t="s">
        <v>56</v>
      </c>
      <c r="G16">
        <v>4552100</v>
      </c>
      <c r="H16">
        <f t="shared" si="0"/>
        <v>4552.1000000000004</v>
      </c>
      <c r="I16" t="s">
        <v>21</v>
      </c>
      <c r="J16" t="s">
        <v>27</v>
      </c>
    </row>
    <row r="17" spans="1:10">
      <c r="A17" s="2" t="s">
        <v>1216</v>
      </c>
      <c r="B17" t="s">
        <v>20</v>
      </c>
      <c r="C17">
        <v>94</v>
      </c>
      <c r="D17" t="s">
        <v>42</v>
      </c>
      <c r="E17" t="s">
        <v>56</v>
      </c>
      <c r="F17" t="s">
        <v>57</v>
      </c>
      <c r="G17">
        <v>4552100</v>
      </c>
      <c r="H17">
        <f t="shared" si="0"/>
        <v>4552.1000000000004</v>
      </c>
      <c r="I17" t="s">
        <v>21</v>
      </c>
      <c r="J17" t="s">
        <v>27</v>
      </c>
    </row>
    <row r="18" spans="1:10">
      <c r="A18" s="2" t="s">
        <v>1216</v>
      </c>
      <c r="B18" t="s">
        <v>20</v>
      </c>
      <c r="C18">
        <v>94</v>
      </c>
      <c r="D18" t="s">
        <v>42</v>
      </c>
      <c r="E18" t="s">
        <v>57</v>
      </c>
      <c r="F18" t="s">
        <v>58</v>
      </c>
      <c r="G18">
        <v>4552100</v>
      </c>
      <c r="H18">
        <f t="shared" si="0"/>
        <v>4552.1000000000004</v>
      </c>
      <c r="I18" t="s">
        <v>21</v>
      </c>
      <c r="J18" t="s">
        <v>27</v>
      </c>
    </row>
    <row r="19" spans="1:10">
      <c r="A19" s="2" t="s">
        <v>1216</v>
      </c>
      <c r="B19" t="s">
        <v>20</v>
      </c>
      <c r="C19">
        <v>94</v>
      </c>
      <c r="D19" t="s">
        <v>42</v>
      </c>
      <c r="E19" t="s">
        <v>58</v>
      </c>
      <c r="F19" t="s">
        <v>59</v>
      </c>
      <c r="G19">
        <v>4552100</v>
      </c>
      <c r="H19">
        <f t="shared" si="0"/>
        <v>4552.1000000000004</v>
      </c>
      <c r="I19" t="s">
        <v>21</v>
      </c>
      <c r="J19" t="s">
        <v>27</v>
      </c>
    </row>
    <row r="20" spans="1:10">
      <c r="A20" s="2" t="s">
        <v>1216</v>
      </c>
      <c r="B20" t="s">
        <v>20</v>
      </c>
      <c r="C20">
        <v>94</v>
      </c>
      <c r="D20" t="s">
        <v>42</v>
      </c>
      <c r="E20" t="s">
        <v>59</v>
      </c>
      <c r="F20" t="s">
        <v>60</v>
      </c>
      <c r="G20">
        <v>4552100</v>
      </c>
      <c r="H20">
        <f t="shared" si="0"/>
        <v>4552.1000000000004</v>
      </c>
      <c r="I20" t="s">
        <v>21</v>
      </c>
      <c r="J20" t="s">
        <v>27</v>
      </c>
    </row>
    <row r="21" spans="1:10">
      <c r="A21" s="2" t="s">
        <v>1216</v>
      </c>
      <c r="B21" t="s">
        <v>20</v>
      </c>
      <c r="C21">
        <v>94</v>
      </c>
      <c r="D21" t="s">
        <v>42</v>
      </c>
      <c r="E21" t="s">
        <v>60</v>
      </c>
      <c r="F21" t="s">
        <v>61</v>
      </c>
      <c r="G21">
        <v>4552100</v>
      </c>
      <c r="H21">
        <f t="shared" si="0"/>
        <v>4552.1000000000004</v>
      </c>
      <c r="I21" t="s">
        <v>21</v>
      </c>
      <c r="J21" t="s">
        <v>27</v>
      </c>
    </row>
    <row r="22" spans="1:10">
      <c r="A22" s="2" t="s">
        <v>1216</v>
      </c>
      <c r="B22" t="s">
        <v>20</v>
      </c>
      <c r="C22">
        <v>94</v>
      </c>
      <c r="D22" t="s">
        <v>42</v>
      </c>
      <c r="E22" t="s">
        <v>61</v>
      </c>
      <c r="F22" t="s">
        <v>62</v>
      </c>
      <c r="G22">
        <v>4552100</v>
      </c>
      <c r="H22">
        <f t="shared" si="0"/>
        <v>4552.1000000000004</v>
      </c>
      <c r="I22" t="s">
        <v>21</v>
      </c>
      <c r="J22" t="s">
        <v>27</v>
      </c>
    </row>
    <row r="23" spans="1:10">
      <c r="A23" s="2" t="s">
        <v>1216</v>
      </c>
      <c r="B23" t="s">
        <v>20</v>
      </c>
      <c r="C23">
        <v>94</v>
      </c>
      <c r="D23" t="s">
        <v>42</v>
      </c>
      <c r="E23" t="s">
        <v>62</v>
      </c>
      <c r="F23" t="s">
        <v>63</v>
      </c>
      <c r="G23">
        <v>4552100</v>
      </c>
      <c r="H23">
        <f t="shared" si="0"/>
        <v>4552.1000000000004</v>
      </c>
      <c r="I23" t="s">
        <v>21</v>
      </c>
      <c r="J23" t="s">
        <v>27</v>
      </c>
    </row>
    <row r="24" spans="1:10">
      <c r="A24" s="2" t="s">
        <v>1216</v>
      </c>
      <c r="B24" t="s">
        <v>20</v>
      </c>
      <c r="C24">
        <v>94</v>
      </c>
      <c r="D24" t="s">
        <v>42</v>
      </c>
      <c r="E24" t="s">
        <v>63</v>
      </c>
      <c r="F24" t="s">
        <v>64</v>
      </c>
      <c r="G24">
        <v>4552100</v>
      </c>
      <c r="H24">
        <f t="shared" si="0"/>
        <v>4552.1000000000004</v>
      </c>
      <c r="I24" t="s">
        <v>21</v>
      </c>
      <c r="J24" t="s">
        <v>27</v>
      </c>
    </row>
    <row r="25" spans="1:10">
      <c r="A25" s="2" t="s">
        <v>1216</v>
      </c>
      <c r="B25" t="s">
        <v>20</v>
      </c>
      <c r="C25">
        <v>94</v>
      </c>
      <c r="D25" t="s">
        <v>42</v>
      </c>
      <c r="E25" t="s">
        <v>64</v>
      </c>
      <c r="F25" t="s">
        <v>65</v>
      </c>
      <c r="G25">
        <v>4552100</v>
      </c>
      <c r="H25">
        <f t="shared" si="0"/>
        <v>4552.1000000000004</v>
      </c>
      <c r="I25" t="s">
        <v>21</v>
      </c>
      <c r="J25" t="s">
        <v>27</v>
      </c>
    </row>
    <row r="26" spans="1:10">
      <c r="A26" s="2" t="s">
        <v>1216</v>
      </c>
      <c r="B26" t="s">
        <v>20</v>
      </c>
      <c r="C26">
        <v>94</v>
      </c>
      <c r="D26" t="s">
        <v>42</v>
      </c>
      <c r="E26" t="s">
        <v>65</v>
      </c>
      <c r="F26" t="s">
        <v>66</v>
      </c>
      <c r="G26">
        <v>4552100</v>
      </c>
      <c r="H26">
        <f t="shared" si="0"/>
        <v>4552.1000000000004</v>
      </c>
      <c r="I26" t="s">
        <v>21</v>
      </c>
      <c r="J26" t="s">
        <v>27</v>
      </c>
    </row>
    <row r="27" spans="1:10">
      <c r="A27" s="2" t="s">
        <v>1216</v>
      </c>
      <c r="B27" t="s">
        <v>20</v>
      </c>
      <c r="C27">
        <v>94</v>
      </c>
      <c r="D27" t="s">
        <v>42</v>
      </c>
      <c r="E27" t="s">
        <v>66</v>
      </c>
      <c r="F27" t="s">
        <v>67</v>
      </c>
      <c r="G27">
        <v>4552100</v>
      </c>
      <c r="H27">
        <f t="shared" si="0"/>
        <v>4552.1000000000004</v>
      </c>
      <c r="I27" t="s">
        <v>21</v>
      </c>
      <c r="J27" t="s">
        <v>27</v>
      </c>
    </row>
    <row r="28" spans="1:10">
      <c r="A28" s="2" t="s">
        <v>1216</v>
      </c>
      <c r="B28" t="s">
        <v>20</v>
      </c>
      <c r="C28">
        <v>94</v>
      </c>
      <c r="D28" t="s">
        <v>42</v>
      </c>
      <c r="E28" t="s">
        <v>67</v>
      </c>
      <c r="F28" t="s">
        <v>68</v>
      </c>
      <c r="G28">
        <v>4552100</v>
      </c>
      <c r="H28">
        <f t="shared" si="0"/>
        <v>4552.1000000000004</v>
      </c>
      <c r="I28" t="s">
        <v>21</v>
      </c>
      <c r="J28" t="s">
        <v>27</v>
      </c>
    </row>
    <row r="29" spans="1:10">
      <c r="A29" s="2" t="s">
        <v>1216</v>
      </c>
      <c r="B29" t="s">
        <v>20</v>
      </c>
      <c r="C29">
        <v>94</v>
      </c>
      <c r="D29" t="s">
        <v>42</v>
      </c>
      <c r="E29" t="s">
        <v>68</v>
      </c>
      <c r="F29" t="s">
        <v>69</v>
      </c>
      <c r="G29">
        <v>4552100</v>
      </c>
      <c r="H29">
        <f t="shared" si="0"/>
        <v>4552.1000000000004</v>
      </c>
      <c r="I29" t="s">
        <v>21</v>
      </c>
      <c r="J29" t="s">
        <v>27</v>
      </c>
    </row>
    <row r="30" spans="1:10">
      <c r="A30" s="2" t="s">
        <v>1216</v>
      </c>
      <c r="B30" t="s">
        <v>20</v>
      </c>
      <c r="C30">
        <v>94</v>
      </c>
      <c r="D30" t="s">
        <v>42</v>
      </c>
      <c r="E30" t="s">
        <v>69</v>
      </c>
      <c r="F30" t="s">
        <v>70</v>
      </c>
      <c r="G30">
        <v>4552100</v>
      </c>
      <c r="H30">
        <f t="shared" si="0"/>
        <v>4552.1000000000004</v>
      </c>
      <c r="I30" t="s">
        <v>21</v>
      </c>
      <c r="J30" t="s">
        <v>27</v>
      </c>
    </row>
    <row r="31" spans="1:10">
      <c r="A31" s="2" t="s">
        <v>1216</v>
      </c>
      <c r="B31" t="s">
        <v>20</v>
      </c>
      <c r="C31">
        <v>94</v>
      </c>
      <c r="D31" t="s">
        <v>42</v>
      </c>
      <c r="E31" t="s">
        <v>70</v>
      </c>
      <c r="F31" t="s">
        <v>71</v>
      </c>
      <c r="G31">
        <v>4552100</v>
      </c>
      <c r="H31">
        <f t="shared" si="0"/>
        <v>4552.1000000000004</v>
      </c>
      <c r="I31" t="s">
        <v>21</v>
      </c>
      <c r="J31" t="s">
        <v>27</v>
      </c>
    </row>
    <row r="32" spans="1:10">
      <c r="A32" s="2" t="s">
        <v>1216</v>
      </c>
      <c r="B32" t="s">
        <v>20</v>
      </c>
      <c r="C32">
        <v>94</v>
      </c>
      <c r="D32" t="s">
        <v>42</v>
      </c>
      <c r="E32" t="s">
        <v>71</v>
      </c>
      <c r="F32" t="s">
        <v>72</v>
      </c>
      <c r="G32">
        <v>4552100</v>
      </c>
      <c r="H32">
        <f t="shared" si="0"/>
        <v>4552.1000000000004</v>
      </c>
      <c r="I32" t="s">
        <v>21</v>
      </c>
      <c r="J32" t="s">
        <v>27</v>
      </c>
    </row>
    <row r="33" spans="1:10">
      <c r="A33" s="2" t="s">
        <v>1216</v>
      </c>
      <c r="B33" t="s">
        <v>20</v>
      </c>
      <c r="C33">
        <v>94</v>
      </c>
      <c r="D33" t="s">
        <v>42</v>
      </c>
      <c r="E33" t="s">
        <v>72</v>
      </c>
      <c r="F33" t="s">
        <v>73</v>
      </c>
      <c r="G33">
        <v>4552100</v>
      </c>
      <c r="H33">
        <f t="shared" si="0"/>
        <v>4552.1000000000004</v>
      </c>
      <c r="I33" t="s">
        <v>21</v>
      </c>
      <c r="J33" t="s">
        <v>27</v>
      </c>
    </row>
    <row r="34" spans="1:10">
      <c r="A34" s="2" t="s">
        <v>1216</v>
      </c>
      <c r="B34" t="s">
        <v>20</v>
      </c>
      <c r="C34">
        <v>94</v>
      </c>
      <c r="D34" t="s">
        <v>42</v>
      </c>
      <c r="E34" t="s">
        <v>73</v>
      </c>
      <c r="F34" t="s">
        <v>74</v>
      </c>
      <c r="G34">
        <v>4552100</v>
      </c>
      <c r="H34">
        <f t="shared" si="0"/>
        <v>4552.1000000000004</v>
      </c>
      <c r="I34" t="s">
        <v>21</v>
      </c>
      <c r="J34" t="s">
        <v>27</v>
      </c>
    </row>
    <row r="35" spans="1:10">
      <c r="A35" s="2" t="s">
        <v>1216</v>
      </c>
      <c r="B35" t="s">
        <v>20</v>
      </c>
      <c r="C35">
        <v>94</v>
      </c>
      <c r="D35" t="s">
        <v>42</v>
      </c>
      <c r="E35" t="s">
        <v>74</v>
      </c>
      <c r="F35" t="s">
        <v>75</v>
      </c>
      <c r="G35">
        <v>4552100</v>
      </c>
      <c r="H35">
        <f t="shared" si="0"/>
        <v>4552.1000000000004</v>
      </c>
      <c r="I35" t="s">
        <v>21</v>
      </c>
      <c r="J35" t="s">
        <v>27</v>
      </c>
    </row>
    <row r="36" spans="1:10">
      <c r="A36" s="2" t="s">
        <v>1216</v>
      </c>
      <c r="B36" t="s">
        <v>20</v>
      </c>
      <c r="C36">
        <v>94</v>
      </c>
      <c r="D36" t="s">
        <v>42</v>
      </c>
      <c r="E36" t="s">
        <v>75</v>
      </c>
      <c r="F36" t="s">
        <v>76</v>
      </c>
      <c r="G36">
        <v>4552100</v>
      </c>
      <c r="H36">
        <f t="shared" si="0"/>
        <v>4552.1000000000004</v>
      </c>
      <c r="I36" t="s">
        <v>21</v>
      </c>
      <c r="J36" t="s">
        <v>27</v>
      </c>
    </row>
    <row r="37" spans="1:10">
      <c r="A37" s="2" t="s">
        <v>1216</v>
      </c>
      <c r="B37" t="s">
        <v>20</v>
      </c>
      <c r="C37">
        <v>94</v>
      </c>
      <c r="D37" t="s">
        <v>42</v>
      </c>
      <c r="E37" t="s">
        <v>76</v>
      </c>
      <c r="F37" t="s">
        <v>77</v>
      </c>
      <c r="G37">
        <v>4552100</v>
      </c>
      <c r="H37">
        <f t="shared" si="0"/>
        <v>4552.1000000000004</v>
      </c>
      <c r="I37" t="s">
        <v>21</v>
      </c>
      <c r="J37" t="s">
        <v>27</v>
      </c>
    </row>
    <row r="38" spans="1:10">
      <c r="A38" s="2" t="s">
        <v>1216</v>
      </c>
      <c r="B38" t="s">
        <v>20</v>
      </c>
      <c r="C38">
        <v>94</v>
      </c>
      <c r="D38" t="s">
        <v>42</v>
      </c>
      <c r="E38" t="s">
        <v>77</v>
      </c>
      <c r="F38" t="s">
        <v>78</v>
      </c>
      <c r="G38">
        <v>4552100</v>
      </c>
      <c r="H38">
        <f t="shared" si="0"/>
        <v>4552.1000000000004</v>
      </c>
      <c r="I38" t="s">
        <v>21</v>
      </c>
      <c r="J38" t="s">
        <v>27</v>
      </c>
    </row>
    <row r="39" spans="1:10">
      <c r="A39" s="2" t="s">
        <v>1216</v>
      </c>
      <c r="B39" t="s">
        <v>20</v>
      </c>
      <c r="C39">
        <v>94</v>
      </c>
      <c r="D39" t="s">
        <v>42</v>
      </c>
      <c r="E39" t="s">
        <v>78</v>
      </c>
      <c r="F39" t="s">
        <v>79</v>
      </c>
      <c r="G39">
        <v>4552100</v>
      </c>
      <c r="H39">
        <f t="shared" si="0"/>
        <v>4552.1000000000004</v>
      </c>
      <c r="I39" t="s">
        <v>21</v>
      </c>
      <c r="J39" t="s">
        <v>27</v>
      </c>
    </row>
    <row r="40" spans="1:10">
      <c r="A40" s="2" t="s">
        <v>1216</v>
      </c>
      <c r="B40" t="s">
        <v>20</v>
      </c>
      <c r="C40">
        <v>94</v>
      </c>
      <c r="D40" t="s">
        <v>42</v>
      </c>
      <c r="E40" t="s">
        <v>79</v>
      </c>
      <c r="F40" t="s">
        <v>80</v>
      </c>
      <c r="G40">
        <v>4552100</v>
      </c>
      <c r="H40">
        <f t="shared" si="0"/>
        <v>4552.1000000000004</v>
      </c>
      <c r="I40" t="s">
        <v>21</v>
      </c>
      <c r="J40" t="s">
        <v>27</v>
      </c>
    </row>
    <row r="41" spans="1:10">
      <c r="A41" s="2" t="s">
        <v>1216</v>
      </c>
      <c r="B41" t="s">
        <v>20</v>
      </c>
      <c r="C41">
        <v>94</v>
      </c>
      <c r="D41" t="s">
        <v>42</v>
      </c>
      <c r="E41" t="s">
        <v>80</v>
      </c>
      <c r="F41" t="s">
        <v>81</v>
      </c>
      <c r="G41">
        <v>4552100</v>
      </c>
      <c r="H41">
        <f t="shared" si="0"/>
        <v>4552.1000000000004</v>
      </c>
      <c r="I41" t="s">
        <v>21</v>
      </c>
      <c r="J41" t="s">
        <v>27</v>
      </c>
    </row>
    <row r="42" spans="1:10">
      <c r="A42" s="2" t="s">
        <v>1216</v>
      </c>
      <c r="B42" t="s">
        <v>20</v>
      </c>
      <c r="C42">
        <v>94</v>
      </c>
      <c r="D42" t="s">
        <v>42</v>
      </c>
      <c r="E42" t="s">
        <v>81</v>
      </c>
      <c r="F42" t="s">
        <v>82</v>
      </c>
      <c r="G42">
        <v>4552100</v>
      </c>
      <c r="H42">
        <f t="shared" si="0"/>
        <v>4552.1000000000004</v>
      </c>
      <c r="I42" t="s">
        <v>21</v>
      </c>
      <c r="J42" t="s">
        <v>27</v>
      </c>
    </row>
    <row r="43" spans="1:10">
      <c r="A43" s="2" t="s">
        <v>1216</v>
      </c>
      <c r="B43" t="s">
        <v>20</v>
      </c>
      <c r="C43">
        <v>94</v>
      </c>
      <c r="D43" t="s">
        <v>42</v>
      </c>
      <c r="E43" t="s">
        <v>82</v>
      </c>
      <c r="F43" t="s">
        <v>83</v>
      </c>
      <c r="G43">
        <v>4552100</v>
      </c>
      <c r="H43">
        <f t="shared" si="0"/>
        <v>4552.1000000000004</v>
      </c>
      <c r="I43" t="s">
        <v>21</v>
      </c>
      <c r="J43" t="s">
        <v>27</v>
      </c>
    </row>
    <row r="44" spans="1:10">
      <c r="A44" s="2" t="s">
        <v>1216</v>
      </c>
      <c r="B44" t="s">
        <v>20</v>
      </c>
      <c r="C44">
        <v>94</v>
      </c>
      <c r="D44" t="s">
        <v>42</v>
      </c>
      <c r="E44" t="s">
        <v>83</v>
      </c>
      <c r="F44" t="s">
        <v>84</v>
      </c>
      <c r="G44">
        <v>4552100</v>
      </c>
      <c r="H44">
        <f t="shared" si="0"/>
        <v>4552.1000000000004</v>
      </c>
      <c r="I44" t="s">
        <v>21</v>
      </c>
      <c r="J44" t="s">
        <v>27</v>
      </c>
    </row>
    <row r="45" spans="1:10">
      <c r="A45" s="2" t="s">
        <v>1216</v>
      </c>
      <c r="B45" t="s">
        <v>20</v>
      </c>
      <c r="C45">
        <v>94</v>
      </c>
      <c r="D45" t="s">
        <v>42</v>
      </c>
      <c r="E45" t="s">
        <v>84</v>
      </c>
      <c r="F45" t="s">
        <v>85</v>
      </c>
      <c r="G45">
        <v>4552100</v>
      </c>
      <c r="H45">
        <f t="shared" si="0"/>
        <v>4552.1000000000004</v>
      </c>
      <c r="I45" t="s">
        <v>21</v>
      </c>
      <c r="J45" t="s">
        <v>27</v>
      </c>
    </row>
    <row r="46" spans="1:10">
      <c r="A46" s="2" t="s">
        <v>1216</v>
      </c>
      <c r="B46" t="s">
        <v>20</v>
      </c>
      <c r="C46">
        <v>94</v>
      </c>
      <c r="D46" t="s">
        <v>42</v>
      </c>
      <c r="E46" t="s">
        <v>85</v>
      </c>
      <c r="F46" t="s">
        <v>86</v>
      </c>
      <c r="G46">
        <v>4552100</v>
      </c>
      <c r="H46">
        <f t="shared" si="0"/>
        <v>4552.1000000000004</v>
      </c>
      <c r="I46" t="s">
        <v>21</v>
      </c>
      <c r="J46" t="s">
        <v>27</v>
      </c>
    </row>
    <row r="47" spans="1:10">
      <c r="A47" s="2" t="s">
        <v>1216</v>
      </c>
      <c r="B47" t="s">
        <v>20</v>
      </c>
      <c r="C47">
        <v>94</v>
      </c>
      <c r="D47" t="s">
        <v>42</v>
      </c>
      <c r="E47" t="s">
        <v>86</v>
      </c>
      <c r="F47" t="s">
        <v>87</v>
      </c>
      <c r="G47">
        <v>4552100</v>
      </c>
      <c r="H47">
        <f t="shared" si="0"/>
        <v>4552.1000000000004</v>
      </c>
      <c r="I47" t="s">
        <v>21</v>
      </c>
      <c r="J47" t="s">
        <v>27</v>
      </c>
    </row>
    <row r="48" spans="1:10">
      <c r="A48" s="2" t="s">
        <v>1216</v>
      </c>
      <c r="B48" t="s">
        <v>20</v>
      </c>
      <c r="C48">
        <v>94</v>
      </c>
      <c r="D48" t="s">
        <v>42</v>
      </c>
      <c r="E48" t="s">
        <v>87</v>
      </c>
      <c r="F48" t="s">
        <v>88</v>
      </c>
      <c r="G48">
        <v>4552100</v>
      </c>
      <c r="H48">
        <f t="shared" si="0"/>
        <v>4552.1000000000004</v>
      </c>
      <c r="I48" t="s">
        <v>21</v>
      </c>
      <c r="J48" t="s">
        <v>27</v>
      </c>
    </row>
    <row r="49" spans="1:10">
      <c r="A49" s="2" t="s">
        <v>1216</v>
      </c>
      <c r="B49" t="s">
        <v>20</v>
      </c>
      <c r="C49">
        <v>94</v>
      </c>
      <c r="D49" t="s">
        <v>42</v>
      </c>
      <c r="E49" t="s">
        <v>88</v>
      </c>
      <c r="F49" t="s">
        <v>89</v>
      </c>
      <c r="G49">
        <v>4552100</v>
      </c>
      <c r="H49">
        <f t="shared" si="0"/>
        <v>4552.1000000000004</v>
      </c>
      <c r="I49" t="s">
        <v>21</v>
      </c>
      <c r="J49" t="s">
        <v>27</v>
      </c>
    </row>
    <row r="50" spans="1:10">
      <c r="A50" s="2" t="s">
        <v>1216</v>
      </c>
      <c r="B50" t="s">
        <v>20</v>
      </c>
      <c r="C50">
        <v>94</v>
      </c>
      <c r="D50" t="s">
        <v>42</v>
      </c>
      <c r="E50" t="s">
        <v>89</v>
      </c>
      <c r="F50" t="s">
        <v>90</v>
      </c>
      <c r="G50">
        <v>4552100</v>
      </c>
      <c r="H50">
        <f t="shared" si="0"/>
        <v>4552.1000000000004</v>
      </c>
      <c r="I50" t="s">
        <v>21</v>
      </c>
      <c r="J50" t="s">
        <v>27</v>
      </c>
    </row>
    <row r="51" spans="1:10">
      <c r="A51" s="2" t="s">
        <v>1216</v>
      </c>
      <c r="B51" t="s">
        <v>20</v>
      </c>
      <c r="C51">
        <v>94</v>
      </c>
      <c r="D51" t="s">
        <v>42</v>
      </c>
      <c r="E51" t="s">
        <v>90</v>
      </c>
      <c r="F51" t="s">
        <v>91</v>
      </c>
      <c r="G51">
        <v>4552100</v>
      </c>
      <c r="H51">
        <f t="shared" si="0"/>
        <v>4552.1000000000004</v>
      </c>
      <c r="I51" t="s">
        <v>21</v>
      </c>
      <c r="J51" t="s">
        <v>27</v>
      </c>
    </row>
    <row r="52" spans="1:10">
      <c r="A52" s="2" t="s">
        <v>1216</v>
      </c>
      <c r="B52" t="s">
        <v>20</v>
      </c>
      <c r="C52">
        <v>94</v>
      </c>
      <c r="D52" t="s">
        <v>42</v>
      </c>
      <c r="E52" t="s">
        <v>91</v>
      </c>
      <c r="F52" t="s">
        <v>92</v>
      </c>
      <c r="G52">
        <v>4552100</v>
      </c>
      <c r="H52">
        <f t="shared" si="0"/>
        <v>4552.1000000000004</v>
      </c>
      <c r="I52" t="s">
        <v>21</v>
      </c>
      <c r="J52" t="s">
        <v>27</v>
      </c>
    </row>
    <row r="53" spans="1:10">
      <c r="A53" s="2" t="s">
        <v>1216</v>
      </c>
      <c r="B53" t="s">
        <v>20</v>
      </c>
      <c r="C53">
        <v>94</v>
      </c>
      <c r="D53" t="s">
        <v>42</v>
      </c>
      <c r="E53" t="s">
        <v>92</v>
      </c>
      <c r="F53" t="s">
        <v>93</v>
      </c>
      <c r="G53">
        <v>4552100</v>
      </c>
      <c r="H53">
        <f t="shared" si="0"/>
        <v>4552.1000000000004</v>
      </c>
      <c r="I53" t="s">
        <v>21</v>
      </c>
      <c r="J53" t="s">
        <v>27</v>
      </c>
    </row>
    <row r="54" spans="1:10">
      <c r="A54" s="2" t="s">
        <v>1216</v>
      </c>
      <c r="B54" t="s">
        <v>20</v>
      </c>
      <c r="C54">
        <v>94</v>
      </c>
      <c r="D54" t="s">
        <v>42</v>
      </c>
      <c r="E54" t="s">
        <v>93</v>
      </c>
      <c r="F54" t="s">
        <v>94</v>
      </c>
      <c r="G54">
        <v>4552100</v>
      </c>
      <c r="H54">
        <f t="shared" si="0"/>
        <v>4552.1000000000004</v>
      </c>
      <c r="I54" t="s">
        <v>21</v>
      </c>
      <c r="J54" t="s">
        <v>27</v>
      </c>
    </row>
    <row r="55" spans="1:10">
      <c r="A55" s="2" t="s">
        <v>1216</v>
      </c>
      <c r="B55" t="s">
        <v>20</v>
      </c>
      <c r="C55">
        <v>94</v>
      </c>
      <c r="D55" t="s">
        <v>42</v>
      </c>
      <c r="E55" t="s">
        <v>94</v>
      </c>
      <c r="F55" t="s">
        <v>95</v>
      </c>
      <c r="G55">
        <v>4552100</v>
      </c>
      <c r="H55">
        <f t="shared" si="0"/>
        <v>4552.1000000000004</v>
      </c>
      <c r="I55" t="s">
        <v>21</v>
      </c>
      <c r="J55" t="s">
        <v>27</v>
      </c>
    </row>
    <row r="56" spans="1:10">
      <c r="A56" s="2" t="s">
        <v>1216</v>
      </c>
      <c r="B56" t="s">
        <v>20</v>
      </c>
      <c r="C56">
        <v>94</v>
      </c>
      <c r="D56" t="s">
        <v>42</v>
      </c>
      <c r="E56" t="s">
        <v>95</v>
      </c>
      <c r="F56" t="s">
        <v>96</v>
      </c>
      <c r="G56">
        <v>4552100</v>
      </c>
      <c r="H56">
        <f t="shared" si="0"/>
        <v>4552.1000000000004</v>
      </c>
      <c r="I56" t="s">
        <v>21</v>
      </c>
      <c r="J56" t="s">
        <v>27</v>
      </c>
    </row>
    <row r="57" spans="1:10">
      <c r="A57" s="2" t="s">
        <v>1216</v>
      </c>
      <c r="B57" t="s">
        <v>20</v>
      </c>
      <c r="C57">
        <v>94</v>
      </c>
      <c r="D57" t="s">
        <v>42</v>
      </c>
      <c r="E57" t="s">
        <v>96</v>
      </c>
      <c r="F57" t="s">
        <v>97</v>
      </c>
      <c r="G57">
        <v>4552100</v>
      </c>
      <c r="H57">
        <f t="shared" si="0"/>
        <v>4552.1000000000004</v>
      </c>
      <c r="I57" t="s">
        <v>21</v>
      </c>
      <c r="J57" t="s">
        <v>27</v>
      </c>
    </row>
    <row r="58" spans="1:10">
      <c r="A58" s="2" t="s">
        <v>1216</v>
      </c>
      <c r="B58" t="s">
        <v>20</v>
      </c>
      <c r="C58">
        <v>94</v>
      </c>
      <c r="D58" t="s">
        <v>42</v>
      </c>
      <c r="E58" t="s">
        <v>97</v>
      </c>
      <c r="F58" t="s">
        <v>98</v>
      </c>
      <c r="G58">
        <v>4552100</v>
      </c>
      <c r="H58">
        <f t="shared" si="0"/>
        <v>4552.1000000000004</v>
      </c>
      <c r="I58" t="s">
        <v>21</v>
      </c>
      <c r="J58" t="s">
        <v>27</v>
      </c>
    </row>
    <row r="59" spans="1:10">
      <c r="A59" s="2" t="s">
        <v>1216</v>
      </c>
      <c r="B59" t="s">
        <v>20</v>
      </c>
      <c r="C59">
        <v>94</v>
      </c>
      <c r="D59" t="s">
        <v>42</v>
      </c>
      <c r="E59" t="s">
        <v>98</v>
      </c>
      <c r="F59" t="s">
        <v>99</v>
      </c>
      <c r="G59">
        <v>4552100</v>
      </c>
      <c r="H59">
        <f t="shared" si="0"/>
        <v>4552.1000000000004</v>
      </c>
      <c r="I59" t="s">
        <v>21</v>
      </c>
      <c r="J59" t="s">
        <v>27</v>
      </c>
    </row>
    <row r="60" spans="1:10">
      <c r="A60" s="2" t="s">
        <v>1216</v>
      </c>
      <c r="B60" t="s">
        <v>20</v>
      </c>
      <c r="C60">
        <v>94</v>
      </c>
      <c r="D60" t="s">
        <v>42</v>
      </c>
      <c r="E60" t="s">
        <v>99</v>
      </c>
      <c r="F60" t="s">
        <v>100</v>
      </c>
      <c r="G60">
        <v>4552100</v>
      </c>
      <c r="H60">
        <f t="shared" si="0"/>
        <v>4552.1000000000004</v>
      </c>
      <c r="I60" t="s">
        <v>21</v>
      </c>
      <c r="J60" t="s">
        <v>27</v>
      </c>
    </row>
    <row r="61" spans="1:10">
      <c r="A61" s="2" t="s">
        <v>1216</v>
      </c>
      <c r="B61" t="s">
        <v>20</v>
      </c>
      <c r="C61">
        <v>94</v>
      </c>
      <c r="D61" t="s">
        <v>42</v>
      </c>
      <c r="E61" t="s">
        <v>100</v>
      </c>
      <c r="F61" t="s">
        <v>101</v>
      </c>
      <c r="G61">
        <v>4552100</v>
      </c>
      <c r="H61">
        <f t="shared" si="0"/>
        <v>4552.1000000000004</v>
      </c>
      <c r="I61" t="s">
        <v>21</v>
      </c>
      <c r="J61" t="s">
        <v>27</v>
      </c>
    </row>
    <row r="62" spans="1:10">
      <c r="A62" s="2" t="s">
        <v>1216</v>
      </c>
      <c r="B62" t="s">
        <v>20</v>
      </c>
      <c r="C62">
        <v>94</v>
      </c>
      <c r="D62" t="s">
        <v>42</v>
      </c>
      <c r="E62" t="s">
        <v>101</v>
      </c>
      <c r="F62" t="s">
        <v>102</v>
      </c>
      <c r="G62">
        <v>4552100</v>
      </c>
      <c r="H62">
        <f t="shared" si="0"/>
        <v>4552.1000000000004</v>
      </c>
      <c r="I62" t="s">
        <v>21</v>
      </c>
      <c r="J62" t="s">
        <v>27</v>
      </c>
    </row>
    <row r="63" spans="1:10">
      <c r="A63" s="2" t="s">
        <v>1216</v>
      </c>
      <c r="B63" t="s">
        <v>20</v>
      </c>
      <c r="C63">
        <v>94</v>
      </c>
      <c r="D63" t="s">
        <v>42</v>
      </c>
      <c r="E63" t="s">
        <v>102</v>
      </c>
      <c r="F63" t="s">
        <v>103</v>
      </c>
      <c r="G63">
        <v>4530788</v>
      </c>
      <c r="H63">
        <f t="shared" si="0"/>
        <v>4530.7879999999996</v>
      </c>
      <c r="I63" t="s">
        <v>21</v>
      </c>
      <c r="J63" t="s">
        <v>27</v>
      </c>
    </row>
    <row r="64" spans="1:10">
      <c r="A64" s="2" t="s">
        <v>1216</v>
      </c>
      <c r="B64" t="s">
        <v>20</v>
      </c>
      <c r="C64">
        <v>94</v>
      </c>
      <c r="D64" t="s">
        <v>42</v>
      </c>
      <c r="E64" t="s">
        <v>103</v>
      </c>
      <c r="F64" t="s">
        <v>104</v>
      </c>
      <c r="G64">
        <v>4509477</v>
      </c>
      <c r="H64">
        <f t="shared" si="0"/>
        <v>4509.4769999999999</v>
      </c>
      <c r="I64" t="s">
        <v>21</v>
      </c>
      <c r="J64" t="s">
        <v>27</v>
      </c>
    </row>
    <row r="65" spans="1:10">
      <c r="A65" s="2" t="s">
        <v>1216</v>
      </c>
      <c r="B65" t="s">
        <v>20</v>
      </c>
      <c r="C65">
        <v>94</v>
      </c>
      <c r="D65" t="s">
        <v>42</v>
      </c>
      <c r="E65" t="s">
        <v>104</v>
      </c>
      <c r="F65" t="s">
        <v>105</v>
      </c>
      <c r="G65">
        <v>4488166</v>
      </c>
      <c r="H65">
        <f t="shared" si="0"/>
        <v>4488.1660000000002</v>
      </c>
      <c r="I65" t="s">
        <v>21</v>
      </c>
      <c r="J65" t="s">
        <v>27</v>
      </c>
    </row>
    <row r="66" spans="1:10">
      <c r="A66" s="2" t="s">
        <v>1216</v>
      </c>
      <c r="B66" t="s">
        <v>20</v>
      </c>
      <c r="C66">
        <v>94</v>
      </c>
      <c r="D66" t="s">
        <v>42</v>
      </c>
      <c r="E66" t="s">
        <v>105</v>
      </c>
      <c r="F66" t="s">
        <v>106</v>
      </c>
      <c r="G66">
        <v>4466854</v>
      </c>
      <c r="H66">
        <f t="shared" si="0"/>
        <v>4466.8540000000003</v>
      </c>
      <c r="I66" t="s">
        <v>21</v>
      </c>
      <c r="J66" t="s">
        <v>27</v>
      </c>
    </row>
    <row r="67" spans="1:10">
      <c r="A67" s="2" t="s">
        <v>1216</v>
      </c>
      <c r="B67" t="s">
        <v>20</v>
      </c>
      <c r="C67">
        <v>94</v>
      </c>
      <c r="D67" t="s">
        <v>42</v>
      </c>
      <c r="E67" t="s">
        <v>106</v>
      </c>
      <c r="F67" t="s">
        <v>107</v>
      </c>
      <c r="G67">
        <v>4445542</v>
      </c>
      <c r="H67">
        <f t="shared" ref="H67:H130" si="1">G67/1000</f>
        <v>4445.5420000000004</v>
      </c>
      <c r="I67" t="s">
        <v>21</v>
      </c>
      <c r="J67" t="s">
        <v>27</v>
      </c>
    </row>
    <row r="68" spans="1:10">
      <c r="A68" s="2" t="s">
        <v>1216</v>
      </c>
      <c r="B68" t="s">
        <v>20</v>
      </c>
      <c r="C68">
        <v>94</v>
      </c>
      <c r="D68" t="s">
        <v>42</v>
      </c>
      <c r="E68" t="s">
        <v>107</v>
      </c>
      <c r="F68" t="s">
        <v>108</v>
      </c>
      <c r="G68">
        <v>4424231</v>
      </c>
      <c r="H68">
        <f t="shared" si="1"/>
        <v>4424.2309999999998</v>
      </c>
      <c r="I68" t="s">
        <v>21</v>
      </c>
      <c r="J68" t="s">
        <v>27</v>
      </c>
    </row>
    <row r="69" spans="1:10">
      <c r="A69" s="2" t="s">
        <v>1216</v>
      </c>
      <c r="B69" t="s">
        <v>20</v>
      </c>
      <c r="C69">
        <v>94</v>
      </c>
      <c r="D69" t="s">
        <v>42</v>
      </c>
      <c r="E69" t="s">
        <v>108</v>
      </c>
      <c r="F69" t="s">
        <v>109</v>
      </c>
      <c r="G69">
        <v>4402920</v>
      </c>
      <c r="H69">
        <f t="shared" si="1"/>
        <v>4402.92</v>
      </c>
      <c r="I69" t="s">
        <v>21</v>
      </c>
      <c r="J69" t="s">
        <v>27</v>
      </c>
    </row>
    <row r="70" spans="1:10">
      <c r="A70" s="2" t="s">
        <v>1216</v>
      </c>
      <c r="B70" t="s">
        <v>20</v>
      </c>
      <c r="C70">
        <v>94</v>
      </c>
      <c r="D70" t="s">
        <v>42</v>
      </c>
      <c r="E70" t="s">
        <v>109</v>
      </c>
      <c r="F70" t="s">
        <v>110</v>
      </c>
      <c r="G70">
        <v>4381608</v>
      </c>
      <c r="H70">
        <f t="shared" si="1"/>
        <v>4381.6080000000002</v>
      </c>
      <c r="I70" t="s">
        <v>21</v>
      </c>
      <c r="J70" t="s">
        <v>27</v>
      </c>
    </row>
    <row r="71" spans="1:10">
      <c r="A71" s="2" t="s">
        <v>1216</v>
      </c>
      <c r="B71" t="s">
        <v>20</v>
      </c>
      <c r="C71">
        <v>94</v>
      </c>
      <c r="D71" t="s">
        <v>42</v>
      </c>
      <c r="E71" t="s">
        <v>110</v>
      </c>
      <c r="F71" t="s">
        <v>111</v>
      </c>
      <c r="G71">
        <v>4360296</v>
      </c>
      <c r="H71">
        <f t="shared" si="1"/>
        <v>4360.2960000000003</v>
      </c>
      <c r="I71" t="s">
        <v>21</v>
      </c>
      <c r="J71" t="s">
        <v>27</v>
      </c>
    </row>
    <row r="72" spans="1:10">
      <c r="A72" s="2" t="s">
        <v>1216</v>
      </c>
      <c r="B72" t="s">
        <v>20</v>
      </c>
      <c r="C72">
        <v>94</v>
      </c>
      <c r="D72" t="s">
        <v>42</v>
      </c>
      <c r="E72" t="s">
        <v>111</v>
      </c>
      <c r="F72" t="s">
        <v>112</v>
      </c>
      <c r="G72">
        <v>4338985</v>
      </c>
      <c r="H72">
        <f t="shared" si="1"/>
        <v>4338.9849999999997</v>
      </c>
      <c r="I72" t="s">
        <v>21</v>
      </c>
      <c r="J72" t="s">
        <v>27</v>
      </c>
    </row>
    <row r="73" spans="1:10">
      <c r="A73" s="2" t="s">
        <v>1216</v>
      </c>
      <c r="B73" t="s">
        <v>20</v>
      </c>
      <c r="C73">
        <v>94</v>
      </c>
      <c r="D73" t="s">
        <v>42</v>
      </c>
      <c r="E73" t="s">
        <v>112</v>
      </c>
      <c r="F73" t="s">
        <v>113</v>
      </c>
      <c r="G73">
        <v>4317674</v>
      </c>
      <c r="H73">
        <f t="shared" si="1"/>
        <v>4317.674</v>
      </c>
      <c r="I73" t="s">
        <v>21</v>
      </c>
      <c r="J73" t="s">
        <v>27</v>
      </c>
    </row>
    <row r="74" spans="1:10">
      <c r="A74" s="2" t="s">
        <v>1216</v>
      </c>
      <c r="B74" t="s">
        <v>20</v>
      </c>
      <c r="C74">
        <v>94</v>
      </c>
      <c r="D74" t="s">
        <v>42</v>
      </c>
      <c r="E74" t="s">
        <v>113</v>
      </c>
      <c r="F74" t="s">
        <v>114</v>
      </c>
      <c r="G74">
        <v>4296362</v>
      </c>
      <c r="H74">
        <f t="shared" si="1"/>
        <v>4296.3620000000001</v>
      </c>
      <c r="I74" t="s">
        <v>21</v>
      </c>
      <c r="J74" t="s">
        <v>27</v>
      </c>
    </row>
    <row r="75" spans="1:10">
      <c r="A75" s="2" t="s">
        <v>1216</v>
      </c>
      <c r="B75" t="s">
        <v>20</v>
      </c>
      <c r="C75">
        <v>94</v>
      </c>
      <c r="D75" t="s">
        <v>42</v>
      </c>
      <c r="E75" t="s">
        <v>114</v>
      </c>
      <c r="F75" t="s">
        <v>115</v>
      </c>
      <c r="G75">
        <v>4275050</v>
      </c>
      <c r="H75">
        <f t="shared" si="1"/>
        <v>4275.05</v>
      </c>
      <c r="I75" t="s">
        <v>21</v>
      </c>
      <c r="J75" t="s">
        <v>27</v>
      </c>
    </row>
    <row r="76" spans="1:10">
      <c r="A76" s="2" t="s">
        <v>1216</v>
      </c>
      <c r="B76" t="s">
        <v>20</v>
      </c>
      <c r="C76">
        <v>94</v>
      </c>
      <c r="D76" t="s">
        <v>42</v>
      </c>
      <c r="E76" t="s">
        <v>115</v>
      </c>
      <c r="F76" t="s">
        <v>116</v>
      </c>
      <c r="G76">
        <v>4253739</v>
      </c>
      <c r="H76">
        <f t="shared" si="1"/>
        <v>4253.7389999999996</v>
      </c>
      <c r="I76" t="s">
        <v>21</v>
      </c>
      <c r="J76" t="s">
        <v>27</v>
      </c>
    </row>
    <row r="77" spans="1:10">
      <c r="A77" s="2" t="s">
        <v>1216</v>
      </c>
      <c r="B77" t="s">
        <v>20</v>
      </c>
      <c r="C77">
        <v>94</v>
      </c>
      <c r="D77" t="s">
        <v>42</v>
      </c>
      <c r="E77" t="s">
        <v>116</v>
      </c>
      <c r="F77" t="s">
        <v>117</v>
      </c>
      <c r="G77">
        <v>4232428</v>
      </c>
      <c r="H77">
        <f t="shared" si="1"/>
        <v>4232.4279999999999</v>
      </c>
      <c r="I77" t="s">
        <v>21</v>
      </c>
      <c r="J77" t="s">
        <v>27</v>
      </c>
    </row>
    <row r="78" spans="1:10">
      <c r="A78" s="2" t="s">
        <v>1216</v>
      </c>
      <c r="B78" t="s">
        <v>20</v>
      </c>
      <c r="C78">
        <v>94</v>
      </c>
      <c r="D78" t="s">
        <v>42</v>
      </c>
      <c r="E78" t="s">
        <v>117</v>
      </c>
      <c r="F78" t="s">
        <v>118</v>
      </c>
      <c r="G78">
        <v>4211116</v>
      </c>
      <c r="H78">
        <f t="shared" si="1"/>
        <v>4211.116</v>
      </c>
      <c r="I78" t="s">
        <v>21</v>
      </c>
      <c r="J78" t="s">
        <v>27</v>
      </c>
    </row>
    <row r="79" spans="1:10">
      <c r="A79" s="2" t="s">
        <v>1216</v>
      </c>
      <c r="B79" t="s">
        <v>20</v>
      </c>
      <c r="C79">
        <v>94</v>
      </c>
      <c r="D79" t="s">
        <v>42</v>
      </c>
      <c r="E79" t="s">
        <v>118</v>
      </c>
      <c r="F79" t="s">
        <v>119</v>
      </c>
      <c r="G79">
        <v>4189805</v>
      </c>
      <c r="H79">
        <f t="shared" si="1"/>
        <v>4189.8050000000003</v>
      </c>
      <c r="I79" t="s">
        <v>21</v>
      </c>
      <c r="J79" t="s">
        <v>27</v>
      </c>
    </row>
    <row r="80" spans="1:10">
      <c r="A80" s="2" t="s">
        <v>1216</v>
      </c>
      <c r="B80" t="s">
        <v>20</v>
      </c>
      <c r="C80">
        <v>94</v>
      </c>
      <c r="D80" t="s">
        <v>42</v>
      </c>
      <c r="E80" t="s">
        <v>119</v>
      </c>
      <c r="F80" t="s">
        <v>120</v>
      </c>
      <c r="G80">
        <v>4168493</v>
      </c>
      <c r="H80">
        <f t="shared" si="1"/>
        <v>4168.4930000000004</v>
      </c>
      <c r="I80" t="s">
        <v>21</v>
      </c>
      <c r="J80" t="s">
        <v>27</v>
      </c>
    </row>
    <row r="81" spans="1:10">
      <c r="A81" s="2" t="s">
        <v>1216</v>
      </c>
      <c r="B81" t="s">
        <v>20</v>
      </c>
      <c r="C81">
        <v>94</v>
      </c>
      <c r="D81" t="s">
        <v>42</v>
      </c>
      <c r="E81" t="s">
        <v>120</v>
      </c>
      <c r="F81" t="s">
        <v>121</v>
      </c>
      <c r="G81">
        <v>4147182</v>
      </c>
      <c r="H81">
        <f t="shared" si="1"/>
        <v>4147.1819999999998</v>
      </c>
      <c r="I81" t="s">
        <v>21</v>
      </c>
      <c r="J81" t="s">
        <v>27</v>
      </c>
    </row>
    <row r="82" spans="1:10">
      <c r="A82" s="2" t="s">
        <v>1216</v>
      </c>
      <c r="B82" t="s">
        <v>20</v>
      </c>
      <c r="C82">
        <v>94</v>
      </c>
      <c r="D82" t="s">
        <v>42</v>
      </c>
      <c r="E82" t="s">
        <v>121</v>
      </c>
      <c r="F82" t="s">
        <v>122</v>
      </c>
      <c r="G82">
        <v>4125870</v>
      </c>
      <c r="H82">
        <f t="shared" si="1"/>
        <v>4125.87</v>
      </c>
      <c r="I82" t="s">
        <v>21</v>
      </c>
      <c r="J82" t="s">
        <v>27</v>
      </c>
    </row>
    <row r="83" spans="1:10">
      <c r="A83" s="2" t="s">
        <v>1216</v>
      </c>
      <c r="B83" t="s">
        <v>20</v>
      </c>
      <c r="C83">
        <v>94</v>
      </c>
      <c r="D83" t="s">
        <v>42</v>
      </c>
      <c r="E83" t="s">
        <v>122</v>
      </c>
      <c r="F83" t="s">
        <v>123</v>
      </c>
      <c r="G83">
        <v>4104559</v>
      </c>
      <c r="H83">
        <f t="shared" si="1"/>
        <v>4104.5590000000002</v>
      </c>
      <c r="I83" t="s">
        <v>21</v>
      </c>
      <c r="J83" t="s">
        <v>27</v>
      </c>
    </row>
    <row r="84" spans="1:10">
      <c r="A84" s="2" t="s">
        <v>1216</v>
      </c>
      <c r="B84" t="s">
        <v>20</v>
      </c>
      <c r="C84">
        <v>94</v>
      </c>
      <c r="D84" t="s">
        <v>42</v>
      </c>
      <c r="E84" t="s">
        <v>123</v>
      </c>
      <c r="F84" t="s">
        <v>124</v>
      </c>
      <c r="G84">
        <v>4083248</v>
      </c>
      <c r="H84">
        <f t="shared" si="1"/>
        <v>4083.248</v>
      </c>
      <c r="I84" t="s">
        <v>21</v>
      </c>
      <c r="J84" t="s">
        <v>27</v>
      </c>
    </row>
    <row r="85" spans="1:10">
      <c r="A85" s="2" t="s">
        <v>1216</v>
      </c>
      <c r="B85" t="s">
        <v>20</v>
      </c>
      <c r="C85">
        <v>94</v>
      </c>
      <c r="D85" t="s">
        <v>42</v>
      </c>
      <c r="E85" t="s">
        <v>124</v>
      </c>
      <c r="F85" t="s">
        <v>125</v>
      </c>
      <c r="G85">
        <v>4061936</v>
      </c>
      <c r="H85">
        <f t="shared" si="1"/>
        <v>4061.9360000000001</v>
      </c>
      <c r="I85" t="s">
        <v>21</v>
      </c>
      <c r="J85" t="s">
        <v>27</v>
      </c>
    </row>
    <row r="86" spans="1:10">
      <c r="A86" s="2" t="s">
        <v>1216</v>
      </c>
      <c r="B86" t="s">
        <v>20</v>
      </c>
      <c r="C86">
        <v>94</v>
      </c>
      <c r="D86" t="s">
        <v>42</v>
      </c>
      <c r="E86" t="s">
        <v>125</v>
      </c>
      <c r="F86" t="s">
        <v>126</v>
      </c>
      <c r="G86">
        <v>4040624</v>
      </c>
      <c r="H86">
        <f t="shared" si="1"/>
        <v>4040.6239999999998</v>
      </c>
      <c r="I86" t="s">
        <v>21</v>
      </c>
      <c r="J86" t="s">
        <v>27</v>
      </c>
    </row>
    <row r="87" spans="1:10">
      <c r="A87" s="2" t="s">
        <v>1216</v>
      </c>
      <c r="B87" t="s">
        <v>20</v>
      </c>
      <c r="C87">
        <v>94</v>
      </c>
      <c r="D87" t="s">
        <v>42</v>
      </c>
      <c r="E87" t="s">
        <v>126</v>
      </c>
      <c r="F87" t="s">
        <v>127</v>
      </c>
      <c r="G87">
        <v>4019313</v>
      </c>
      <c r="H87">
        <f t="shared" si="1"/>
        <v>4019.3130000000001</v>
      </c>
      <c r="I87" t="s">
        <v>21</v>
      </c>
      <c r="J87" t="s">
        <v>27</v>
      </c>
    </row>
    <row r="88" spans="1:10">
      <c r="A88" s="2" t="s">
        <v>1216</v>
      </c>
      <c r="B88" t="s">
        <v>20</v>
      </c>
      <c r="C88">
        <v>94</v>
      </c>
      <c r="D88" t="s">
        <v>42</v>
      </c>
      <c r="E88" t="s">
        <v>127</v>
      </c>
      <c r="F88" t="s">
        <v>128</v>
      </c>
      <c r="G88">
        <v>3998002</v>
      </c>
      <c r="H88">
        <f t="shared" si="1"/>
        <v>3998.002</v>
      </c>
      <c r="I88" t="s">
        <v>21</v>
      </c>
      <c r="J88" t="s">
        <v>27</v>
      </c>
    </row>
    <row r="89" spans="1:10">
      <c r="A89" s="2" t="s">
        <v>1216</v>
      </c>
      <c r="B89" t="s">
        <v>20</v>
      </c>
      <c r="C89">
        <v>94</v>
      </c>
      <c r="D89" t="s">
        <v>42</v>
      </c>
      <c r="E89" t="s">
        <v>128</v>
      </c>
      <c r="F89" t="s">
        <v>129</v>
      </c>
      <c r="G89">
        <v>3976690</v>
      </c>
      <c r="H89">
        <f t="shared" si="1"/>
        <v>3976.69</v>
      </c>
      <c r="I89" t="s">
        <v>21</v>
      </c>
      <c r="J89" t="s">
        <v>27</v>
      </c>
    </row>
    <row r="90" spans="1:10">
      <c r="A90" s="2" t="s">
        <v>1216</v>
      </c>
      <c r="B90" t="s">
        <v>20</v>
      </c>
      <c r="C90">
        <v>94</v>
      </c>
      <c r="D90" t="s">
        <v>42</v>
      </c>
      <c r="E90" t="s">
        <v>129</v>
      </c>
      <c r="F90" t="s">
        <v>130</v>
      </c>
      <c r="G90">
        <v>3955378</v>
      </c>
      <c r="H90">
        <f t="shared" si="1"/>
        <v>3955.3780000000002</v>
      </c>
      <c r="I90" t="s">
        <v>21</v>
      </c>
      <c r="J90" t="s">
        <v>27</v>
      </c>
    </row>
    <row r="91" spans="1:10">
      <c r="A91" s="2" t="s">
        <v>1216</v>
      </c>
      <c r="B91" t="s">
        <v>20</v>
      </c>
      <c r="C91">
        <v>94</v>
      </c>
      <c r="D91" t="s">
        <v>42</v>
      </c>
      <c r="E91" t="s">
        <v>130</v>
      </c>
      <c r="F91" t="s">
        <v>131</v>
      </c>
      <c r="G91">
        <v>3934067</v>
      </c>
      <c r="H91">
        <f t="shared" si="1"/>
        <v>3934.067</v>
      </c>
      <c r="I91" t="s">
        <v>21</v>
      </c>
      <c r="J91" t="s">
        <v>27</v>
      </c>
    </row>
    <row r="92" spans="1:10">
      <c r="A92" s="2" t="s">
        <v>1216</v>
      </c>
      <c r="B92" t="s">
        <v>20</v>
      </c>
      <c r="C92">
        <v>94</v>
      </c>
      <c r="D92" t="s">
        <v>42</v>
      </c>
      <c r="E92" t="s">
        <v>131</v>
      </c>
      <c r="F92" t="s">
        <v>132</v>
      </c>
      <c r="G92">
        <v>3912756</v>
      </c>
      <c r="H92">
        <f t="shared" si="1"/>
        <v>3912.7559999999999</v>
      </c>
      <c r="I92" t="s">
        <v>21</v>
      </c>
      <c r="J92" t="s">
        <v>27</v>
      </c>
    </row>
    <row r="93" spans="1:10">
      <c r="A93" s="2" t="s">
        <v>1216</v>
      </c>
      <c r="B93" t="s">
        <v>20</v>
      </c>
      <c r="C93">
        <v>94</v>
      </c>
      <c r="D93" t="s">
        <v>42</v>
      </c>
      <c r="E93" t="s">
        <v>132</v>
      </c>
      <c r="F93" t="s">
        <v>133</v>
      </c>
      <c r="G93">
        <v>3891444</v>
      </c>
      <c r="H93">
        <f t="shared" si="1"/>
        <v>3891.444</v>
      </c>
      <c r="I93" t="s">
        <v>21</v>
      </c>
      <c r="J93" t="s">
        <v>27</v>
      </c>
    </row>
    <row r="94" spans="1:10">
      <c r="A94" s="2" t="s">
        <v>1216</v>
      </c>
      <c r="B94" t="s">
        <v>20</v>
      </c>
      <c r="C94">
        <v>94</v>
      </c>
      <c r="D94" t="s">
        <v>42</v>
      </c>
      <c r="E94" t="s">
        <v>133</v>
      </c>
      <c r="F94" t="s">
        <v>134</v>
      </c>
      <c r="G94">
        <v>3870133</v>
      </c>
      <c r="H94">
        <f t="shared" si="1"/>
        <v>3870.1329999999998</v>
      </c>
      <c r="I94" t="s">
        <v>21</v>
      </c>
      <c r="J94" t="s">
        <v>27</v>
      </c>
    </row>
    <row r="95" spans="1:10">
      <c r="A95" s="2" t="s">
        <v>1216</v>
      </c>
      <c r="B95" t="s">
        <v>20</v>
      </c>
      <c r="C95">
        <v>94</v>
      </c>
      <c r="D95" t="s">
        <v>42</v>
      </c>
      <c r="E95" t="s">
        <v>134</v>
      </c>
      <c r="F95" t="s">
        <v>135</v>
      </c>
      <c r="G95">
        <v>3848821</v>
      </c>
      <c r="H95">
        <f t="shared" si="1"/>
        <v>3848.8209999999999</v>
      </c>
      <c r="I95" t="s">
        <v>21</v>
      </c>
      <c r="J95" t="s">
        <v>27</v>
      </c>
    </row>
    <row r="96" spans="1:10">
      <c r="A96" s="2" t="s">
        <v>1216</v>
      </c>
      <c r="B96" t="s">
        <v>20</v>
      </c>
      <c r="C96">
        <v>94</v>
      </c>
      <c r="D96" t="s">
        <v>42</v>
      </c>
      <c r="E96" t="s">
        <v>135</v>
      </c>
      <c r="F96" t="s">
        <v>136</v>
      </c>
      <c r="G96">
        <v>3827510</v>
      </c>
      <c r="H96">
        <f t="shared" si="1"/>
        <v>3827.51</v>
      </c>
      <c r="I96" t="s">
        <v>21</v>
      </c>
      <c r="J96" t="s">
        <v>27</v>
      </c>
    </row>
    <row r="97" spans="1:10">
      <c r="A97" s="2" t="s">
        <v>1216</v>
      </c>
      <c r="B97" t="s">
        <v>20</v>
      </c>
      <c r="C97">
        <v>94</v>
      </c>
      <c r="D97" t="s">
        <v>42</v>
      </c>
      <c r="E97" t="s">
        <v>136</v>
      </c>
      <c r="F97" t="s">
        <v>137</v>
      </c>
      <c r="G97">
        <v>3806198</v>
      </c>
      <c r="H97">
        <f t="shared" si="1"/>
        <v>3806.1979999999999</v>
      </c>
      <c r="I97" t="s">
        <v>21</v>
      </c>
      <c r="J97" t="s">
        <v>27</v>
      </c>
    </row>
    <row r="98" spans="1:10">
      <c r="A98" s="2" t="s">
        <v>1216</v>
      </c>
      <c r="B98" t="s">
        <v>20</v>
      </c>
      <c r="C98">
        <v>94</v>
      </c>
      <c r="D98" t="s">
        <v>42</v>
      </c>
      <c r="E98" t="s">
        <v>137</v>
      </c>
      <c r="F98" t="s">
        <v>138</v>
      </c>
      <c r="G98">
        <v>3784887</v>
      </c>
      <c r="H98">
        <f t="shared" si="1"/>
        <v>3784.8870000000002</v>
      </c>
      <c r="I98" t="s">
        <v>21</v>
      </c>
      <c r="J98" t="s">
        <v>27</v>
      </c>
    </row>
    <row r="99" spans="1:10">
      <c r="A99" s="2" t="s">
        <v>1216</v>
      </c>
      <c r="B99" t="s">
        <v>20</v>
      </c>
      <c r="C99">
        <v>94</v>
      </c>
      <c r="D99" t="s">
        <v>42</v>
      </c>
      <c r="E99" t="s">
        <v>138</v>
      </c>
      <c r="F99" t="s">
        <v>139</v>
      </c>
      <c r="G99">
        <v>3763575</v>
      </c>
      <c r="H99">
        <f t="shared" si="1"/>
        <v>3763.5749999999998</v>
      </c>
      <c r="I99" t="s">
        <v>21</v>
      </c>
      <c r="J99" t="s">
        <v>27</v>
      </c>
    </row>
    <row r="100" spans="1:10">
      <c r="A100" s="2" t="s">
        <v>1216</v>
      </c>
      <c r="B100" t="s">
        <v>20</v>
      </c>
      <c r="C100">
        <v>94</v>
      </c>
      <c r="D100" t="s">
        <v>42</v>
      </c>
      <c r="E100" t="s">
        <v>139</v>
      </c>
      <c r="F100" t="s">
        <v>140</v>
      </c>
      <c r="G100">
        <v>3742264</v>
      </c>
      <c r="H100">
        <f t="shared" si="1"/>
        <v>3742.2640000000001</v>
      </c>
      <c r="I100" t="s">
        <v>21</v>
      </c>
      <c r="J100" t="s">
        <v>27</v>
      </c>
    </row>
    <row r="101" spans="1:10">
      <c r="A101" s="2" t="s">
        <v>1216</v>
      </c>
      <c r="B101" t="s">
        <v>20</v>
      </c>
      <c r="C101">
        <v>94</v>
      </c>
      <c r="D101" t="s">
        <v>42</v>
      </c>
      <c r="E101" t="s">
        <v>140</v>
      </c>
      <c r="F101" t="s">
        <v>141</v>
      </c>
      <c r="G101">
        <v>3720952</v>
      </c>
      <c r="H101">
        <f t="shared" si="1"/>
        <v>3720.9520000000002</v>
      </c>
      <c r="I101" t="s">
        <v>21</v>
      </c>
      <c r="J101" t="s">
        <v>27</v>
      </c>
    </row>
    <row r="102" spans="1:10">
      <c r="A102" s="2" t="s">
        <v>1216</v>
      </c>
      <c r="B102" t="s">
        <v>20</v>
      </c>
      <c r="C102">
        <v>94</v>
      </c>
      <c r="D102" t="s">
        <v>42</v>
      </c>
      <c r="E102" t="s">
        <v>141</v>
      </c>
      <c r="F102" t="s">
        <v>142</v>
      </c>
      <c r="G102">
        <v>3699641</v>
      </c>
      <c r="H102">
        <f t="shared" si="1"/>
        <v>3699.6410000000001</v>
      </c>
      <c r="I102" t="s">
        <v>21</v>
      </c>
      <c r="J102" t="s">
        <v>27</v>
      </c>
    </row>
    <row r="103" spans="1:10">
      <c r="A103" s="2" t="s">
        <v>1216</v>
      </c>
      <c r="B103" t="s">
        <v>20</v>
      </c>
      <c r="C103">
        <v>94</v>
      </c>
      <c r="D103" t="s">
        <v>42</v>
      </c>
      <c r="E103" t="s">
        <v>142</v>
      </c>
      <c r="F103" t="s">
        <v>143</v>
      </c>
      <c r="G103">
        <v>3678330</v>
      </c>
      <c r="H103">
        <f t="shared" si="1"/>
        <v>3678.33</v>
      </c>
      <c r="I103" t="s">
        <v>21</v>
      </c>
      <c r="J103" t="s">
        <v>27</v>
      </c>
    </row>
    <row r="104" spans="1:10">
      <c r="A104" s="2" t="s">
        <v>1216</v>
      </c>
      <c r="B104" t="s">
        <v>20</v>
      </c>
      <c r="C104">
        <v>94</v>
      </c>
      <c r="D104" t="s">
        <v>42</v>
      </c>
      <c r="E104" t="s">
        <v>143</v>
      </c>
      <c r="F104" t="s">
        <v>144</v>
      </c>
      <c r="G104">
        <v>3657018</v>
      </c>
      <c r="H104">
        <f t="shared" si="1"/>
        <v>3657.018</v>
      </c>
      <c r="I104" t="s">
        <v>21</v>
      </c>
      <c r="J104" t="s">
        <v>27</v>
      </c>
    </row>
    <row r="105" spans="1:10">
      <c r="A105" s="2" t="s">
        <v>1216</v>
      </c>
      <c r="B105" t="s">
        <v>20</v>
      </c>
      <c r="C105">
        <v>94</v>
      </c>
      <c r="D105" t="s">
        <v>42</v>
      </c>
      <c r="E105" t="s">
        <v>144</v>
      </c>
      <c r="F105" t="s">
        <v>145</v>
      </c>
      <c r="G105">
        <v>3635706</v>
      </c>
      <c r="H105">
        <f t="shared" si="1"/>
        <v>3635.7060000000001</v>
      </c>
      <c r="I105" t="s">
        <v>21</v>
      </c>
      <c r="J105" t="s">
        <v>27</v>
      </c>
    </row>
    <row r="106" spans="1:10">
      <c r="A106" s="2" t="s">
        <v>1216</v>
      </c>
      <c r="B106" t="s">
        <v>20</v>
      </c>
      <c r="C106">
        <v>94</v>
      </c>
      <c r="D106" t="s">
        <v>42</v>
      </c>
      <c r="E106" t="s">
        <v>145</v>
      </c>
      <c r="F106" t="s">
        <v>146</v>
      </c>
      <c r="G106">
        <v>3614395</v>
      </c>
      <c r="H106">
        <f t="shared" si="1"/>
        <v>3614.395</v>
      </c>
      <c r="I106" t="s">
        <v>21</v>
      </c>
      <c r="J106" t="s">
        <v>27</v>
      </c>
    </row>
    <row r="107" spans="1:10">
      <c r="A107" s="2" t="s">
        <v>1216</v>
      </c>
      <c r="B107" t="s">
        <v>20</v>
      </c>
      <c r="C107">
        <v>94</v>
      </c>
      <c r="D107" t="s">
        <v>42</v>
      </c>
      <c r="E107" t="s">
        <v>146</v>
      </c>
      <c r="F107" t="s">
        <v>147</v>
      </c>
      <c r="G107">
        <v>3593084</v>
      </c>
      <c r="H107">
        <f t="shared" si="1"/>
        <v>3593.0839999999998</v>
      </c>
      <c r="I107" t="s">
        <v>21</v>
      </c>
      <c r="J107" t="s">
        <v>27</v>
      </c>
    </row>
    <row r="108" spans="1:10">
      <c r="A108" s="2" t="s">
        <v>1216</v>
      </c>
      <c r="B108" t="s">
        <v>20</v>
      </c>
      <c r="C108">
        <v>94</v>
      </c>
      <c r="D108" t="s">
        <v>42</v>
      </c>
      <c r="E108" t="s">
        <v>147</v>
      </c>
      <c r="F108" t="s">
        <v>148</v>
      </c>
      <c r="G108">
        <v>3571772</v>
      </c>
      <c r="H108">
        <f t="shared" si="1"/>
        <v>3571.7719999999999</v>
      </c>
      <c r="I108" t="s">
        <v>21</v>
      </c>
      <c r="J108" t="s">
        <v>27</v>
      </c>
    </row>
    <row r="109" spans="1:10">
      <c r="A109" s="2" t="s">
        <v>1216</v>
      </c>
      <c r="B109" t="s">
        <v>20</v>
      </c>
      <c r="C109">
        <v>94</v>
      </c>
      <c r="D109" t="s">
        <v>42</v>
      </c>
      <c r="E109" t="s">
        <v>148</v>
      </c>
      <c r="F109" t="s">
        <v>149</v>
      </c>
      <c r="G109">
        <v>3550460</v>
      </c>
      <c r="H109">
        <f t="shared" si="1"/>
        <v>3550.46</v>
      </c>
      <c r="I109" t="s">
        <v>21</v>
      </c>
      <c r="J109" t="s">
        <v>27</v>
      </c>
    </row>
    <row r="110" spans="1:10">
      <c r="A110" s="2" t="s">
        <v>1216</v>
      </c>
      <c r="B110" t="s">
        <v>20</v>
      </c>
      <c r="C110">
        <v>94</v>
      </c>
      <c r="D110" t="s">
        <v>42</v>
      </c>
      <c r="E110" t="s">
        <v>149</v>
      </c>
      <c r="F110" t="s">
        <v>150</v>
      </c>
      <c r="G110">
        <v>3529149</v>
      </c>
      <c r="H110">
        <f t="shared" si="1"/>
        <v>3529.1489999999999</v>
      </c>
      <c r="I110" t="s">
        <v>21</v>
      </c>
      <c r="J110" t="s">
        <v>27</v>
      </c>
    </row>
    <row r="111" spans="1:10">
      <c r="A111" s="2" t="s">
        <v>1216</v>
      </c>
      <c r="B111" t="s">
        <v>20</v>
      </c>
      <c r="C111">
        <v>94</v>
      </c>
      <c r="D111" t="s">
        <v>42</v>
      </c>
      <c r="E111" t="s">
        <v>150</v>
      </c>
      <c r="F111" t="s">
        <v>151</v>
      </c>
      <c r="G111">
        <v>3507838</v>
      </c>
      <c r="H111">
        <f t="shared" si="1"/>
        <v>3507.8380000000002</v>
      </c>
      <c r="I111" t="s">
        <v>21</v>
      </c>
      <c r="J111" t="s">
        <v>27</v>
      </c>
    </row>
    <row r="112" spans="1:10">
      <c r="A112" s="2" t="s">
        <v>1216</v>
      </c>
      <c r="B112" t="s">
        <v>20</v>
      </c>
      <c r="C112">
        <v>94</v>
      </c>
      <c r="D112" t="s">
        <v>42</v>
      </c>
      <c r="E112" t="s">
        <v>151</v>
      </c>
      <c r="F112" t="s">
        <v>152</v>
      </c>
      <c r="G112">
        <v>3486526</v>
      </c>
      <c r="H112">
        <f t="shared" si="1"/>
        <v>3486.5259999999998</v>
      </c>
      <c r="I112" t="s">
        <v>21</v>
      </c>
      <c r="J112" t="s">
        <v>27</v>
      </c>
    </row>
    <row r="113" spans="1:10">
      <c r="A113" s="2" t="s">
        <v>1216</v>
      </c>
      <c r="B113" t="s">
        <v>20</v>
      </c>
      <c r="C113">
        <v>94</v>
      </c>
      <c r="D113" t="s">
        <v>42</v>
      </c>
      <c r="E113" t="s">
        <v>152</v>
      </c>
      <c r="F113" t="s">
        <v>153</v>
      </c>
      <c r="G113">
        <v>3465215</v>
      </c>
      <c r="H113">
        <f t="shared" si="1"/>
        <v>3465.2150000000001</v>
      </c>
      <c r="I113" t="s">
        <v>21</v>
      </c>
      <c r="J113" t="s">
        <v>27</v>
      </c>
    </row>
    <row r="114" spans="1:10">
      <c r="A114" s="2" t="s">
        <v>1216</v>
      </c>
      <c r="B114" t="s">
        <v>20</v>
      </c>
      <c r="C114">
        <v>94</v>
      </c>
      <c r="D114" t="s">
        <v>42</v>
      </c>
      <c r="E114" t="s">
        <v>153</v>
      </c>
      <c r="F114" t="s">
        <v>154</v>
      </c>
      <c r="G114">
        <v>3443903</v>
      </c>
      <c r="H114">
        <f t="shared" si="1"/>
        <v>3443.9029999999998</v>
      </c>
      <c r="I114" t="s">
        <v>21</v>
      </c>
      <c r="J114" t="s">
        <v>27</v>
      </c>
    </row>
    <row r="115" spans="1:10">
      <c r="A115" s="2" t="s">
        <v>1216</v>
      </c>
      <c r="B115" t="s">
        <v>20</v>
      </c>
      <c r="C115">
        <v>94</v>
      </c>
      <c r="D115" t="s">
        <v>42</v>
      </c>
      <c r="E115" t="s">
        <v>154</v>
      </c>
      <c r="F115" t="s">
        <v>155</v>
      </c>
      <c r="G115">
        <v>3422592</v>
      </c>
      <c r="H115">
        <f t="shared" si="1"/>
        <v>3422.5920000000001</v>
      </c>
      <c r="I115" t="s">
        <v>21</v>
      </c>
      <c r="J115" t="s">
        <v>27</v>
      </c>
    </row>
    <row r="116" spans="1:10">
      <c r="A116" s="2" t="s">
        <v>1216</v>
      </c>
      <c r="B116" t="s">
        <v>20</v>
      </c>
      <c r="C116">
        <v>94</v>
      </c>
      <c r="D116" t="s">
        <v>42</v>
      </c>
      <c r="E116" t="s">
        <v>155</v>
      </c>
      <c r="F116" t="s">
        <v>156</v>
      </c>
      <c r="G116">
        <v>3401280</v>
      </c>
      <c r="H116">
        <f t="shared" si="1"/>
        <v>3401.28</v>
      </c>
      <c r="I116" t="s">
        <v>21</v>
      </c>
      <c r="J116" t="s">
        <v>27</v>
      </c>
    </row>
    <row r="117" spans="1:10">
      <c r="A117" s="2" t="s">
        <v>1216</v>
      </c>
      <c r="B117" t="s">
        <v>20</v>
      </c>
      <c r="C117">
        <v>94</v>
      </c>
      <c r="D117" t="s">
        <v>42</v>
      </c>
      <c r="E117" t="s">
        <v>156</v>
      </c>
      <c r="F117" t="s">
        <v>157</v>
      </c>
      <c r="G117">
        <v>3379969</v>
      </c>
      <c r="H117">
        <f t="shared" si="1"/>
        <v>3379.9690000000001</v>
      </c>
      <c r="I117" t="s">
        <v>21</v>
      </c>
      <c r="J117" t="s">
        <v>27</v>
      </c>
    </row>
    <row r="118" spans="1:10">
      <c r="A118" s="2" t="s">
        <v>1216</v>
      </c>
      <c r="B118" t="s">
        <v>20</v>
      </c>
      <c r="C118">
        <v>94</v>
      </c>
      <c r="D118" t="s">
        <v>42</v>
      </c>
      <c r="E118" t="s">
        <v>157</v>
      </c>
      <c r="F118" t="s">
        <v>158</v>
      </c>
      <c r="G118">
        <v>3358657</v>
      </c>
      <c r="H118">
        <f t="shared" si="1"/>
        <v>3358.6570000000002</v>
      </c>
      <c r="I118" t="s">
        <v>21</v>
      </c>
      <c r="J118" t="s">
        <v>27</v>
      </c>
    </row>
    <row r="119" spans="1:10">
      <c r="A119" s="2" t="s">
        <v>1216</v>
      </c>
      <c r="B119" t="s">
        <v>20</v>
      </c>
      <c r="C119">
        <v>94</v>
      </c>
      <c r="D119" t="s">
        <v>42</v>
      </c>
      <c r="E119" t="s">
        <v>158</v>
      </c>
      <c r="F119" t="s">
        <v>159</v>
      </c>
      <c r="G119">
        <v>3337346</v>
      </c>
      <c r="H119">
        <f t="shared" si="1"/>
        <v>3337.346</v>
      </c>
      <c r="I119" t="s">
        <v>21</v>
      </c>
      <c r="J119" t="s">
        <v>27</v>
      </c>
    </row>
    <row r="120" spans="1:10">
      <c r="A120" s="2" t="s">
        <v>1216</v>
      </c>
      <c r="B120" t="s">
        <v>20</v>
      </c>
      <c r="C120">
        <v>94</v>
      </c>
      <c r="D120" t="s">
        <v>42</v>
      </c>
      <c r="E120" t="s">
        <v>159</v>
      </c>
      <c r="F120" t="s">
        <v>160</v>
      </c>
      <c r="G120">
        <v>3316034</v>
      </c>
      <c r="H120">
        <f t="shared" si="1"/>
        <v>3316.0340000000001</v>
      </c>
      <c r="I120" t="s">
        <v>21</v>
      </c>
      <c r="J120" t="s">
        <v>27</v>
      </c>
    </row>
    <row r="121" spans="1:10">
      <c r="A121" s="2" t="s">
        <v>1216</v>
      </c>
      <c r="B121" t="s">
        <v>20</v>
      </c>
      <c r="C121">
        <v>94</v>
      </c>
      <c r="D121" t="s">
        <v>42</v>
      </c>
      <c r="E121" t="s">
        <v>160</v>
      </c>
      <c r="F121" t="s">
        <v>161</v>
      </c>
      <c r="G121">
        <v>3294723</v>
      </c>
      <c r="H121">
        <f t="shared" si="1"/>
        <v>3294.723</v>
      </c>
      <c r="I121" t="s">
        <v>21</v>
      </c>
      <c r="J121" t="s">
        <v>27</v>
      </c>
    </row>
    <row r="122" spans="1:10">
      <c r="A122" s="2" t="s">
        <v>1216</v>
      </c>
      <c r="B122" t="s">
        <v>20</v>
      </c>
      <c r="C122">
        <v>94</v>
      </c>
      <c r="D122" t="s">
        <v>42</v>
      </c>
      <c r="E122" t="s">
        <v>161</v>
      </c>
      <c r="F122" t="s">
        <v>162</v>
      </c>
      <c r="G122">
        <v>3273412</v>
      </c>
      <c r="H122">
        <f t="shared" si="1"/>
        <v>3273.4119999999998</v>
      </c>
      <c r="I122" t="s">
        <v>21</v>
      </c>
      <c r="J122" t="s">
        <v>27</v>
      </c>
    </row>
    <row r="123" spans="1:10">
      <c r="A123" s="2" t="s">
        <v>1216</v>
      </c>
      <c r="B123" t="s">
        <v>20</v>
      </c>
      <c r="C123">
        <v>94</v>
      </c>
      <c r="D123" t="s">
        <v>42</v>
      </c>
      <c r="E123" t="s">
        <v>162</v>
      </c>
      <c r="F123" t="s">
        <v>163</v>
      </c>
      <c r="G123">
        <v>3252100</v>
      </c>
      <c r="H123">
        <f t="shared" si="1"/>
        <v>3252.1</v>
      </c>
      <c r="I123" t="s">
        <v>21</v>
      </c>
      <c r="J123" t="s">
        <v>27</v>
      </c>
    </row>
    <row r="124" spans="1:10">
      <c r="A124" s="2" t="s">
        <v>1216</v>
      </c>
      <c r="B124" t="s">
        <v>20</v>
      </c>
      <c r="C124">
        <v>94</v>
      </c>
      <c r="D124" t="s">
        <v>42</v>
      </c>
      <c r="E124" t="s">
        <v>163</v>
      </c>
      <c r="F124" t="s">
        <v>164</v>
      </c>
      <c r="G124">
        <v>3252100</v>
      </c>
      <c r="H124">
        <f t="shared" si="1"/>
        <v>3252.1</v>
      </c>
      <c r="I124" t="s">
        <v>21</v>
      </c>
      <c r="J124" t="s">
        <v>27</v>
      </c>
    </row>
    <row r="125" spans="1:10">
      <c r="A125" s="2" t="s">
        <v>1216</v>
      </c>
      <c r="B125" t="s">
        <v>20</v>
      </c>
      <c r="C125">
        <v>94</v>
      </c>
      <c r="D125" t="s">
        <v>42</v>
      </c>
      <c r="E125" t="s">
        <v>164</v>
      </c>
      <c r="F125" t="s">
        <v>165</v>
      </c>
      <c r="G125">
        <v>3252100</v>
      </c>
      <c r="H125">
        <f t="shared" si="1"/>
        <v>3252.1</v>
      </c>
      <c r="I125" t="s">
        <v>21</v>
      </c>
      <c r="J125" t="s">
        <v>27</v>
      </c>
    </row>
    <row r="126" spans="1:10">
      <c r="A126" s="2" t="s">
        <v>1216</v>
      </c>
      <c r="B126" t="s">
        <v>20</v>
      </c>
      <c r="C126">
        <v>94</v>
      </c>
      <c r="D126" t="s">
        <v>42</v>
      </c>
      <c r="E126" t="s">
        <v>165</v>
      </c>
      <c r="F126" t="s">
        <v>166</v>
      </c>
      <c r="G126">
        <v>3252100</v>
      </c>
      <c r="H126">
        <f t="shared" si="1"/>
        <v>3252.1</v>
      </c>
      <c r="I126" t="s">
        <v>21</v>
      </c>
      <c r="J126" t="s">
        <v>27</v>
      </c>
    </row>
    <row r="127" spans="1:10">
      <c r="A127" s="2" t="s">
        <v>1216</v>
      </c>
      <c r="B127" t="s">
        <v>20</v>
      </c>
      <c r="C127">
        <v>94</v>
      </c>
      <c r="D127" t="s">
        <v>42</v>
      </c>
      <c r="E127" t="s">
        <v>166</v>
      </c>
      <c r="F127" t="s">
        <v>167</v>
      </c>
      <c r="G127">
        <v>3252100</v>
      </c>
      <c r="H127">
        <f t="shared" si="1"/>
        <v>3252.1</v>
      </c>
      <c r="I127" t="s">
        <v>21</v>
      </c>
      <c r="J127" t="s">
        <v>27</v>
      </c>
    </row>
    <row r="128" spans="1:10">
      <c r="A128" s="2" t="s">
        <v>1216</v>
      </c>
      <c r="B128" t="s">
        <v>20</v>
      </c>
      <c r="C128">
        <v>94</v>
      </c>
      <c r="D128" t="s">
        <v>42</v>
      </c>
      <c r="E128" t="s">
        <v>167</v>
      </c>
      <c r="F128" t="s">
        <v>168</v>
      </c>
      <c r="G128">
        <v>3252100</v>
      </c>
      <c r="H128">
        <f t="shared" si="1"/>
        <v>3252.1</v>
      </c>
      <c r="I128" t="s">
        <v>21</v>
      </c>
      <c r="J128" t="s">
        <v>27</v>
      </c>
    </row>
    <row r="129" spans="1:10">
      <c r="A129" s="2" t="s">
        <v>1216</v>
      </c>
      <c r="B129" t="s">
        <v>20</v>
      </c>
      <c r="C129">
        <v>94</v>
      </c>
      <c r="D129" t="s">
        <v>42</v>
      </c>
      <c r="E129" t="s">
        <v>168</v>
      </c>
      <c r="F129" t="s">
        <v>169</v>
      </c>
      <c r="G129">
        <v>3252100</v>
      </c>
      <c r="H129">
        <f t="shared" si="1"/>
        <v>3252.1</v>
      </c>
      <c r="I129" t="s">
        <v>21</v>
      </c>
      <c r="J129" t="s">
        <v>27</v>
      </c>
    </row>
    <row r="130" spans="1:10">
      <c r="A130" s="2" t="s">
        <v>1216</v>
      </c>
      <c r="B130" t="s">
        <v>20</v>
      </c>
      <c r="C130">
        <v>94</v>
      </c>
      <c r="D130" t="s">
        <v>42</v>
      </c>
      <c r="E130" t="s">
        <v>169</v>
      </c>
      <c r="F130" t="s">
        <v>170</v>
      </c>
      <c r="G130">
        <v>3252100</v>
      </c>
      <c r="H130">
        <f t="shared" si="1"/>
        <v>3252.1</v>
      </c>
      <c r="I130" t="s">
        <v>21</v>
      </c>
      <c r="J130" t="s">
        <v>27</v>
      </c>
    </row>
    <row r="131" spans="1:10">
      <c r="A131" s="2" t="s">
        <v>1216</v>
      </c>
      <c r="B131" t="s">
        <v>20</v>
      </c>
      <c r="C131">
        <v>94</v>
      </c>
      <c r="D131" t="s">
        <v>42</v>
      </c>
      <c r="E131" t="s">
        <v>170</v>
      </c>
      <c r="F131" t="s">
        <v>171</v>
      </c>
      <c r="G131">
        <v>3252100</v>
      </c>
      <c r="H131">
        <f t="shared" ref="H131:H194" si="2">G131/1000</f>
        <v>3252.1</v>
      </c>
      <c r="I131" t="s">
        <v>21</v>
      </c>
      <c r="J131" t="s">
        <v>27</v>
      </c>
    </row>
    <row r="132" spans="1:10">
      <c r="A132" s="2" t="s">
        <v>1216</v>
      </c>
      <c r="B132" t="s">
        <v>20</v>
      </c>
      <c r="C132">
        <v>94</v>
      </c>
      <c r="D132" t="s">
        <v>42</v>
      </c>
      <c r="E132" t="s">
        <v>171</v>
      </c>
      <c r="F132" t="s">
        <v>172</v>
      </c>
      <c r="G132">
        <v>3252100</v>
      </c>
      <c r="H132">
        <f t="shared" si="2"/>
        <v>3252.1</v>
      </c>
      <c r="I132" t="s">
        <v>21</v>
      </c>
      <c r="J132" t="s">
        <v>27</v>
      </c>
    </row>
    <row r="133" spans="1:10">
      <c r="A133" s="2" t="s">
        <v>1216</v>
      </c>
      <c r="B133" t="s">
        <v>20</v>
      </c>
      <c r="C133">
        <v>94</v>
      </c>
      <c r="D133" t="s">
        <v>42</v>
      </c>
      <c r="E133" t="s">
        <v>172</v>
      </c>
      <c r="F133" t="s">
        <v>173</v>
      </c>
      <c r="G133">
        <v>3252100</v>
      </c>
      <c r="H133">
        <f t="shared" si="2"/>
        <v>3252.1</v>
      </c>
      <c r="I133" t="s">
        <v>21</v>
      </c>
      <c r="J133" t="s">
        <v>27</v>
      </c>
    </row>
    <row r="134" spans="1:10">
      <c r="A134" s="2" t="s">
        <v>1216</v>
      </c>
      <c r="B134" t="s">
        <v>20</v>
      </c>
      <c r="C134">
        <v>94</v>
      </c>
      <c r="D134" t="s">
        <v>42</v>
      </c>
      <c r="E134" t="s">
        <v>173</v>
      </c>
      <c r="F134" t="s">
        <v>174</v>
      </c>
      <c r="G134">
        <v>3252100</v>
      </c>
      <c r="H134">
        <f t="shared" si="2"/>
        <v>3252.1</v>
      </c>
      <c r="I134" t="s">
        <v>21</v>
      </c>
      <c r="J134" t="s">
        <v>27</v>
      </c>
    </row>
    <row r="135" spans="1:10">
      <c r="A135" s="2" t="s">
        <v>1216</v>
      </c>
      <c r="B135" t="s">
        <v>20</v>
      </c>
      <c r="C135">
        <v>94</v>
      </c>
      <c r="D135" t="s">
        <v>42</v>
      </c>
      <c r="E135" t="s">
        <v>174</v>
      </c>
      <c r="F135" t="s">
        <v>175</v>
      </c>
      <c r="G135">
        <v>3252100</v>
      </c>
      <c r="H135">
        <f t="shared" si="2"/>
        <v>3252.1</v>
      </c>
      <c r="I135" t="s">
        <v>21</v>
      </c>
      <c r="J135" t="s">
        <v>27</v>
      </c>
    </row>
    <row r="136" spans="1:10">
      <c r="A136" s="2" t="s">
        <v>1216</v>
      </c>
      <c r="B136" t="s">
        <v>20</v>
      </c>
      <c r="C136">
        <v>94</v>
      </c>
      <c r="D136" t="s">
        <v>42</v>
      </c>
      <c r="E136" t="s">
        <v>175</v>
      </c>
      <c r="F136" t="s">
        <v>176</v>
      </c>
      <c r="G136">
        <v>3252100</v>
      </c>
      <c r="H136">
        <f t="shared" si="2"/>
        <v>3252.1</v>
      </c>
      <c r="I136" t="s">
        <v>21</v>
      </c>
      <c r="J136" t="s">
        <v>27</v>
      </c>
    </row>
    <row r="137" spans="1:10">
      <c r="A137" s="2" t="s">
        <v>1216</v>
      </c>
      <c r="B137" t="s">
        <v>20</v>
      </c>
      <c r="C137">
        <v>94</v>
      </c>
      <c r="D137" t="s">
        <v>42</v>
      </c>
      <c r="E137" t="s">
        <v>176</v>
      </c>
      <c r="F137" t="s">
        <v>177</v>
      </c>
      <c r="G137">
        <v>3252100</v>
      </c>
      <c r="H137">
        <f t="shared" si="2"/>
        <v>3252.1</v>
      </c>
      <c r="I137" t="s">
        <v>21</v>
      </c>
      <c r="J137" t="s">
        <v>27</v>
      </c>
    </row>
    <row r="138" spans="1:10">
      <c r="A138" s="2" t="s">
        <v>1216</v>
      </c>
      <c r="B138" t="s">
        <v>20</v>
      </c>
      <c r="C138">
        <v>94</v>
      </c>
      <c r="D138" t="s">
        <v>42</v>
      </c>
      <c r="E138" t="s">
        <v>177</v>
      </c>
      <c r="F138" t="s">
        <v>178</v>
      </c>
      <c r="G138">
        <v>3252100</v>
      </c>
      <c r="H138">
        <f t="shared" si="2"/>
        <v>3252.1</v>
      </c>
      <c r="I138" t="s">
        <v>21</v>
      </c>
      <c r="J138" t="s">
        <v>27</v>
      </c>
    </row>
    <row r="139" spans="1:10">
      <c r="A139" s="2" t="s">
        <v>1216</v>
      </c>
      <c r="B139" t="s">
        <v>20</v>
      </c>
      <c r="C139">
        <v>94</v>
      </c>
      <c r="D139" t="s">
        <v>42</v>
      </c>
      <c r="E139" t="s">
        <v>178</v>
      </c>
      <c r="F139" t="s">
        <v>179</v>
      </c>
      <c r="G139">
        <v>3252100</v>
      </c>
      <c r="H139">
        <f t="shared" si="2"/>
        <v>3252.1</v>
      </c>
      <c r="I139" t="s">
        <v>21</v>
      </c>
      <c r="J139" t="s">
        <v>27</v>
      </c>
    </row>
    <row r="140" spans="1:10">
      <c r="A140" s="2" t="s">
        <v>1216</v>
      </c>
      <c r="B140" t="s">
        <v>20</v>
      </c>
      <c r="C140">
        <v>94</v>
      </c>
      <c r="D140" t="s">
        <v>42</v>
      </c>
      <c r="E140" t="s">
        <v>179</v>
      </c>
      <c r="F140" t="s">
        <v>180</v>
      </c>
      <c r="G140">
        <v>3252100</v>
      </c>
      <c r="H140">
        <f t="shared" si="2"/>
        <v>3252.1</v>
      </c>
      <c r="I140" t="s">
        <v>21</v>
      </c>
      <c r="J140" t="s">
        <v>27</v>
      </c>
    </row>
    <row r="141" spans="1:10">
      <c r="A141" s="2" t="s">
        <v>1216</v>
      </c>
      <c r="B141" t="s">
        <v>20</v>
      </c>
      <c r="C141">
        <v>94</v>
      </c>
      <c r="D141" t="s">
        <v>42</v>
      </c>
      <c r="E141" t="s">
        <v>180</v>
      </c>
      <c r="F141" t="s">
        <v>181</v>
      </c>
      <c r="G141">
        <v>3252100</v>
      </c>
      <c r="H141">
        <f t="shared" si="2"/>
        <v>3252.1</v>
      </c>
      <c r="I141" t="s">
        <v>21</v>
      </c>
      <c r="J141" t="s">
        <v>27</v>
      </c>
    </row>
    <row r="142" spans="1:10">
      <c r="A142" s="2" t="s">
        <v>1216</v>
      </c>
      <c r="B142" t="s">
        <v>20</v>
      </c>
      <c r="C142">
        <v>94</v>
      </c>
      <c r="D142" t="s">
        <v>42</v>
      </c>
      <c r="E142" t="s">
        <v>181</v>
      </c>
      <c r="F142" t="s">
        <v>182</v>
      </c>
      <c r="G142">
        <v>3252100</v>
      </c>
      <c r="H142">
        <f t="shared" si="2"/>
        <v>3252.1</v>
      </c>
      <c r="I142" t="s">
        <v>21</v>
      </c>
      <c r="J142" t="s">
        <v>27</v>
      </c>
    </row>
    <row r="143" spans="1:10">
      <c r="A143" s="2" t="s">
        <v>1216</v>
      </c>
      <c r="B143" t="s">
        <v>20</v>
      </c>
      <c r="C143">
        <v>94</v>
      </c>
      <c r="D143" t="s">
        <v>42</v>
      </c>
      <c r="E143" t="s">
        <v>182</v>
      </c>
      <c r="F143" t="s">
        <v>183</v>
      </c>
      <c r="G143">
        <v>3252100</v>
      </c>
      <c r="H143">
        <f t="shared" si="2"/>
        <v>3252.1</v>
      </c>
      <c r="I143" t="s">
        <v>21</v>
      </c>
      <c r="J143" t="s">
        <v>27</v>
      </c>
    </row>
    <row r="144" spans="1:10">
      <c r="A144" s="2" t="s">
        <v>1216</v>
      </c>
      <c r="B144" t="s">
        <v>20</v>
      </c>
      <c r="C144">
        <v>94</v>
      </c>
      <c r="D144" t="s">
        <v>42</v>
      </c>
      <c r="E144" t="s">
        <v>183</v>
      </c>
      <c r="F144" t="s">
        <v>184</v>
      </c>
      <c r="G144">
        <v>3252100</v>
      </c>
      <c r="H144">
        <f t="shared" si="2"/>
        <v>3252.1</v>
      </c>
      <c r="I144" t="s">
        <v>21</v>
      </c>
      <c r="J144" t="s">
        <v>27</v>
      </c>
    </row>
    <row r="145" spans="1:10">
      <c r="A145" s="2" t="s">
        <v>1216</v>
      </c>
      <c r="B145" t="s">
        <v>20</v>
      </c>
      <c r="C145">
        <v>94</v>
      </c>
      <c r="D145" t="s">
        <v>42</v>
      </c>
      <c r="E145" t="s">
        <v>184</v>
      </c>
      <c r="F145" t="s">
        <v>185</v>
      </c>
      <c r="G145">
        <v>3252100</v>
      </c>
      <c r="H145">
        <f t="shared" si="2"/>
        <v>3252.1</v>
      </c>
      <c r="I145" t="s">
        <v>21</v>
      </c>
      <c r="J145" t="s">
        <v>27</v>
      </c>
    </row>
    <row r="146" spans="1:10">
      <c r="A146" s="2" t="s">
        <v>1216</v>
      </c>
      <c r="B146" t="s">
        <v>20</v>
      </c>
      <c r="C146">
        <v>94</v>
      </c>
      <c r="D146" t="s">
        <v>42</v>
      </c>
      <c r="E146" t="s">
        <v>185</v>
      </c>
      <c r="F146" t="s">
        <v>186</v>
      </c>
      <c r="G146">
        <v>3266570</v>
      </c>
      <c r="H146">
        <f t="shared" si="2"/>
        <v>3266.57</v>
      </c>
      <c r="I146" t="s">
        <v>21</v>
      </c>
      <c r="J146" t="s">
        <v>27</v>
      </c>
    </row>
    <row r="147" spans="1:10">
      <c r="A147" s="2" t="s">
        <v>1216</v>
      </c>
      <c r="B147" t="s">
        <v>20</v>
      </c>
      <c r="C147">
        <v>94</v>
      </c>
      <c r="D147" t="s">
        <v>42</v>
      </c>
      <c r="E147" t="s">
        <v>186</v>
      </c>
      <c r="F147" t="s">
        <v>187</v>
      </c>
      <c r="G147">
        <v>3281002</v>
      </c>
      <c r="H147">
        <f t="shared" si="2"/>
        <v>3281.002</v>
      </c>
      <c r="I147" t="s">
        <v>21</v>
      </c>
      <c r="J147" t="s">
        <v>27</v>
      </c>
    </row>
    <row r="148" spans="1:10">
      <c r="A148" s="2" t="s">
        <v>1216</v>
      </c>
      <c r="B148" t="s">
        <v>20</v>
      </c>
      <c r="C148">
        <v>94</v>
      </c>
      <c r="D148" t="s">
        <v>42</v>
      </c>
      <c r="E148" t="s">
        <v>187</v>
      </c>
      <c r="F148" t="s">
        <v>188</v>
      </c>
      <c r="G148">
        <v>3295349</v>
      </c>
      <c r="H148">
        <f t="shared" si="2"/>
        <v>3295.3490000000002</v>
      </c>
      <c r="I148" t="s">
        <v>21</v>
      </c>
      <c r="J148" t="s">
        <v>27</v>
      </c>
    </row>
    <row r="149" spans="1:10">
      <c r="A149" s="2" t="s">
        <v>1216</v>
      </c>
      <c r="B149" t="s">
        <v>20</v>
      </c>
      <c r="C149">
        <v>94</v>
      </c>
      <c r="D149" t="s">
        <v>42</v>
      </c>
      <c r="E149" t="s">
        <v>188</v>
      </c>
      <c r="F149" t="s">
        <v>189</v>
      </c>
      <c r="G149">
        <v>3309820</v>
      </c>
      <c r="H149">
        <f t="shared" si="2"/>
        <v>3309.82</v>
      </c>
      <c r="I149" t="s">
        <v>21</v>
      </c>
      <c r="J149" t="s">
        <v>27</v>
      </c>
    </row>
    <row r="150" spans="1:10">
      <c r="A150" s="2" t="s">
        <v>1216</v>
      </c>
      <c r="B150" t="s">
        <v>20</v>
      </c>
      <c r="C150">
        <v>94</v>
      </c>
      <c r="D150" t="s">
        <v>42</v>
      </c>
      <c r="E150" t="s">
        <v>189</v>
      </c>
      <c r="F150" t="s">
        <v>190</v>
      </c>
      <c r="G150">
        <v>3324214</v>
      </c>
      <c r="H150">
        <f t="shared" si="2"/>
        <v>3324.2139999999999</v>
      </c>
      <c r="I150" t="s">
        <v>21</v>
      </c>
      <c r="J150" t="s">
        <v>27</v>
      </c>
    </row>
    <row r="151" spans="1:10">
      <c r="A151" s="2" t="s">
        <v>1216</v>
      </c>
      <c r="B151" t="s">
        <v>20</v>
      </c>
      <c r="C151">
        <v>94</v>
      </c>
      <c r="D151" t="s">
        <v>42</v>
      </c>
      <c r="E151" t="s">
        <v>190</v>
      </c>
      <c r="F151" t="s">
        <v>191</v>
      </c>
      <c r="G151">
        <v>3338864</v>
      </c>
      <c r="H151">
        <f t="shared" si="2"/>
        <v>3338.864</v>
      </c>
      <c r="I151" t="s">
        <v>21</v>
      </c>
      <c r="J151" t="s">
        <v>27</v>
      </c>
    </row>
    <row r="152" spans="1:10">
      <c r="A152" s="2" t="s">
        <v>1216</v>
      </c>
      <c r="B152" t="s">
        <v>20</v>
      </c>
      <c r="C152">
        <v>94</v>
      </c>
      <c r="D152" t="s">
        <v>42</v>
      </c>
      <c r="E152" t="s">
        <v>191</v>
      </c>
      <c r="F152" t="s">
        <v>192</v>
      </c>
      <c r="G152">
        <v>3353492</v>
      </c>
      <c r="H152">
        <f t="shared" si="2"/>
        <v>3353.4920000000002</v>
      </c>
      <c r="I152" t="s">
        <v>21</v>
      </c>
      <c r="J152" t="s">
        <v>27</v>
      </c>
    </row>
    <row r="153" spans="1:10">
      <c r="A153" s="2" t="s">
        <v>1216</v>
      </c>
      <c r="B153" t="s">
        <v>20</v>
      </c>
      <c r="C153">
        <v>94</v>
      </c>
      <c r="D153" t="s">
        <v>42</v>
      </c>
      <c r="E153" t="s">
        <v>192</v>
      </c>
      <c r="F153" t="s">
        <v>193</v>
      </c>
      <c r="G153">
        <v>3368400</v>
      </c>
      <c r="H153">
        <f t="shared" si="2"/>
        <v>3368.4</v>
      </c>
      <c r="I153" t="s">
        <v>21</v>
      </c>
      <c r="J153" t="s">
        <v>27</v>
      </c>
    </row>
    <row r="154" spans="1:10">
      <c r="A154" s="2" t="s">
        <v>1216</v>
      </c>
      <c r="B154" t="s">
        <v>20</v>
      </c>
      <c r="C154">
        <v>94</v>
      </c>
      <c r="D154" t="s">
        <v>42</v>
      </c>
      <c r="E154" t="s">
        <v>193</v>
      </c>
      <c r="F154" t="s">
        <v>193</v>
      </c>
      <c r="G154">
        <f>G153+($G$155-$G$153)/2</f>
        <v>3383366.5</v>
      </c>
      <c r="H154">
        <f t="shared" si="2"/>
        <v>3383.3665000000001</v>
      </c>
      <c r="I154" t="s">
        <v>1292</v>
      </c>
      <c r="J154" t="s">
        <v>27</v>
      </c>
    </row>
    <row r="155" spans="1:10">
      <c r="A155" s="2" t="s">
        <v>1216</v>
      </c>
      <c r="B155" t="s">
        <v>20</v>
      </c>
      <c r="C155">
        <v>94</v>
      </c>
      <c r="D155" t="s">
        <v>42</v>
      </c>
      <c r="E155" t="s">
        <v>471</v>
      </c>
      <c r="F155" t="s">
        <v>194</v>
      </c>
      <c r="G155">
        <v>3398333</v>
      </c>
      <c r="H155">
        <f t="shared" si="2"/>
        <v>3398.3330000000001</v>
      </c>
      <c r="I155" t="s">
        <v>21</v>
      </c>
      <c r="J155" t="s">
        <v>27</v>
      </c>
    </row>
    <row r="156" spans="1:10">
      <c r="A156" s="2" t="s">
        <v>1216</v>
      </c>
      <c r="B156" t="s">
        <v>20</v>
      </c>
      <c r="C156">
        <v>94</v>
      </c>
      <c r="D156" t="s">
        <v>42</v>
      </c>
      <c r="E156" t="s">
        <v>194</v>
      </c>
      <c r="F156" t="s">
        <v>195</v>
      </c>
      <c r="G156">
        <v>3413307</v>
      </c>
      <c r="H156">
        <f t="shared" si="2"/>
        <v>3413.3069999999998</v>
      </c>
      <c r="I156" t="s">
        <v>21</v>
      </c>
      <c r="J156" t="s">
        <v>27</v>
      </c>
    </row>
    <row r="157" spans="1:10">
      <c r="A157" s="2" t="s">
        <v>1216</v>
      </c>
      <c r="B157" t="s">
        <v>20</v>
      </c>
      <c r="C157">
        <v>94</v>
      </c>
      <c r="D157" t="s">
        <v>42</v>
      </c>
      <c r="E157" t="s">
        <v>195</v>
      </c>
      <c r="F157" t="s">
        <v>196</v>
      </c>
      <c r="G157">
        <v>3428668</v>
      </c>
      <c r="H157">
        <f t="shared" si="2"/>
        <v>3428.6680000000001</v>
      </c>
      <c r="I157" t="s">
        <v>21</v>
      </c>
      <c r="J157" t="s">
        <v>27</v>
      </c>
    </row>
    <row r="158" spans="1:10">
      <c r="A158" s="2" t="s">
        <v>1216</v>
      </c>
      <c r="B158" t="s">
        <v>20</v>
      </c>
      <c r="C158">
        <v>94</v>
      </c>
      <c r="D158" t="s">
        <v>42</v>
      </c>
      <c r="E158" t="s">
        <v>196</v>
      </c>
      <c r="F158" t="s">
        <v>197</v>
      </c>
      <c r="G158">
        <v>3443927</v>
      </c>
      <c r="H158">
        <f t="shared" si="2"/>
        <v>3443.9270000000001</v>
      </c>
      <c r="I158" t="s">
        <v>21</v>
      </c>
      <c r="J158" t="s">
        <v>27</v>
      </c>
    </row>
    <row r="159" spans="1:10">
      <c r="A159" s="2" t="s">
        <v>1216</v>
      </c>
      <c r="B159" t="s">
        <v>20</v>
      </c>
      <c r="C159">
        <v>94</v>
      </c>
      <c r="D159" t="s">
        <v>42</v>
      </c>
      <c r="E159" t="s">
        <v>197</v>
      </c>
      <c r="F159" t="s">
        <v>198</v>
      </c>
      <c r="G159">
        <v>3459217</v>
      </c>
      <c r="H159">
        <f t="shared" si="2"/>
        <v>3459.2170000000001</v>
      </c>
      <c r="I159" t="s">
        <v>21</v>
      </c>
      <c r="J159" t="s">
        <v>27</v>
      </c>
    </row>
    <row r="160" spans="1:10">
      <c r="A160" s="2" t="s">
        <v>1216</v>
      </c>
      <c r="B160" t="s">
        <v>20</v>
      </c>
      <c r="C160">
        <v>94</v>
      </c>
      <c r="D160" t="s">
        <v>42</v>
      </c>
      <c r="E160" t="s">
        <v>198</v>
      </c>
      <c r="F160" t="s">
        <v>199</v>
      </c>
      <c r="G160">
        <v>3474877</v>
      </c>
      <c r="H160">
        <f t="shared" si="2"/>
        <v>3474.877</v>
      </c>
      <c r="I160" t="s">
        <v>21</v>
      </c>
      <c r="J160" t="s">
        <v>27</v>
      </c>
    </row>
    <row r="161" spans="1:10">
      <c r="A161" s="2" t="s">
        <v>1216</v>
      </c>
      <c r="B161" t="s">
        <v>20</v>
      </c>
      <c r="C161">
        <v>94</v>
      </c>
      <c r="D161" t="s">
        <v>42</v>
      </c>
      <c r="E161" t="s">
        <v>199</v>
      </c>
      <c r="F161" t="s">
        <v>200</v>
      </c>
      <c r="G161">
        <v>3490675</v>
      </c>
      <c r="H161">
        <f t="shared" si="2"/>
        <v>3490.6750000000002</v>
      </c>
      <c r="I161" t="s">
        <v>21</v>
      </c>
      <c r="J161" t="s">
        <v>27</v>
      </c>
    </row>
    <row r="162" spans="1:10">
      <c r="A162" s="2" t="s">
        <v>1216</v>
      </c>
      <c r="B162" t="s">
        <v>20</v>
      </c>
      <c r="C162">
        <v>94</v>
      </c>
      <c r="D162" t="s">
        <v>42</v>
      </c>
      <c r="E162" t="s">
        <v>200</v>
      </c>
      <c r="F162" t="s">
        <v>201</v>
      </c>
      <c r="G162">
        <v>3506123</v>
      </c>
      <c r="H162">
        <f t="shared" si="2"/>
        <v>3506.123</v>
      </c>
      <c r="I162" t="s">
        <v>21</v>
      </c>
      <c r="J162" t="s">
        <v>27</v>
      </c>
    </row>
    <row r="163" spans="1:10">
      <c r="A163" s="2" t="s">
        <v>1216</v>
      </c>
      <c r="B163" t="s">
        <v>20</v>
      </c>
      <c r="C163">
        <v>94</v>
      </c>
      <c r="D163" t="s">
        <v>42</v>
      </c>
      <c r="E163" t="s">
        <v>201</v>
      </c>
      <c r="F163" t="s">
        <v>202</v>
      </c>
      <c r="G163">
        <v>3521066</v>
      </c>
      <c r="H163">
        <f t="shared" si="2"/>
        <v>3521.0659999999998</v>
      </c>
      <c r="I163" t="s">
        <v>21</v>
      </c>
      <c r="J163" t="s">
        <v>27</v>
      </c>
    </row>
    <row r="164" spans="1:10">
      <c r="A164" s="2" t="s">
        <v>1216</v>
      </c>
      <c r="B164" t="s">
        <v>20</v>
      </c>
      <c r="C164">
        <v>94</v>
      </c>
      <c r="D164" t="s">
        <v>42</v>
      </c>
      <c r="E164" t="s">
        <v>202</v>
      </c>
      <c r="F164" t="s">
        <v>203</v>
      </c>
      <c r="G164">
        <v>3536008</v>
      </c>
      <c r="H164">
        <f t="shared" si="2"/>
        <v>3536.0079999999998</v>
      </c>
      <c r="I164" t="s">
        <v>21</v>
      </c>
      <c r="J164" t="s">
        <v>27</v>
      </c>
    </row>
    <row r="165" spans="1:10">
      <c r="A165" s="2" t="s">
        <v>1216</v>
      </c>
      <c r="B165" t="s">
        <v>20</v>
      </c>
      <c r="C165">
        <v>94</v>
      </c>
      <c r="D165" t="s">
        <v>42</v>
      </c>
      <c r="E165" t="s">
        <v>203</v>
      </c>
      <c r="F165" t="s">
        <v>204</v>
      </c>
      <c r="G165">
        <v>3550950</v>
      </c>
      <c r="H165">
        <f t="shared" si="2"/>
        <v>3550.95</v>
      </c>
      <c r="I165" t="s">
        <v>21</v>
      </c>
      <c r="J165" t="s">
        <v>27</v>
      </c>
    </row>
    <row r="166" spans="1:10">
      <c r="A166" s="2" t="s">
        <v>1216</v>
      </c>
      <c r="B166" t="s">
        <v>20</v>
      </c>
      <c r="C166">
        <v>94</v>
      </c>
      <c r="D166" t="s">
        <v>42</v>
      </c>
      <c r="E166" t="s">
        <v>204</v>
      </c>
      <c r="F166" t="s">
        <v>205</v>
      </c>
      <c r="G166">
        <v>3565893</v>
      </c>
      <c r="H166">
        <f t="shared" si="2"/>
        <v>3565.893</v>
      </c>
      <c r="I166" t="s">
        <v>21</v>
      </c>
      <c r="J166" t="s">
        <v>27</v>
      </c>
    </row>
    <row r="167" spans="1:10">
      <c r="A167" s="2" t="s">
        <v>1216</v>
      </c>
      <c r="B167" t="s">
        <v>20</v>
      </c>
      <c r="C167">
        <v>94</v>
      </c>
      <c r="D167" t="s">
        <v>42</v>
      </c>
      <c r="E167" t="s">
        <v>205</v>
      </c>
      <c r="F167" t="s">
        <v>206</v>
      </c>
      <c r="G167">
        <v>3580836</v>
      </c>
      <c r="H167">
        <f t="shared" si="2"/>
        <v>3580.8359999999998</v>
      </c>
      <c r="I167" t="s">
        <v>21</v>
      </c>
      <c r="J167" t="s">
        <v>27</v>
      </c>
    </row>
    <row r="168" spans="1:10">
      <c r="A168" s="2" t="s">
        <v>1216</v>
      </c>
      <c r="B168" t="s">
        <v>20</v>
      </c>
      <c r="C168">
        <v>94</v>
      </c>
      <c r="D168" t="s">
        <v>42</v>
      </c>
      <c r="E168" t="s">
        <v>206</v>
      </c>
      <c r="F168" t="s">
        <v>207</v>
      </c>
      <c r="G168">
        <v>3595778</v>
      </c>
      <c r="H168">
        <f t="shared" si="2"/>
        <v>3595.7779999999998</v>
      </c>
      <c r="I168" t="s">
        <v>21</v>
      </c>
      <c r="J168" t="s">
        <v>27</v>
      </c>
    </row>
    <row r="169" spans="1:10">
      <c r="A169" s="2" t="s">
        <v>1216</v>
      </c>
      <c r="B169" t="s">
        <v>20</v>
      </c>
      <c r="C169">
        <v>94</v>
      </c>
      <c r="D169" t="s">
        <v>42</v>
      </c>
      <c r="E169" t="s">
        <v>207</v>
      </c>
      <c r="F169" t="s">
        <v>208</v>
      </c>
      <c r="G169">
        <v>3610720</v>
      </c>
      <c r="H169">
        <f t="shared" si="2"/>
        <v>3610.72</v>
      </c>
      <c r="I169" t="s">
        <v>21</v>
      </c>
      <c r="J169" t="s">
        <v>27</v>
      </c>
    </row>
    <row r="170" spans="1:10">
      <c r="A170" s="2" t="s">
        <v>1216</v>
      </c>
      <c r="B170" t="s">
        <v>20</v>
      </c>
      <c r="C170">
        <v>94</v>
      </c>
      <c r="D170" t="s">
        <v>42</v>
      </c>
      <c r="E170" t="s">
        <v>208</v>
      </c>
      <c r="F170" t="s">
        <v>209</v>
      </c>
      <c r="G170">
        <v>3625409</v>
      </c>
      <c r="H170">
        <f t="shared" si="2"/>
        <v>3625.4090000000001</v>
      </c>
      <c r="I170" t="s">
        <v>21</v>
      </c>
      <c r="J170" t="s">
        <v>27</v>
      </c>
    </row>
    <row r="171" spans="1:10">
      <c r="A171" s="2" t="s">
        <v>1216</v>
      </c>
      <c r="B171" t="s">
        <v>20</v>
      </c>
      <c r="C171">
        <v>94</v>
      </c>
      <c r="D171" t="s">
        <v>42</v>
      </c>
      <c r="E171" t="s">
        <v>209</v>
      </c>
      <c r="F171" t="s">
        <v>210</v>
      </c>
      <c r="G171">
        <v>3640122</v>
      </c>
      <c r="H171">
        <f t="shared" si="2"/>
        <v>3640.1219999999998</v>
      </c>
      <c r="I171" t="s">
        <v>21</v>
      </c>
      <c r="J171" t="s">
        <v>27</v>
      </c>
    </row>
    <row r="172" spans="1:10">
      <c r="A172" s="2" t="s">
        <v>1216</v>
      </c>
      <c r="B172" t="s">
        <v>20</v>
      </c>
      <c r="C172">
        <v>94</v>
      </c>
      <c r="D172" t="s">
        <v>42</v>
      </c>
      <c r="E172" t="s">
        <v>210</v>
      </c>
      <c r="F172" t="s">
        <v>211</v>
      </c>
      <c r="G172">
        <v>3654356</v>
      </c>
      <c r="H172">
        <f t="shared" si="2"/>
        <v>3654.3560000000002</v>
      </c>
      <c r="I172" t="s">
        <v>21</v>
      </c>
      <c r="J172" t="s">
        <v>27</v>
      </c>
    </row>
    <row r="173" spans="1:10">
      <c r="A173" s="2" t="s">
        <v>1216</v>
      </c>
      <c r="B173" t="s">
        <v>20</v>
      </c>
      <c r="C173">
        <v>94</v>
      </c>
      <c r="D173" t="s">
        <v>42</v>
      </c>
      <c r="E173" t="s">
        <v>211</v>
      </c>
      <c r="F173" t="s">
        <v>212</v>
      </c>
      <c r="G173">
        <v>3667988</v>
      </c>
      <c r="H173">
        <f t="shared" si="2"/>
        <v>3667.9879999999998</v>
      </c>
      <c r="I173" t="s">
        <v>21</v>
      </c>
      <c r="J173" t="s">
        <v>27</v>
      </c>
    </row>
    <row r="174" spans="1:10">
      <c r="A174" s="2" t="s">
        <v>1216</v>
      </c>
      <c r="B174" t="s">
        <v>20</v>
      </c>
      <c r="C174">
        <v>94</v>
      </c>
      <c r="D174" t="s">
        <v>42</v>
      </c>
      <c r="E174" t="s">
        <v>212</v>
      </c>
      <c r="F174" t="s">
        <v>213</v>
      </c>
      <c r="G174">
        <v>3682956</v>
      </c>
      <c r="H174">
        <f t="shared" si="2"/>
        <v>3682.9560000000001</v>
      </c>
      <c r="I174" t="s">
        <v>21</v>
      </c>
      <c r="J174" t="s">
        <v>27</v>
      </c>
    </row>
    <row r="175" spans="1:10">
      <c r="A175" s="2" t="s">
        <v>1216</v>
      </c>
      <c r="B175" t="s">
        <v>20</v>
      </c>
      <c r="C175">
        <v>94</v>
      </c>
      <c r="D175" t="s">
        <v>42</v>
      </c>
      <c r="E175" t="s">
        <v>213</v>
      </c>
      <c r="F175" t="s">
        <v>214</v>
      </c>
      <c r="G175">
        <v>3695872</v>
      </c>
      <c r="H175">
        <f t="shared" si="2"/>
        <v>3695.8719999999998</v>
      </c>
      <c r="I175" t="s">
        <v>21</v>
      </c>
      <c r="J175" t="s">
        <v>27</v>
      </c>
    </row>
    <row r="176" spans="1:10">
      <c r="A176" s="2" t="s">
        <v>1216</v>
      </c>
      <c r="B176" t="s">
        <v>20</v>
      </c>
      <c r="C176">
        <v>94</v>
      </c>
      <c r="D176" t="s">
        <v>42</v>
      </c>
      <c r="E176" t="s">
        <v>214</v>
      </c>
      <c r="F176" t="s">
        <v>215</v>
      </c>
      <c r="G176">
        <v>3708788</v>
      </c>
      <c r="H176">
        <f t="shared" si="2"/>
        <v>3708.788</v>
      </c>
      <c r="I176" t="s">
        <v>21</v>
      </c>
      <c r="J176" t="s">
        <v>27</v>
      </c>
    </row>
    <row r="177" spans="1:10">
      <c r="A177" s="2" t="s">
        <v>1216</v>
      </c>
      <c r="B177" t="s">
        <v>20</v>
      </c>
      <c r="C177">
        <v>94</v>
      </c>
      <c r="D177" t="s">
        <v>42</v>
      </c>
      <c r="E177" t="s">
        <v>215</v>
      </c>
      <c r="F177" t="s">
        <v>216</v>
      </c>
      <c r="G177">
        <v>3721639</v>
      </c>
      <c r="H177">
        <f t="shared" si="2"/>
        <v>3721.6390000000001</v>
      </c>
      <c r="I177" t="s">
        <v>21</v>
      </c>
      <c r="J177" t="s">
        <v>27</v>
      </c>
    </row>
    <row r="178" spans="1:10">
      <c r="A178" s="2" t="s">
        <v>1216</v>
      </c>
      <c r="B178" t="s">
        <v>20</v>
      </c>
      <c r="C178">
        <v>94</v>
      </c>
      <c r="D178" t="s">
        <v>42</v>
      </c>
      <c r="E178" t="s">
        <v>216</v>
      </c>
      <c r="F178" t="s">
        <v>217</v>
      </c>
      <c r="G178">
        <v>3733616</v>
      </c>
      <c r="H178">
        <f t="shared" si="2"/>
        <v>3733.616</v>
      </c>
      <c r="I178" t="s">
        <v>21</v>
      </c>
      <c r="J178" t="s">
        <v>27</v>
      </c>
    </row>
    <row r="179" spans="1:10">
      <c r="A179" s="2" t="s">
        <v>1216</v>
      </c>
      <c r="B179" t="s">
        <v>20</v>
      </c>
      <c r="C179">
        <v>94</v>
      </c>
      <c r="D179" t="s">
        <v>42</v>
      </c>
      <c r="E179" t="s">
        <v>217</v>
      </c>
      <c r="F179" t="s">
        <v>218</v>
      </c>
      <c r="G179">
        <v>3741631</v>
      </c>
      <c r="H179">
        <f t="shared" si="2"/>
        <v>3741.6309999999999</v>
      </c>
      <c r="I179" t="s">
        <v>21</v>
      </c>
      <c r="J179" t="s">
        <v>27</v>
      </c>
    </row>
    <row r="180" spans="1:10">
      <c r="A180" s="2" t="s">
        <v>1216</v>
      </c>
      <c r="B180" t="s">
        <v>20</v>
      </c>
      <c r="C180">
        <v>94</v>
      </c>
      <c r="D180" t="s">
        <v>42</v>
      </c>
      <c r="E180" t="s">
        <v>218</v>
      </c>
      <c r="F180" t="s">
        <v>219</v>
      </c>
      <c r="G180">
        <v>3745556</v>
      </c>
      <c r="H180">
        <f t="shared" si="2"/>
        <v>3745.556</v>
      </c>
      <c r="I180" t="s">
        <v>21</v>
      </c>
      <c r="J180" t="s">
        <v>27</v>
      </c>
    </row>
    <row r="181" spans="1:10">
      <c r="A181" s="2" t="s">
        <v>1216</v>
      </c>
      <c r="B181" t="s">
        <v>20</v>
      </c>
      <c r="C181">
        <v>94</v>
      </c>
      <c r="D181" t="s">
        <v>42</v>
      </c>
      <c r="E181" t="s">
        <v>219</v>
      </c>
      <c r="F181" t="s">
        <v>220</v>
      </c>
      <c r="G181">
        <v>3750852</v>
      </c>
      <c r="H181">
        <f t="shared" si="2"/>
        <v>3750.8519999999999</v>
      </c>
      <c r="I181" t="s">
        <v>21</v>
      </c>
      <c r="J181" t="s">
        <v>27</v>
      </c>
    </row>
    <row r="182" spans="1:10">
      <c r="A182" s="2" t="s">
        <v>1216</v>
      </c>
      <c r="B182" t="s">
        <v>20</v>
      </c>
      <c r="C182">
        <v>94</v>
      </c>
      <c r="D182" t="s">
        <v>42</v>
      </c>
      <c r="E182" t="s">
        <v>220</v>
      </c>
      <c r="F182" t="s">
        <v>221</v>
      </c>
      <c r="G182">
        <v>3756485</v>
      </c>
      <c r="H182">
        <f t="shared" si="2"/>
        <v>3756.4850000000001</v>
      </c>
      <c r="I182" t="s">
        <v>21</v>
      </c>
      <c r="J182" t="s">
        <v>27</v>
      </c>
    </row>
    <row r="183" spans="1:10">
      <c r="A183" s="2" t="s">
        <v>1216</v>
      </c>
      <c r="B183" t="s">
        <v>20</v>
      </c>
      <c r="C183">
        <v>94</v>
      </c>
      <c r="D183" t="s">
        <v>42</v>
      </c>
      <c r="E183" t="s">
        <v>221</v>
      </c>
      <c r="F183" t="s">
        <v>222</v>
      </c>
      <c r="G183">
        <v>3765850</v>
      </c>
      <c r="H183">
        <f t="shared" si="2"/>
        <v>3765.85</v>
      </c>
      <c r="I183" t="s">
        <v>21</v>
      </c>
      <c r="J183" t="s">
        <v>27</v>
      </c>
    </row>
    <row r="184" spans="1:10">
      <c r="A184" s="2" t="s">
        <v>1216</v>
      </c>
      <c r="B184" t="s">
        <v>20</v>
      </c>
      <c r="C184">
        <v>94</v>
      </c>
      <c r="D184" t="s">
        <v>42</v>
      </c>
      <c r="E184" t="s">
        <v>222</v>
      </c>
      <c r="F184" t="s">
        <v>223</v>
      </c>
      <c r="G184">
        <v>3773763</v>
      </c>
      <c r="H184">
        <f t="shared" si="2"/>
        <v>3773.7629999999999</v>
      </c>
      <c r="I184" t="s">
        <v>21</v>
      </c>
      <c r="J184" t="s">
        <v>27</v>
      </c>
    </row>
    <row r="185" spans="1:10">
      <c r="A185" s="2" t="s">
        <v>1216</v>
      </c>
      <c r="B185" t="s">
        <v>20</v>
      </c>
      <c r="C185">
        <v>94</v>
      </c>
      <c r="D185" t="s">
        <v>42</v>
      </c>
      <c r="E185" t="s">
        <v>223</v>
      </c>
      <c r="F185" t="s">
        <v>224</v>
      </c>
      <c r="G185">
        <v>3785204</v>
      </c>
      <c r="H185">
        <f t="shared" si="2"/>
        <v>3785.2040000000002</v>
      </c>
      <c r="I185" t="s">
        <v>21</v>
      </c>
      <c r="J185" t="s">
        <v>27</v>
      </c>
    </row>
    <row r="186" spans="1:10">
      <c r="A186" s="2" t="s">
        <v>1216</v>
      </c>
      <c r="B186" t="s">
        <v>20</v>
      </c>
      <c r="C186">
        <v>94</v>
      </c>
      <c r="D186" t="s">
        <v>42</v>
      </c>
      <c r="E186" t="s">
        <v>224</v>
      </c>
      <c r="F186" t="s">
        <v>225</v>
      </c>
      <c r="G186">
        <v>3798736</v>
      </c>
      <c r="H186">
        <f t="shared" si="2"/>
        <v>3798.7359999999999</v>
      </c>
      <c r="I186" t="s">
        <v>21</v>
      </c>
      <c r="J186" t="s">
        <v>27</v>
      </c>
    </row>
    <row r="187" spans="1:10">
      <c r="A187" s="2" t="s">
        <v>1216</v>
      </c>
      <c r="B187" t="s">
        <v>20</v>
      </c>
      <c r="C187">
        <v>94</v>
      </c>
      <c r="D187" t="s">
        <v>42</v>
      </c>
      <c r="E187" t="s">
        <v>225</v>
      </c>
      <c r="F187" t="s">
        <v>226</v>
      </c>
      <c r="G187">
        <v>3812561</v>
      </c>
      <c r="H187">
        <f t="shared" si="2"/>
        <v>3812.5610000000001</v>
      </c>
      <c r="I187" t="s">
        <v>21</v>
      </c>
      <c r="J187" t="s">
        <v>27</v>
      </c>
    </row>
    <row r="188" spans="1:10">
      <c r="A188" s="2" t="s">
        <v>1216</v>
      </c>
      <c r="B188" t="s">
        <v>20</v>
      </c>
      <c r="C188">
        <v>94</v>
      </c>
      <c r="D188" t="s">
        <v>42</v>
      </c>
      <c r="E188" t="s">
        <v>226</v>
      </c>
      <c r="F188" t="s">
        <v>227</v>
      </c>
      <c r="G188">
        <v>3828264</v>
      </c>
      <c r="H188">
        <f t="shared" si="2"/>
        <v>3828.2640000000001</v>
      </c>
      <c r="I188" t="s">
        <v>21</v>
      </c>
      <c r="J188" t="s">
        <v>27</v>
      </c>
    </row>
    <row r="189" spans="1:10">
      <c r="A189" s="2" t="s">
        <v>1216</v>
      </c>
      <c r="B189" t="s">
        <v>20</v>
      </c>
      <c r="C189">
        <v>94</v>
      </c>
      <c r="D189" t="s">
        <v>42</v>
      </c>
      <c r="E189" t="s">
        <v>227</v>
      </c>
      <c r="F189" t="s">
        <v>228</v>
      </c>
      <c r="G189">
        <v>3844826</v>
      </c>
      <c r="H189">
        <f t="shared" si="2"/>
        <v>3844.826</v>
      </c>
      <c r="I189" t="s">
        <v>21</v>
      </c>
      <c r="J189" t="s">
        <v>27</v>
      </c>
    </row>
    <row r="190" spans="1:10">
      <c r="A190" s="2" t="s">
        <v>1216</v>
      </c>
      <c r="B190" t="s">
        <v>20</v>
      </c>
      <c r="C190">
        <v>94</v>
      </c>
      <c r="D190" t="s">
        <v>42</v>
      </c>
      <c r="E190" t="s">
        <v>228</v>
      </c>
      <c r="F190" t="s">
        <v>229</v>
      </c>
      <c r="G190">
        <v>3860392</v>
      </c>
      <c r="H190">
        <f t="shared" si="2"/>
        <v>3860.3919999999998</v>
      </c>
      <c r="I190" t="s">
        <v>21</v>
      </c>
      <c r="J190" t="s">
        <v>27</v>
      </c>
    </row>
    <row r="191" spans="1:10">
      <c r="A191" s="2" t="s">
        <v>1216</v>
      </c>
      <c r="B191" t="s">
        <v>20</v>
      </c>
      <c r="C191">
        <v>94</v>
      </c>
      <c r="D191" t="s">
        <v>42</v>
      </c>
      <c r="E191" t="s">
        <v>229</v>
      </c>
      <c r="F191" t="s">
        <v>230</v>
      </c>
      <c r="G191">
        <v>3875949</v>
      </c>
      <c r="H191">
        <f t="shared" si="2"/>
        <v>3875.9490000000001</v>
      </c>
      <c r="I191" t="s">
        <v>21</v>
      </c>
      <c r="J191" t="s">
        <v>27</v>
      </c>
    </row>
    <row r="192" spans="1:10">
      <c r="A192" s="2" t="s">
        <v>1216</v>
      </c>
      <c r="B192" t="s">
        <v>20</v>
      </c>
      <c r="C192">
        <v>94</v>
      </c>
      <c r="D192" t="s">
        <v>42</v>
      </c>
      <c r="E192" t="s">
        <v>230</v>
      </c>
      <c r="F192" t="s">
        <v>231</v>
      </c>
      <c r="G192">
        <v>3893481</v>
      </c>
      <c r="H192">
        <f t="shared" si="2"/>
        <v>3893.4810000000002</v>
      </c>
      <c r="I192" t="s">
        <v>21</v>
      </c>
      <c r="J192" t="s">
        <v>27</v>
      </c>
    </row>
    <row r="193" spans="1:10">
      <c r="A193" s="2" t="s">
        <v>1216</v>
      </c>
      <c r="B193" t="s">
        <v>20</v>
      </c>
      <c r="C193">
        <v>94</v>
      </c>
      <c r="D193" t="s">
        <v>42</v>
      </c>
      <c r="E193" t="s">
        <v>231</v>
      </c>
      <c r="F193" t="s">
        <v>232</v>
      </c>
      <c r="G193">
        <v>3908116</v>
      </c>
      <c r="H193">
        <f t="shared" si="2"/>
        <v>3908.116</v>
      </c>
      <c r="I193" t="s">
        <v>21</v>
      </c>
      <c r="J193" t="s">
        <v>27</v>
      </c>
    </row>
    <row r="194" spans="1:10">
      <c r="A194" s="2" t="s">
        <v>1216</v>
      </c>
      <c r="B194" t="s">
        <v>20</v>
      </c>
      <c r="C194">
        <v>94</v>
      </c>
      <c r="D194" t="s">
        <v>42</v>
      </c>
      <c r="E194" t="s">
        <v>232</v>
      </c>
      <c r="F194" t="s">
        <v>233</v>
      </c>
      <c r="G194">
        <v>3924384</v>
      </c>
      <c r="H194">
        <f t="shared" si="2"/>
        <v>3924.384</v>
      </c>
      <c r="I194" t="s">
        <v>21</v>
      </c>
      <c r="J194" t="s">
        <v>27</v>
      </c>
    </row>
    <row r="195" spans="1:10">
      <c r="A195" s="2" t="s">
        <v>1216</v>
      </c>
      <c r="B195" t="s">
        <v>20</v>
      </c>
      <c r="C195">
        <v>94</v>
      </c>
      <c r="D195" t="s">
        <v>42</v>
      </c>
      <c r="E195" t="s">
        <v>233</v>
      </c>
      <c r="F195" t="s">
        <v>234</v>
      </c>
      <c r="G195">
        <v>3941632</v>
      </c>
      <c r="H195">
        <f t="shared" ref="H195:H258" si="3">G195/1000</f>
        <v>3941.6320000000001</v>
      </c>
      <c r="I195" t="s">
        <v>21</v>
      </c>
      <c r="J195" t="s">
        <v>27</v>
      </c>
    </row>
    <row r="196" spans="1:10">
      <c r="A196" s="2" t="s">
        <v>1216</v>
      </c>
      <c r="B196" t="s">
        <v>20</v>
      </c>
      <c r="C196">
        <v>94</v>
      </c>
      <c r="D196" t="s">
        <v>42</v>
      </c>
      <c r="E196" t="s">
        <v>234</v>
      </c>
      <c r="F196" t="s">
        <v>235</v>
      </c>
      <c r="G196">
        <v>3959992</v>
      </c>
      <c r="H196">
        <f t="shared" si="3"/>
        <v>3959.9920000000002</v>
      </c>
      <c r="I196" t="s">
        <v>21</v>
      </c>
      <c r="J196" t="s">
        <v>27</v>
      </c>
    </row>
    <row r="197" spans="1:10">
      <c r="A197" s="2" t="s">
        <v>1216</v>
      </c>
      <c r="B197" t="s">
        <v>20</v>
      </c>
      <c r="C197">
        <v>94</v>
      </c>
      <c r="D197" t="s">
        <v>42</v>
      </c>
      <c r="E197" t="s">
        <v>235</v>
      </c>
      <c r="F197" t="s">
        <v>236</v>
      </c>
      <c r="G197">
        <v>3978308</v>
      </c>
      <c r="H197">
        <f t="shared" si="3"/>
        <v>3978.308</v>
      </c>
      <c r="I197" t="s">
        <v>21</v>
      </c>
      <c r="J197" t="s">
        <v>27</v>
      </c>
    </row>
    <row r="198" spans="1:10">
      <c r="A198" s="2" t="s">
        <v>1216</v>
      </c>
      <c r="B198" t="s">
        <v>20</v>
      </c>
      <c r="C198">
        <v>94</v>
      </c>
      <c r="D198" t="s">
        <v>42</v>
      </c>
      <c r="E198" t="s">
        <v>236</v>
      </c>
      <c r="F198" t="s">
        <v>237</v>
      </c>
      <c r="G198">
        <v>3994739</v>
      </c>
      <c r="H198">
        <f t="shared" si="3"/>
        <v>3994.739</v>
      </c>
      <c r="I198" t="s">
        <v>21</v>
      </c>
      <c r="J198" t="s">
        <v>27</v>
      </c>
    </row>
    <row r="199" spans="1:10">
      <c r="A199" s="2" t="s">
        <v>1216</v>
      </c>
      <c r="B199" t="s">
        <v>20</v>
      </c>
      <c r="C199">
        <v>94</v>
      </c>
      <c r="D199" t="s">
        <v>42</v>
      </c>
      <c r="E199" t="s">
        <v>237</v>
      </c>
      <c r="F199" t="s">
        <v>238</v>
      </c>
      <c r="G199">
        <v>4013926</v>
      </c>
      <c r="H199">
        <f t="shared" si="3"/>
        <v>4013.9259999999999</v>
      </c>
      <c r="I199" t="s">
        <v>21</v>
      </c>
      <c r="J199" t="s">
        <v>27</v>
      </c>
    </row>
    <row r="200" spans="1:10">
      <c r="A200" s="2" t="s">
        <v>1216</v>
      </c>
      <c r="B200" t="s">
        <v>20</v>
      </c>
      <c r="C200">
        <v>94</v>
      </c>
      <c r="D200" t="s">
        <v>42</v>
      </c>
      <c r="E200" t="s">
        <v>238</v>
      </c>
      <c r="F200" t="s">
        <v>239</v>
      </c>
      <c r="G200">
        <v>4029983</v>
      </c>
      <c r="H200">
        <f t="shared" si="3"/>
        <v>4029.9830000000002</v>
      </c>
      <c r="I200" t="s">
        <v>21</v>
      </c>
      <c r="J200" t="s">
        <v>27</v>
      </c>
    </row>
    <row r="201" spans="1:10">
      <c r="A201" s="2" t="s">
        <v>1216</v>
      </c>
      <c r="B201" t="s">
        <v>20</v>
      </c>
      <c r="C201">
        <v>94</v>
      </c>
      <c r="D201" t="s">
        <v>42</v>
      </c>
      <c r="E201" t="s">
        <v>239</v>
      </c>
      <c r="F201" t="s">
        <v>240</v>
      </c>
      <c r="G201">
        <v>4047422</v>
      </c>
      <c r="H201">
        <f t="shared" si="3"/>
        <v>4047.422</v>
      </c>
      <c r="I201" t="s">
        <v>21</v>
      </c>
      <c r="J201" t="s">
        <v>27</v>
      </c>
    </row>
    <row r="202" spans="1:10">
      <c r="A202" s="2" t="s">
        <v>1216</v>
      </c>
      <c r="B202" t="s">
        <v>20</v>
      </c>
      <c r="C202">
        <v>94</v>
      </c>
      <c r="D202" t="s">
        <v>42</v>
      </c>
      <c r="E202" t="s">
        <v>240</v>
      </c>
      <c r="F202" t="s">
        <v>241</v>
      </c>
      <c r="G202">
        <v>4065153</v>
      </c>
      <c r="H202">
        <f t="shared" si="3"/>
        <v>4065.1529999999998</v>
      </c>
      <c r="I202" t="s">
        <v>21</v>
      </c>
      <c r="J202" t="s">
        <v>27</v>
      </c>
    </row>
    <row r="203" spans="1:10">
      <c r="A203" s="2" t="s">
        <v>1216</v>
      </c>
      <c r="B203" t="s">
        <v>20</v>
      </c>
      <c r="C203">
        <v>94</v>
      </c>
      <c r="D203" t="s">
        <v>42</v>
      </c>
      <c r="E203" t="s">
        <v>241</v>
      </c>
      <c r="F203" t="s">
        <v>242</v>
      </c>
      <c r="G203">
        <v>4083156</v>
      </c>
      <c r="H203">
        <f t="shared" si="3"/>
        <v>4083.1559999999999</v>
      </c>
      <c r="I203" t="s">
        <v>21</v>
      </c>
      <c r="J203" t="s">
        <v>27</v>
      </c>
    </row>
    <row r="204" spans="1:10">
      <c r="A204" s="2" t="s">
        <v>1216</v>
      </c>
      <c r="B204" t="s">
        <v>20</v>
      </c>
      <c r="C204">
        <v>94</v>
      </c>
      <c r="D204" t="s">
        <v>42</v>
      </c>
      <c r="E204" t="s">
        <v>242</v>
      </c>
      <c r="F204" t="s">
        <v>243</v>
      </c>
      <c r="G204">
        <v>4100838</v>
      </c>
      <c r="H204">
        <f t="shared" si="3"/>
        <v>4100.8379999999997</v>
      </c>
      <c r="I204" t="s">
        <v>21</v>
      </c>
      <c r="J204" t="s">
        <v>27</v>
      </c>
    </row>
    <row r="205" spans="1:10">
      <c r="A205" s="2" t="s">
        <v>1216</v>
      </c>
      <c r="B205" t="s">
        <v>20</v>
      </c>
      <c r="C205">
        <v>94</v>
      </c>
      <c r="D205" t="s">
        <v>42</v>
      </c>
      <c r="E205" t="s">
        <v>243</v>
      </c>
      <c r="F205" t="s">
        <v>244</v>
      </c>
      <c r="G205">
        <v>4118566</v>
      </c>
      <c r="H205">
        <f t="shared" si="3"/>
        <v>4118.5659999999998</v>
      </c>
      <c r="I205" t="s">
        <v>21</v>
      </c>
      <c r="J205" t="s">
        <v>27</v>
      </c>
    </row>
    <row r="206" spans="1:10">
      <c r="A206" s="2" t="s">
        <v>1216</v>
      </c>
      <c r="B206" t="s">
        <v>20</v>
      </c>
      <c r="C206">
        <v>94</v>
      </c>
      <c r="D206" t="s">
        <v>42</v>
      </c>
      <c r="E206" t="s">
        <v>244</v>
      </c>
      <c r="F206" t="s">
        <v>245</v>
      </c>
      <c r="G206">
        <v>4136848</v>
      </c>
      <c r="H206">
        <f t="shared" si="3"/>
        <v>4136.848</v>
      </c>
      <c r="I206" t="s">
        <v>21</v>
      </c>
      <c r="J206" t="s">
        <v>27</v>
      </c>
    </row>
    <row r="207" spans="1:10">
      <c r="A207" s="2" t="s">
        <v>1216</v>
      </c>
      <c r="B207" t="s">
        <v>20</v>
      </c>
      <c r="C207">
        <v>94</v>
      </c>
      <c r="D207" t="s">
        <v>42</v>
      </c>
      <c r="E207" t="s">
        <v>245</v>
      </c>
      <c r="F207" t="s">
        <v>246</v>
      </c>
      <c r="G207">
        <v>4154618</v>
      </c>
      <c r="H207">
        <f t="shared" si="3"/>
        <v>4154.6180000000004</v>
      </c>
      <c r="I207" t="s">
        <v>21</v>
      </c>
      <c r="J207" t="s">
        <v>27</v>
      </c>
    </row>
    <row r="208" spans="1:10">
      <c r="A208" s="2" t="s">
        <v>1216</v>
      </c>
      <c r="B208" t="s">
        <v>20</v>
      </c>
      <c r="C208">
        <v>94</v>
      </c>
      <c r="D208" t="s">
        <v>42</v>
      </c>
      <c r="E208" t="s">
        <v>246</v>
      </c>
      <c r="F208" t="s">
        <v>247</v>
      </c>
      <c r="G208">
        <v>4173004</v>
      </c>
      <c r="H208">
        <f t="shared" si="3"/>
        <v>4173.0039999999999</v>
      </c>
      <c r="I208" t="s">
        <v>21</v>
      </c>
      <c r="J208" t="s">
        <v>27</v>
      </c>
    </row>
    <row r="209" spans="1:10">
      <c r="A209" s="2" t="s">
        <v>1216</v>
      </c>
      <c r="B209" t="s">
        <v>20</v>
      </c>
      <c r="C209">
        <v>94</v>
      </c>
      <c r="D209" t="s">
        <v>42</v>
      </c>
      <c r="E209" t="s">
        <v>247</v>
      </c>
      <c r="F209" t="s">
        <v>248</v>
      </c>
      <c r="G209">
        <v>4190165</v>
      </c>
      <c r="H209">
        <f t="shared" si="3"/>
        <v>4190.165</v>
      </c>
      <c r="I209" t="s">
        <v>21</v>
      </c>
      <c r="J209" t="s">
        <v>27</v>
      </c>
    </row>
    <row r="210" spans="1:10">
      <c r="A210" s="2" t="s">
        <v>1216</v>
      </c>
      <c r="B210" t="s">
        <v>20</v>
      </c>
      <c r="C210">
        <v>94</v>
      </c>
      <c r="D210" t="s">
        <v>42</v>
      </c>
      <c r="E210" t="s">
        <v>248</v>
      </c>
      <c r="F210" t="s">
        <v>249</v>
      </c>
      <c r="G210">
        <v>4207722</v>
      </c>
      <c r="H210">
        <f t="shared" si="3"/>
        <v>4207.7219999999998</v>
      </c>
      <c r="I210" t="s">
        <v>21</v>
      </c>
      <c r="J210" t="s">
        <v>27</v>
      </c>
    </row>
    <row r="211" spans="1:10">
      <c r="A211" s="2" t="s">
        <v>1216</v>
      </c>
      <c r="B211" t="s">
        <v>20</v>
      </c>
      <c r="C211">
        <v>94</v>
      </c>
      <c r="D211" t="s">
        <v>42</v>
      </c>
      <c r="E211" t="s">
        <v>249</v>
      </c>
      <c r="F211" t="s">
        <v>250</v>
      </c>
      <c r="G211">
        <v>4228746</v>
      </c>
      <c r="H211">
        <f t="shared" si="3"/>
        <v>4228.7460000000001</v>
      </c>
      <c r="I211" t="s">
        <v>21</v>
      </c>
      <c r="J211" t="s">
        <v>27</v>
      </c>
    </row>
    <row r="212" spans="1:10">
      <c r="A212" s="2" t="s">
        <v>1216</v>
      </c>
      <c r="B212" t="s">
        <v>20</v>
      </c>
      <c r="C212">
        <v>94</v>
      </c>
      <c r="D212" t="s">
        <v>42</v>
      </c>
      <c r="E212" t="s">
        <v>250</v>
      </c>
      <c r="F212" t="s">
        <v>251</v>
      </c>
      <c r="G212">
        <v>4245855</v>
      </c>
      <c r="H212">
        <f t="shared" si="3"/>
        <v>4245.8549999999996</v>
      </c>
      <c r="I212" t="s">
        <v>21</v>
      </c>
      <c r="J212" t="s">
        <v>27</v>
      </c>
    </row>
    <row r="213" spans="1:10">
      <c r="A213" s="2" t="s">
        <v>1216</v>
      </c>
      <c r="B213" t="s">
        <v>20</v>
      </c>
      <c r="C213">
        <v>94</v>
      </c>
      <c r="D213" t="s">
        <v>42</v>
      </c>
      <c r="E213" t="s">
        <v>251</v>
      </c>
      <c r="F213" t="s">
        <v>252</v>
      </c>
      <c r="G213">
        <v>4263056</v>
      </c>
      <c r="H213">
        <f t="shared" si="3"/>
        <v>4263.0559999999996</v>
      </c>
      <c r="I213" t="s">
        <v>21</v>
      </c>
      <c r="J213" t="s">
        <v>27</v>
      </c>
    </row>
    <row r="214" spans="1:10">
      <c r="A214" s="2" t="s">
        <v>1216</v>
      </c>
      <c r="B214" t="s">
        <v>20</v>
      </c>
      <c r="C214">
        <v>94</v>
      </c>
      <c r="D214" t="s">
        <v>42</v>
      </c>
      <c r="E214" t="s">
        <v>252</v>
      </c>
      <c r="F214" t="s">
        <v>253</v>
      </c>
      <c r="G214">
        <v>4281260</v>
      </c>
      <c r="H214">
        <f t="shared" si="3"/>
        <v>4281.26</v>
      </c>
      <c r="I214" t="s">
        <v>21</v>
      </c>
      <c r="J214" t="s">
        <v>27</v>
      </c>
    </row>
    <row r="215" spans="1:10">
      <c r="A215" s="2" t="s">
        <v>1216</v>
      </c>
      <c r="B215" t="s">
        <v>20</v>
      </c>
      <c r="C215">
        <v>94</v>
      </c>
      <c r="D215" t="s">
        <v>42</v>
      </c>
      <c r="E215" t="s">
        <v>253</v>
      </c>
      <c r="F215" t="s">
        <v>254</v>
      </c>
      <c r="G215">
        <v>4296098</v>
      </c>
      <c r="H215">
        <f t="shared" si="3"/>
        <v>4296.098</v>
      </c>
      <c r="I215" t="s">
        <v>21</v>
      </c>
      <c r="J215" t="s">
        <v>27</v>
      </c>
    </row>
    <row r="216" spans="1:10">
      <c r="A216" s="2" t="s">
        <v>1216</v>
      </c>
      <c r="B216" t="s">
        <v>20</v>
      </c>
      <c r="C216">
        <v>94</v>
      </c>
      <c r="D216" t="s">
        <v>42</v>
      </c>
      <c r="E216" t="s">
        <v>254</v>
      </c>
      <c r="F216" t="s">
        <v>255</v>
      </c>
      <c r="G216">
        <v>4313020</v>
      </c>
      <c r="H216">
        <f t="shared" si="3"/>
        <v>4313.0200000000004</v>
      </c>
      <c r="I216" t="s">
        <v>21</v>
      </c>
      <c r="J216" t="s">
        <v>27</v>
      </c>
    </row>
    <row r="217" spans="1:10">
      <c r="A217" s="2" t="s">
        <v>1216</v>
      </c>
      <c r="B217" t="s">
        <v>20</v>
      </c>
      <c r="C217">
        <v>94</v>
      </c>
      <c r="D217" t="s">
        <v>42</v>
      </c>
      <c r="E217" t="s">
        <v>255</v>
      </c>
      <c r="F217" t="s">
        <v>256</v>
      </c>
      <c r="G217">
        <v>4327962</v>
      </c>
      <c r="H217">
        <f t="shared" si="3"/>
        <v>4327.9620000000004</v>
      </c>
      <c r="I217" t="s">
        <v>21</v>
      </c>
      <c r="J217" t="s">
        <v>27</v>
      </c>
    </row>
    <row r="218" spans="1:10">
      <c r="A218" s="2" t="s">
        <v>1216</v>
      </c>
      <c r="B218" t="s">
        <v>20</v>
      </c>
      <c r="C218">
        <v>94</v>
      </c>
      <c r="D218" t="s">
        <v>42</v>
      </c>
      <c r="E218" t="s">
        <v>256</v>
      </c>
      <c r="F218" t="s">
        <v>257</v>
      </c>
      <c r="G218">
        <v>4342904</v>
      </c>
      <c r="H218">
        <f t="shared" si="3"/>
        <v>4342.9040000000005</v>
      </c>
      <c r="I218" t="s">
        <v>21</v>
      </c>
      <c r="J218" t="s">
        <v>27</v>
      </c>
    </row>
    <row r="219" spans="1:10">
      <c r="A219" s="2" t="s">
        <v>1216</v>
      </c>
      <c r="B219" t="s">
        <v>20</v>
      </c>
      <c r="C219">
        <v>94</v>
      </c>
      <c r="D219" t="s">
        <v>42</v>
      </c>
      <c r="E219" t="s">
        <v>257</v>
      </c>
      <c r="F219" t="s">
        <v>258</v>
      </c>
      <c r="G219">
        <v>4357847</v>
      </c>
      <c r="H219">
        <f t="shared" si="3"/>
        <v>4357.8469999999998</v>
      </c>
      <c r="I219" t="s">
        <v>21</v>
      </c>
      <c r="J219" t="s">
        <v>27</v>
      </c>
    </row>
    <row r="220" spans="1:10">
      <c r="A220" s="2" t="s">
        <v>1216</v>
      </c>
      <c r="B220" t="s">
        <v>20</v>
      </c>
      <c r="C220">
        <v>94</v>
      </c>
      <c r="D220" t="s">
        <v>42</v>
      </c>
      <c r="E220" t="s">
        <v>258</v>
      </c>
      <c r="F220" t="s">
        <v>259</v>
      </c>
      <c r="G220">
        <v>4372790</v>
      </c>
      <c r="H220">
        <f t="shared" si="3"/>
        <v>4372.79</v>
      </c>
      <c r="I220" t="s">
        <v>21</v>
      </c>
      <c r="J220" t="s">
        <v>27</v>
      </c>
    </row>
    <row r="221" spans="1:10">
      <c r="A221" s="2" t="s">
        <v>1216</v>
      </c>
      <c r="B221" t="s">
        <v>20</v>
      </c>
      <c r="C221">
        <v>94</v>
      </c>
      <c r="D221" t="s">
        <v>42</v>
      </c>
      <c r="E221" t="s">
        <v>259</v>
      </c>
      <c r="F221" t="s">
        <v>260</v>
      </c>
      <c r="G221">
        <v>4387732</v>
      </c>
      <c r="H221">
        <f t="shared" si="3"/>
        <v>4387.732</v>
      </c>
      <c r="I221" t="s">
        <v>21</v>
      </c>
      <c r="J221" t="s">
        <v>27</v>
      </c>
    </row>
    <row r="222" spans="1:10">
      <c r="A222" s="2" t="s">
        <v>1216</v>
      </c>
      <c r="B222" t="s">
        <v>20</v>
      </c>
      <c r="C222">
        <v>94</v>
      </c>
      <c r="D222" t="s">
        <v>42</v>
      </c>
      <c r="E222" t="s">
        <v>260</v>
      </c>
      <c r="F222" t="s">
        <v>261</v>
      </c>
      <c r="G222">
        <v>4402674</v>
      </c>
      <c r="H222">
        <f t="shared" si="3"/>
        <v>4402.674</v>
      </c>
      <c r="I222" t="s">
        <v>21</v>
      </c>
      <c r="J222" t="s">
        <v>27</v>
      </c>
    </row>
    <row r="223" spans="1:10">
      <c r="A223" s="2" t="s">
        <v>1216</v>
      </c>
      <c r="B223" t="s">
        <v>20</v>
      </c>
      <c r="C223">
        <v>94</v>
      </c>
      <c r="D223" t="s">
        <v>42</v>
      </c>
      <c r="E223" t="s">
        <v>261</v>
      </c>
      <c r="F223" t="s">
        <v>262</v>
      </c>
      <c r="G223">
        <v>4417617</v>
      </c>
      <c r="H223">
        <f t="shared" si="3"/>
        <v>4417.6170000000002</v>
      </c>
      <c r="I223" t="s">
        <v>21</v>
      </c>
      <c r="J223" t="s">
        <v>27</v>
      </c>
    </row>
    <row r="224" spans="1:10">
      <c r="A224" s="2" t="s">
        <v>1216</v>
      </c>
      <c r="B224" t="s">
        <v>20</v>
      </c>
      <c r="C224">
        <v>94</v>
      </c>
      <c r="D224" t="s">
        <v>42</v>
      </c>
      <c r="E224" t="s">
        <v>262</v>
      </c>
      <c r="F224" t="s">
        <v>263</v>
      </c>
      <c r="G224">
        <v>4432560</v>
      </c>
      <c r="H224">
        <f t="shared" si="3"/>
        <v>4432.5600000000004</v>
      </c>
      <c r="I224" t="s">
        <v>21</v>
      </c>
      <c r="J224" t="s">
        <v>27</v>
      </c>
    </row>
    <row r="225" spans="1:10">
      <c r="A225" s="2" t="s">
        <v>1216</v>
      </c>
      <c r="B225" t="s">
        <v>20</v>
      </c>
      <c r="C225">
        <v>94</v>
      </c>
      <c r="D225" t="s">
        <v>42</v>
      </c>
      <c r="E225" t="s">
        <v>263</v>
      </c>
      <c r="F225" t="s">
        <v>264</v>
      </c>
      <c r="G225">
        <v>4447502</v>
      </c>
      <c r="H225">
        <f t="shared" si="3"/>
        <v>4447.5020000000004</v>
      </c>
      <c r="I225" t="s">
        <v>21</v>
      </c>
      <c r="J225" t="s">
        <v>27</v>
      </c>
    </row>
    <row r="226" spans="1:10">
      <c r="A226" s="2" t="s">
        <v>1216</v>
      </c>
      <c r="B226" t="s">
        <v>20</v>
      </c>
      <c r="C226">
        <v>94</v>
      </c>
      <c r="D226" t="s">
        <v>42</v>
      </c>
      <c r="E226" t="s">
        <v>264</v>
      </c>
      <c r="F226" t="s">
        <v>265</v>
      </c>
      <c r="G226">
        <v>4462444</v>
      </c>
      <c r="H226">
        <f t="shared" si="3"/>
        <v>4462.4440000000004</v>
      </c>
      <c r="I226" t="s">
        <v>21</v>
      </c>
      <c r="J226" t="s">
        <v>27</v>
      </c>
    </row>
    <row r="227" spans="1:10">
      <c r="A227" s="2" t="s">
        <v>1216</v>
      </c>
      <c r="B227" t="s">
        <v>20</v>
      </c>
      <c r="C227">
        <v>94</v>
      </c>
      <c r="D227" t="s">
        <v>42</v>
      </c>
      <c r="E227" t="s">
        <v>265</v>
      </c>
      <c r="F227" t="s">
        <v>266</v>
      </c>
      <c r="G227">
        <v>4477387</v>
      </c>
      <c r="H227">
        <f t="shared" si="3"/>
        <v>4477.3869999999997</v>
      </c>
      <c r="I227" t="s">
        <v>21</v>
      </c>
      <c r="J227" t="s">
        <v>27</v>
      </c>
    </row>
    <row r="228" spans="1:10">
      <c r="A228" s="2" t="s">
        <v>1216</v>
      </c>
      <c r="B228" t="s">
        <v>20</v>
      </c>
      <c r="C228">
        <v>94</v>
      </c>
      <c r="D228" t="s">
        <v>42</v>
      </c>
      <c r="E228" t="s">
        <v>266</v>
      </c>
      <c r="F228" t="s">
        <v>267</v>
      </c>
      <c r="G228">
        <v>4492330</v>
      </c>
      <c r="H228">
        <f t="shared" si="3"/>
        <v>4492.33</v>
      </c>
      <c r="I228" t="s">
        <v>21</v>
      </c>
      <c r="J228" t="s">
        <v>27</v>
      </c>
    </row>
    <row r="229" spans="1:10">
      <c r="A229" s="2" t="s">
        <v>1216</v>
      </c>
      <c r="B229" t="s">
        <v>20</v>
      </c>
      <c r="C229">
        <v>94</v>
      </c>
      <c r="D229" t="s">
        <v>42</v>
      </c>
      <c r="E229" t="s">
        <v>267</v>
      </c>
      <c r="F229" t="s">
        <v>268</v>
      </c>
      <c r="G229">
        <v>4507272</v>
      </c>
      <c r="H229">
        <f t="shared" si="3"/>
        <v>4507.2719999999999</v>
      </c>
      <c r="I229" t="s">
        <v>21</v>
      </c>
      <c r="J229" t="s">
        <v>27</v>
      </c>
    </row>
    <row r="230" spans="1:10">
      <c r="A230" s="2" t="s">
        <v>1216</v>
      </c>
      <c r="B230" t="s">
        <v>20</v>
      </c>
      <c r="C230">
        <v>94</v>
      </c>
      <c r="D230" t="s">
        <v>42</v>
      </c>
      <c r="E230" t="s">
        <v>268</v>
      </c>
      <c r="F230" t="s">
        <v>269</v>
      </c>
      <c r="G230">
        <v>4522215</v>
      </c>
      <c r="H230">
        <f t="shared" si="3"/>
        <v>4522.2150000000001</v>
      </c>
      <c r="I230" t="s">
        <v>21</v>
      </c>
      <c r="J230" t="s">
        <v>27</v>
      </c>
    </row>
    <row r="231" spans="1:10">
      <c r="A231" s="2" t="s">
        <v>1216</v>
      </c>
      <c r="B231" t="s">
        <v>20</v>
      </c>
      <c r="C231">
        <v>94</v>
      </c>
      <c r="D231" t="s">
        <v>42</v>
      </c>
      <c r="E231" t="s">
        <v>269</v>
      </c>
      <c r="F231" t="s">
        <v>270</v>
      </c>
      <c r="G231">
        <v>4537158</v>
      </c>
      <c r="H231">
        <f t="shared" si="3"/>
        <v>4537.1580000000004</v>
      </c>
      <c r="I231" t="s">
        <v>21</v>
      </c>
      <c r="J231" t="s">
        <v>27</v>
      </c>
    </row>
    <row r="232" spans="1:10">
      <c r="A232" s="2" t="s">
        <v>1216</v>
      </c>
      <c r="B232" t="s">
        <v>20</v>
      </c>
      <c r="C232">
        <v>94</v>
      </c>
      <c r="D232" t="s">
        <v>42</v>
      </c>
      <c r="E232" t="s">
        <v>270</v>
      </c>
      <c r="F232" t="s">
        <v>271</v>
      </c>
      <c r="G232">
        <v>4552100</v>
      </c>
      <c r="H232">
        <f t="shared" si="3"/>
        <v>4552.1000000000004</v>
      </c>
      <c r="I232" t="s">
        <v>21</v>
      </c>
      <c r="J232" t="s">
        <v>27</v>
      </c>
    </row>
    <row r="233" spans="1:10">
      <c r="A233" s="2" t="s">
        <v>1216</v>
      </c>
      <c r="B233" t="s">
        <v>20</v>
      </c>
      <c r="C233">
        <v>94</v>
      </c>
      <c r="D233" t="s">
        <v>42</v>
      </c>
      <c r="E233" t="s">
        <v>271</v>
      </c>
      <c r="F233" t="s">
        <v>272</v>
      </c>
      <c r="G233">
        <v>4552100</v>
      </c>
      <c r="H233">
        <f t="shared" si="3"/>
        <v>4552.1000000000004</v>
      </c>
      <c r="I233" t="s">
        <v>21</v>
      </c>
      <c r="J233" t="s">
        <v>27</v>
      </c>
    </row>
    <row r="234" spans="1:10">
      <c r="A234" s="2" t="s">
        <v>1216</v>
      </c>
      <c r="B234" t="s">
        <v>20</v>
      </c>
      <c r="C234">
        <v>94</v>
      </c>
      <c r="D234" t="s">
        <v>42</v>
      </c>
      <c r="E234" t="s">
        <v>272</v>
      </c>
      <c r="F234" t="s">
        <v>273</v>
      </c>
      <c r="G234">
        <v>4552100</v>
      </c>
      <c r="H234">
        <f t="shared" si="3"/>
        <v>4552.1000000000004</v>
      </c>
      <c r="I234" t="s">
        <v>21</v>
      </c>
      <c r="J234" t="s">
        <v>27</v>
      </c>
    </row>
    <row r="235" spans="1:10">
      <c r="A235" s="2" t="s">
        <v>1216</v>
      </c>
      <c r="B235" t="s">
        <v>20</v>
      </c>
      <c r="C235">
        <v>94</v>
      </c>
      <c r="D235" t="s">
        <v>42</v>
      </c>
      <c r="E235" t="s">
        <v>273</v>
      </c>
      <c r="F235" t="s">
        <v>274</v>
      </c>
      <c r="G235">
        <v>4552100</v>
      </c>
      <c r="H235">
        <f t="shared" si="3"/>
        <v>4552.1000000000004</v>
      </c>
      <c r="I235" t="s">
        <v>21</v>
      </c>
      <c r="J235" t="s">
        <v>27</v>
      </c>
    </row>
    <row r="236" spans="1:10">
      <c r="A236" s="2" t="s">
        <v>1216</v>
      </c>
      <c r="B236" t="s">
        <v>20</v>
      </c>
      <c r="C236">
        <v>94</v>
      </c>
      <c r="D236" t="s">
        <v>42</v>
      </c>
      <c r="E236" t="s">
        <v>274</v>
      </c>
      <c r="F236" t="s">
        <v>275</v>
      </c>
      <c r="G236">
        <v>4552100</v>
      </c>
      <c r="H236">
        <f t="shared" si="3"/>
        <v>4552.1000000000004</v>
      </c>
      <c r="I236" t="s">
        <v>21</v>
      </c>
      <c r="J236" t="s">
        <v>27</v>
      </c>
    </row>
    <row r="237" spans="1:10">
      <c r="A237" s="2" t="s">
        <v>1216</v>
      </c>
      <c r="B237" t="s">
        <v>20</v>
      </c>
      <c r="C237">
        <v>94</v>
      </c>
      <c r="D237" t="s">
        <v>42</v>
      </c>
      <c r="E237" t="s">
        <v>275</v>
      </c>
      <c r="F237" t="s">
        <v>276</v>
      </c>
      <c r="G237">
        <v>4552100</v>
      </c>
      <c r="H237">
        <f t="shared" si="3"/>
        <v>4552.1000000000004</v>
      </c>
      <c r="I237" t="s">
        <v>21</v>
      </c>
      <c r="J237" t="s">
        <v>27</v>
      </c>
    </row>
    <row r="238" spans="1:10">
      <c r="A238" s="2" t="s">
        <v>1216</v>
      </c>
      <c r="B238" t="s">
        <v>20</v>
      </c>
      <c r="C238">
        <v>94</v>
      </c>
      <c r="D238" t="s">
        <v>42</v>
      </c>
      <c r="E238" t="s">
        <v>276</v>
      </c>
      <c r="F238" t="s">
        <v>277</v>
      </c>
      <c r="G238">
        <v>4552100</v>
      </c>
      <c r="H238">
        <f t="shared" si="3"/>
        <v>4552.1000000000004</v>
      </c>
      <c r="I238" t="s">
        <v>21</v>
      </c>
      <c r="J238" t="s">
        <v>27</v>
      </c>
    </row>
    <row r="239" spans="1:10">
      <c r="A239" s="2" t="s">
        <v>1216</v>
      </c>
      <c r="B239" t="s">
        <v>20</v>
      </c>
      <c r="C239">
        <v>94</v>
      </c>
      <c r="D239" t="s">
        <v>42</v>
      </c>
      <c r="E239" t="s">
        <v>277</v>
      </c>
      <c r="F239" t="s">
        <v>278</v>
      </c>
      <c r="G239">
        <v>4552100</v>
      </c>
      <c r="H239">
        <f t="shared" si="3"/>
        <v>4552.1000000000004</v>
      </c>
      <c r="I239" t="s">
        <v>21</v>
      </c>
      <c r="J239" t="s">
        <v>27</v>
      </c>
    </row>
    <row r="240" spans="1:10">
      <c r="A240" s="2" t="s">
        <v>1216</v>
      </c>
      <c r="B240" t="s">
        <v>20</v>
      </c>
      <c r="C240">
        <v>94</v>
      </c>
      <c r="D240" t="s">
        <v>42</v>
      </c>
      <c r="E240" t="s">
        <v>278</v>
      </c>
      <c r="F240" t="s">
        <v>279</v>
      </c>
      <c r="G240">
        <v>4552100</v>
      </c>
      <c r="H240">
        <f t="shared" si="3"/>
        <v>4552.1000000000004</v>
      </c>
      <c r="I240" t="s">
        <v>21</v>
      </c>
      <c r="J240" t="s">
        <v>27</v>
      </c>
    </row>
    <row r="241" spans="1:10">
      <c r="A241" s="2" t="s">
        <v>1216</v>
      </c>
      <c r="B241" t="s">
        <v>20</v>
      </c>
      <c r="C241">
        <v>94</v>
      </c>
      <c r="D241" t="s">
        <v>42</v>
      </c>
      <c r="E241" t="s">
        <v>279</v>
      </c>
      <c r="F241" t="s">
        <v>280</v>
      </c>
      <c r="G241">
        <v>4552100</v>
      </c>
      <c r="H241">
        <f t="shared" si="3"/>
        <v>4552.1000000000004</v>
      </c>
      <c r="I241" t="s">
        <v>21</v>
      </c>
      <c r="J241" t="s">
        <v>27</v>
      </c>
    </row>
    <row r="242" spans="1:10">
      <c r="A242" s="2" t="s">
        <v>1216</v>
      </c>
      <c r="B242" t="s">
        <v>20</v>
      </c>
      <c r="C242">
        <v>94</v>
      </c>
      <c r="D242" t="s">
        <v>42</v>
      </c>
      <c r="E242" t="s">
        <v>280</v>
      </c>
      <c r="F242" t="s">
        <v>281</v>
      </c>
      <c r="G242">
        <v>4552100</v>
      </c>
      <c r="H242">
        <f t="shared" si="3"/>
        <v>4552.1000000000004</v>
      </c>
      <c r="I242" t="s">
        <v>21</v>
      </c>
      <c r="J242" t="s">
        <v>27</v>
      </c>
    </row>
    <row r="243" spans="1:10">
      <c r="A243" s="2" t="s">
        <v>1216</v>
      </c>
      <c r="B243" t="s">
        <v>20</v>
      </c>
      <c r="C243">
        <v>94</v>
      </c>
      <c r="D243" t="s">
        <v>42</v>
      </c>
      <c r="E243" t="s">
        <v>281</v>
      </c>
      <c r="F243" t="s">
        <v>282</v>
      </c>
      <c r="G243">
        <v>4552100</v>
      </c>
      <c r="H243">
        <f t="shared" si="3"/>
        <v>4552.1000000000004</v>
      </c>
      <c r="I243" t="s">
        <v>21</v>
      </c>
      <c r="J243" t="s">
        <v>27</v>
      </c>
    </row>
    <row r="244" spans="1:10">
      <c r="A244" s="2" t="s">
        <v>1216</v>
      </c>
      <c r="B244" t="s">
        <v>20</v>
      </c>
      <c r="C244">
        <v>94</v>
      </c>
      <c r="D244" t="s">
        <v>42</v>
      </c>
      <c r="E244" t="s">
        <v>282</v>
      </c>
      <c r="F244" t="s">
        <v>283</v>
      </c>
      <c r="G244">
        <v>4552100</v>
      </c>
      <c r="H244">
        <f t="shared" si="3"/>
        <v>4552.1000000000004</v>
      </c>
      <c r="I244" t="s">
        <v>21</v>
      </c>
      <c r="J244" t="s">
        <v>27</v>
      </c>
    </row>
    <row r="245" spans="1:10">
      <c r="A245" s="2" t="s">
        <v>1216</v>
      </c>
      <c r="B245" t="s">
        <v>20</v>
      </c>
      <c r="C245">
        <v>94</v>
      </c>
      <c r="D245" t="s">
        <v>42</v>
      </c>
      <c r="E245" t="s">
        <v>283</v>
      </c>
      <c r="F245" t="s">
        <v>284</v>
      </c>
      <c r="G245">
        <v>4552100</v>
      </c>
      <c r="H245">
        <f t="shared" si="3"/>
        <v>4552.1000000000004</v>
      </c>
      <c r="I245" t="s">
        <v>21</v>
      </c>
      <c r="J245" t="s">
        <v>27</v>
      </c>
    </row>
    <row r="246" spans="1:10">
      <c r="A246" s="2" t="s">
        <v>1216</v>
      </c>
      <c r="B246" t="s">
        <v>20</v>
      </c>
      <c r="C246">
        <v>94</v>
      </c>
      <c r="D246" t="s">
        <v>42</v>
      </c>
      <c r="E246" t="s">
        <v>284</v>
      </c>
      <c r="F246" t="s">
        <v>285</v>
      </c>
      <c r="G246">
        <v>4552100</v>
      </c>
      <c r="H246">
        <f t="shared" si="3"/>
        <v>4552.1000000000004</v>
      </c>
      <c r="I246" t="s">
        <v>21</v>
      </c>
      <c r="J246" t="s">
        <v>27</v>
      </c>
    </row>
    <row r="247" spans="1:10">
      <c r="A247" s="2" t="s">
        <v>1216</v>
      </c>
      <c r="B247" t="s">
        <v>20</v>
      </c>
      <c r="C247">
        <v>94</v>
      </c>
      <c r="D247" t="s">
        <v>42</v>
      </c>
      <c r="E247" t="s">
        <v>285</v>
      </c>
      <c r="F247" t="s">
        <v>286</v>
      </c>
      <c r="G247">
        <v>4552100</v>
      </c>
      <c r="H247">
        <f t="shared" si="3"/>
        <v>4552.1000000000004</v>
      </c>
      <c r="I247" t="s">
        <v>21</v>
      </c>
      <c r="J247" t="s">
        <v>27</v>
      </c>
    </row>
    <row r="248" spans="1:10">
      <c r="A248" s="2" t="s">
        <v>1216</v>
      </c>
      <c r="B248" t="s">
        <v>20</v>
      </c>
      <c r="C248">
        <v>94</v>
      </c>
      <c r="D248" t="s">
        <v>42</v>
      </c>
      <c r="E248" t="s">
        <v>286</v>
      </c>
      <c r="F248" t="s">
        <v>287</v>
      </c>
      <c r="G248">
        <v>4552100</v>
      </c>
      <c r="H248">
        <f t="shared" si="3"/>
        <v>4552.1000000000004</v>
      </c>
      <c r="I248" t="s">
        <v>21</v>
      </c>
      <c r="J248" t="s">
        <v>27</v>
      </c>
    </row>
    <row r="249" spans="1:10">
      <c r="A249" s="2" t="s">
        <v>1216</v>
      </c>
      <c r="B249" t="s">
        <v>20</v>
      </c>
      <c r="C249">
        <v>94</v>
      </c>
      <c r="D249" t="s">
        <v>42</v>
      </c>
      <c r="E249" t="s">
        <v>287</v>
      </c>
      <c r="F249" t="s">
        <v>288</v>
      </c>
      <c r="G249">
        <v>4552100</v>
      </c>
      <c r="H249">
        <f t="shared" si="3"/>
        <v>4552.1000000000004</v>
      </c>
      <c r="I249" t="s">
        <v>21</v>
      </c>
      <c r="J249" t="s">
        <v>27</v>
      </c>
    </row>
    <row r="250" spans="1:10">
      <c r="A250" s="2" t="s">
        <v>1216</v>
      </c>
      <c r="B250" t="s">
        <v>20</v>
      </c>
      <c r="C250">
        <v>94</v>
      </c>
      <c r="D250" t="s">
        <v>42</v>
      </c>
      <c r="E250" t="s">
        <v>288</v>
      </c>
      <c r="F250" t="s">
        <v>289</v>
      </c>
      <c r="G250">
        <v>4551642</v>
      </c>
      <c r="H250">
        <f t="shared" si="3"/>
        <v>4551.6419999999998</v>
      </c>
      <c r="I250" t="s">
        <v>21</v>
      </c>
      <c r="J250" t="s">
        <v>27</v>
      </c>
    </row>
    <row r="251" spans="1:10">
      <c r="A251" s="2" t="s">
        <v>1216</v>
      </c>
      <c r="B251" t="s">
        <v>20</v>
      </c>
      <c r="C251">
        <v>94</v>
      </c>
      <c r="D251" t="s">
        <v>42</v>
      </c>
      <c r="E251" t="s">
        <v>289</v>
      </c>
      <c r="F251" t="s">
        <v>290</v>
      </c>
      <c r="G251">
        <v>4552100</v>
      </c>
      <c r="H251">
        <f t="shared" si="3"/>
        <v>4552.1000000000004</v>
      </c>
      <c r="I251" t="s">
        <v>21</v>
      </c>
      <c r="J251" t="s">
        <v>27</v>
      </c>
    </row>
    <row r="252" spans="1:10">
      <c r="A252" s="2" t="s">
        <v>1216</v>
      </c>
      <c r="B252" t="s">
        <v>20</v>
      </c>
      <c r="C252">
        <v>94</v>
      </c>
      <c r="D252" t="s">
        <v>42</v>
      </c>
      <c r="E252" t="s">
        <v>290</v>
      </c>
      <c r="F252" t="s">
        <v>291</v>
      </c>
      <c r="G252">
        <v>4552100</v>
      </c>
      <c r="H252">
        <f t="shared" si="3"/>
        <v>4552.1000000000004</v>
      </c>
      <c r="I252" t="s">
        <v>21</v>
      </c>
      <c r="J252" t="s">
        <v>27</v>
      </c>
    </row>
    <row r="253" spans="1:10">
      <c r="A253" s="2" t="s">
        <v>1216</v>
      </c>
      <c r="B253" t="s">
        <v>20</v>
      </c>
      <c r="C253">
        <v>94</v>
      </c>
      <c r="D253" t="s">
        <v>42</v>
      </c>
      <c r="E253" t="s">
        <v>291</v>
      </c>
      <c r="F253" t="s">
        <v>292</v>
      </c>
      <c r="G253">
        <v>4552100</v>
      </c>
      <c r="H253">
        <f t="shared" si="3"/>
        <v>4552.1000000000004</v>
      </c>
      <c r="I253" t="s">
        <v>21</v>
      </c>
      <c r="J253" t="s">
        <v>27</v>
      </c>
    </row>
    <row r="254" spans="1:10">
      <c r="A254" s="2" t="s">
        <v>1216</v>
      </c>
      <c r="B254" t="s">
        <v>20</v>
      </c>
      <c r="C254">
        <v>94</v>
      </c>
      <c r="D254" t="s">
        <v>42</v>
      </c>
      <c r="E254" t="s">
        <v>292</v>
      </c>
      <c r="F254" t="s">
        <v>293</v>
      </c>
      <c r="G254">
        <v>4552100</v>
      </c>
      <c r="H254">
        <f t="shared" si="3"/>
        <v>4552.1000000000004</v>
      </c>
      <c r="I254" t="s">
        <v>21</v>
      </c>
      <c r="J254" t="s">
        <v>27</v>
      </c>
    </row>
    <row r="255" spans="1:10">
      <c r="A255" s="2" t="s">
        <v>1216</v>
      </c>
      <c r="B255" t="s">
        <v>20</v>
      </c>
      <c r="C255">
        <v>94</v>
      </c>
      <c r="D255" t="s">
        <v>42</v>
      </c>
      <c r="E255" t="s">
        <v>293</v>
      </c>
      <c r="F255" t="s">
        <v>294</v>
      </c>
      <c r="G255">
        <v>4552100</v>
      </c>
      <c r="H255">
        <f t="shared" si="3"/>
        <v>4552.1000000000004</v>
      </c>
      <c r="I255" t="s">
        <v>21</v>
      </c>
      <c r="J255" t="s">
        <v>27</v>
      </c>
    </row>
    <row r="256" spans="1:10">
      <c r="A256" s="2" t="s">
        <v>1216</v>
      </c>
      <c r="B256" t="s">
        <v>20</v>
      </c>
      <c r="C256">
        <v>94</v>
      </c>
      <c r="D256" t="s">
        <v>42</v>
      </c>
      <c r="E256" t="s">
        <v>294</v>
      </c>
      <c r="F256" t="s">
        <v>295</v>
      </c>
      <c r="G256">
        <v>4552100</v>
      </c>
      <c r="H256">
        <f t="shared" si="3"/>
        <v>4552.1000000000004</v>
      </c>
      <c r="I256" t="s">
        <v>21</v>
      </c>
      <c r="J256" t="s">
        <v>27</v>
      </c>
    </row>
    <row r="257" spans="1:10">
      <c r="A257" s="2" t="s">
        <v>1216</v>
      </c>
      <c r="B257" t="s">
        <v>20</v>
      </c>
      <c r="C257">
        <v>94</v>
      </c>
      <c r="D257" t="s">
        <v>42</v>
      </c>
      <c r="E257" t="s">
        <v>295</v>
      </c>
      <c r="F257" t="s">
        <v>296</v>
      </c>
      <c r="G257">
        <v>4552100</v>
      </c>
      <c r="H257">
        <f t="shared" si="3"/>
        <v>4552.1000000000004</v>
      </c>
      <c r="I257" t="s">
        <v>21</v>
      </c>
      <c r="J257" t="s">
        <v>27</v>
      </c>
    </row>
    <row r="258" spans="1:10">
      <c r="A258" s="2" t="s">
        <v>1216</v>
      </c>
      <c r="B258" t="s">
        <v>20</v>
      </c>
      <c r="C258">
        <v>94</v>
      </c>
      <c r="D258" t="s">
        <v>42</v>
      </c>
      <c r="E258" t="s">
        <v>296</v>
      </c>
      <c r="F258" t="s">
        <v>297</v>
      </c>
      <c r="G258">
        <v>4552100</v>
      </c>
      <c r="H258">
        <f t="shared" si="3"/>
        <v>4552.1000000000004</v>
      </c>
      <c r="I258" t="s">
        <v>21</v>
      </c>
      <c r="J258" t="s">
        <v>27</v>
      </c>
    </row>
    <row r="259" spans="1:10">
      <c r="A259" s="2" t="s">
        <v>1216</v>
      </c>
      <c r="B259" t="s">
        <v>20</v>
      </c>
      <c r="C259">
        <v>94</v>
      </c>
      <c r="D259" t="s">
        <v>42</v>
      </c>
      <c r="E259" t="s">
        <v>297</v>
      </c>
      <c r="F259" t="s">
        <v>298</v>
      </c>
      <c r="G259">
        <v>4552100</v>
      </c>
      <c r="H259">
        <f t="shared" ref="H259:H322" si="4">G259/1000</f>
        <v>4552.1000000000004</v>
      </c>
      <c r="I259" t="s">
        <v>21</v>
      </c>
      <c r="J259" t="s">
        <v>27</v>
      </c>
    </row>
    <row r="260" spans="1:10">
      <c r="A260" s="2" t="s">
        <v>1216</v>
      </c>
      <c r="B260" t="s">
        <v>20</v>
      </c>
      <c r="C260">
        <v>94</v>
      </c>
      <c r="D260" t="s">
        <v>42</v>
      </c>
      <c r="E260" t="s">
        <v>298</v>
      </c>
      <c r="F260" t="s">
        <v>299</v>
      </c>
      <c r="G260">
        <v>4552100</v>
      </c>
      <c r="H260">
        <f t="shared" si="4"/>
        <v>4552.1000000000004</v>
      </c>
      <c r="I260" t="s">
        <v>21</v>
      </c>
      <c r="J260" t="s">
        <v>27</v>
      </c>
    </row>
    <row r="261" spans="1:10">
      <c r="A261" s="2" t="s">
        <v>1216</v>
      </c>
      <c r="B261" t="s">
        <v>20</v>
      </c>
      <c r="C261">
        <v>94</v>
      </c>
      <c r="D261" t="s">
        <v>42</v>
      </c>
      <c r="E261" t="s">
        <v>299</v>
      </c>
      <c r="F261" t="s">
        <v>300</v>
      </c>
      <c r="G261">
        <v>4552100</v>
      </c>
      <c r="H261">
        <f t="shared" si="4"/>
        <v>4552.1000000000004</v>
      </c>
      <c r="I261" t="s">
        <v>21</v>
      </c>
      <c r="J261" t="s">
        <v>27</v>
      </c>
    </row>
    <row r="262" spans="1:10">
      <c r="A262" s="2" t="s">
        <v>1216</v>
      </c>
      <c r="B262" t="s">
        <v>20</v>
      </c>
      <c r="C262">
        <v>94</v>
      </c>
      <c r="D262" t="s">
        <v>42</v>
      </c>
      <c r="E262" t="s">
        <v>300</v>
      </c>
      <c r="F262" t="s">
        <v>301</v>
      </c>
      <c r="G262">
        <f>G261+($G$155-$G$153)/2</f>
        <v>4567066.5</v>
      </c>
      <c r="H262">
        <f t="shared" si="4"/>
        <v>4567.0664999999999</v>
      </c>
      <c r="I262" t="s">
        <v>1292</v>
      </c>
      <c r="J262" t="s">
        <v>27</v>
      </c>
    </row>
    <row r="263" spans="1:10">
      <c r="A263" s="2" t="s">
        <v>1216</v>
      </c>
      <c r="B263" t="s">
        <v>20</v>
      </c>
      <c r="C263">
        <v>94</v>
      </c>
      <c r="D263" t="s">
        <v>42</v>
      </c>
      <c r="E263" t="s">
        <v>301</v>
      </c>
      <c r="F263" t="s">
        <v>302</v>
      </c>
      <c r="G263">
        <v>4552100</v>
      </c>
      <c r="H263">
        <f t="shared" si="4"/>
        <v>4552.1000000000004</v>
      </c>
      <c r="I263" t="s">
        <v>21</v>
      </c>
      <c r="J263" t="s">
        <v>27</v>
      </c>
    </row>
    <row r="264" spans="1:10">
      <c r="A264" s="2" t="s">
        <v>1216</v>
      </c>
      <c r="B264" t="s">
        <v>20</v>
      </c>
      <c r="C264">
        <v>94</v>
      </c>
      <c r="D264" t="s">
        <v>42</v>
      </c>
      <c r="E264" t="s">
        <v>302</v>
      </c>
      <c r="F264" t="s">
        <v>472</v>
      </c>
      <c r="G264">
        <v>4552100</v>
      </c>
      <c r="H264">
        <f t="shared" si="4"/>
        <v>4552.1000000000004</v>
      </c>
      <c r="I264" t="s">
        <v>21</v>
      </c>
      <c r="J264" t="s">
        <v>27</v>
      </c>
    </row>
    <row r="265" spans="1:10">
      <c r="A265" s="2" t="s">
        <v>1216</v>
      </c>
      <c r="B265" t="s">
        <v>20</v>
      </c>
      <c r="C265">
        <v>94</v>
      </c>
      <c r="D265" t="s">
        <v>42</v>
      </c>
      <c r="E265" t="s">
        <v>472</v>
      </c>
      <c r="F265" t="s">
        <v>303</v>
      </c>
      <c r="G265">
        <v>4552100</v>
      </c>
      <c r="H265">
        <f t="shared" si="4"/>
        <v>4552.1000000000004</v>
      </c>
      <c r="I265" t="s">
        <v>21</v>
      </c>
      <c r="J265" t="s">
        <v>27</v>
      </c>
    </row>
    <row r="266" spans="1:10">
      <c r="A266" s="2" t="s">
        <v>1216</v>
      </c>
      <c r="B266" t="s">
        <v>20</v>
      </c>
      <c r="C266">
        <v>94</v>
      </c>
      <c r="D266" t="s">
        <v>42</v>
      </c>
      <c r="E266" t="s">
        <v>303</v>
      </c>
      <c r="F266" t="s">
        <v>304</v>
      </c>
      <c r="G266">
        <v>4552100</v>
      </c>
      <c r="H266">
        <f t="shared" si="4"/>
        <v>4552.1000000000004</v>
      </c>
      <c r="I266" t="s">
        <v>21</v>
      </c>
      <c r="J266" t="s">
        <v>27</v>
      </c>
    </row>
    <row r="267" spans="1:10">
      <c r="A267" s="2" t="s">
        <v>1216</v>
      </c>
      <c r="B267" t="s">
        <v>20</v>
      </c>
      <c r="C267">
        <v>94</v>
      </c>
      <c r="D267" t="s">
        <v>42</v>
      </c>
      <c r="E267" t="s">
        <v>304</v>
      </c>
      <c r="F267" t="s">
        <v>305</v>
      </c>
      <c r="G267">
        <v>4552100</v>
      </c>
      <c r="H267">
        <f t="shared" si="4"/>
        <v>4552.1000000000004</v>
      </c>
      <c r="I267" t="s">
        <v>1292</v>
      </c>
      <c r="J267" t="s">
        <v>27</v>
      </c>
    </row>
    <row r="268" spans="1:10">
      <c r="A268" s="2" t="s">
        <v>1216</v>
      </c>
      <c r="B268" t="s">
        <v>20</v>
      </c>
      <c r="C268">
        <v>94</v>
      </c>
      <c r="D268" t="s">
        <v>42</v>
      </c>
      <c r="E268" t="s">
        <v>305</v>
      </c>
      <c r="F268" t="s">
        <v>305</v>
      </c>
      <c r="G268">
        <v>4552100</v>
      </c>
      <c r="H268">
        <f t="shared" si="4"/>
        <v>4552.1000000000004</v>
      </c>
      <c r="I268" t="s">
        <v>1292</v>
      </c>
      <c r="J268" t="s">
        <v>27</v>
      </c>
    </row>
    <row r="269" spans="1:10">
      <c r="A269" s="2" t="s">
        <v>1216</v>
      </c>
      <c r="B269" t="s">
        <v>20</v>
      </c>
      <c r="C269">
        <v>94</v>
      </c>
      <c r="D269" t="s">
        <v>42</v>
      </c>
      <c r="E269" t="s">
        <v>306</v>
      </c>
      <c r="F269" t="s">
        <v>473</v>
      </c>
      <c r="G269">
        <v>4552100</v>
      </c>
      <c r="H269">
        <f t="shared" si="4"/>
        <v>4552.1000000000004</v>
      </c>
      <c r="I269" t="s">
        <v>21</v>
      </c>
      <c r="J269" t="s">
        <v>27</v>
      </c>
    </row>
    <row r="270" spans="1:10">
      <c r="A270" s="2" t="s">
        <v>1216</v>
      </c>
      <c r="B270" t="s">
        <v>20</v>
      </c>
      <c r="C270">
        <v>94</v>
      </c>
      <c r="D270" t="s">
        <v>42</v>
      </c>
      <c r="E270" t="s">
        <v>473</v>
      </c>
      <c r="F270" t="s">
        <v>307</v>
      </c>
      <c r="G270">
        <v>4552100</v>
      </c>
      <c r="H270">
        <f t="shared" si="4"/>
        <v>4552.1000000000004</v>
      </c>
      <c r="I270" t="s">
        <v>21</v>
      </c>
      <c r="J270" t="s">
        <v>27</v>
      </c>
    </row>
    <row r="271" spans="1:10">
      <c r="A271" s="2" t="s">
        <v>1216</v>
      </c>
      <c r="B271" t="s">
        <v>20</v>
      </c>
      <c r="C271">
        <v>94</v>
      </c>
      <c r="D271" t="s">
        <v>42</v>
      </c>
      <c r="E271" t="s">
        <v>307</v>
      </c>
      <c r="F271" t="s">
        <v>308</v>
      </c>
      <c r="G271">
        <v>4552100</v>
      </c>
      <c r="H271">
        <f t="shared" si="4"/>
        <v>4552.1000000000004</v>
      </c>
      <c r="I271" t="s">
        <v>21</v>
      </c>
      <c r="J271" t="s">
        <v>27</v>
      </c>
    </row>
    <row r="272" spans="1:10">
      <c r="A272" s="2" t="s">
        <v>1216</v>
      </c>
      <c r="B272" t="s">
        <v>20</v>
      </c>
      <c r="C272">
        <v>94</v>
      </c>
      <c r="D272" t="s">
        <v>42</v>
      </c>
      <c r="E272" t="s">
        <v>308</v>
      </c>
      <c r="F272" t="s">
        <v>309</v>
      </c>
      <c r="G272">
        <v>4552100</v>
      </c>
      <c r="H272">
        <f t="shared" si="4"/>
        <v>4552.1000000000004</v>
      </c>
      <c r="I272" t="s">
        <v>21</v>
      </c>
      <c r="J272" t="s">
        <v>27</v>
      </c>
    </row>
    <row r="273" spans="1:10">
      <c r="A273" s="2" t="s">
        <v>1216</v>
      </c>
      <c r="B273" t="s">
        <v>20</v>
      </c>
      <c r="C273">
        <v>94</v>
      </c>
      <c r="D273" t="s">
        <v>42</v>
      </c>
      <c r="E273" t="s">
        <v>309</v>
      </c>
      <c r="F273" t="s">
        <v>310</v>
      </c>
      <c r="G273">
        <v>4552100</v>
      </c>
      <c r="H273">
        <f t="shared" si="4"/>
        <v>4552.1000000000004</v>
      </c>
      <c r="I273" t="s">
        <v>1292</v>
      </c>
      <c r="J273" t="s">
        <v>27</v>
      </c>
    </row>
    <row r="274" spans="1:10">
      <c r="A274" s="2" t="s">
        <v>1216</v>
      </c>
      <c r="B274" t="s">
        <v>20</v>
      </c>
      <c r="C274">
        <v>94</v>
      </c>
      <c r="D274" t="s">
        <v>42</v>
      </c>
      <c r="E274" t="s">
        <v>310</v>
      </c>
      <c r="F274" t="s">
        <v>474</v>
      </c>
      <c r="G274">
        <v>4552100</v>
      </c>
      <c r="H274">
        <f t="shared" si="4"/>
        <v>4552.1000000000004</v>
      </c>
      <c r="I274" t="s">
        <v>21</v>
      </c>
      <c r="J274" t="s">
        <v>27</v>
      </c>
    </row>
    <row r="275" spans="1:10">
      <c r="A275" s="2" t="s">
        <v>1216</v>
      </c>
      <c r="B275" t="s">
        <v>20</v>
      </c>
      <c r="C275">
        <v>94</v>
      </c>
      <c r="D275" t="s">
        <v>42</v>
      </c>
      <c r="E275" t="s">
        <v>474</v>
      </c>
      <c r="F275" t="s">
        <v>311</v>
      </c>
      <c r="G275">
        <v>4552100</v>
      </c>
      <c r="H275">
        <f t="shared" si="4"/>
        <v>4552.1000000000004</v>
      </c>
      <c r="I275" t="s">
        <v>21</v>
      </c>
      <c r="J275" t="s">
        <v>27</v>
      </c>
    </row>
    <row r="276" spans="1:10">
      <c r="A276" s="2" t="s">
        <v>1216</v>
      </c>
      <c r="B276" t="s">
        <v>20</v>
      </c>
      <c r="C276">
        <v>94</v>
      </c>
      <c r="D276" t="s">
        <v>42</v>
      </c>
      <c r="E276" t="s">
        <v>311</v>
      </c>
      <c r="F276" t="s">
        <v>312</v>
      </c>
      <c r="G276">
        <v>4552100</v>
      </c>
      <c r="H276">
        <f t="shared" si="4"/>
        <v>4552.1000000000004</v>
      </c>
      <c r="I276" t="s">
        <v>21</v>
      </c>
      <c r="J276" t="s">
        <v>27</v>
      </c>
    </row>
    <row r="277" spans="1:10">
      <c r="A277" s="2" t="s">
        <v>1216</v>
      </c>
      <c r="B277" t="s">
        <v>20</v>
      </c>
      <c r="C277">
        <v>94</v>
      </c>
      <c r="D277" t="s">
        <v>42</v>
      </c>
      <c r="E277" t="s">
        <v>312</v>
      </c>
      <c r="F277" t="s">
        <v>313</v>
      </c>
      <c r="G277">
        <v>4552100</v>
      </c>
      <c r="H277">
        <f t="shared" si="4"/>
        <v>4552.1000000000004</v>
      </c>
      <c r="I277" t="s">
        <v>21</v>
      </c>
      <c r="J277" t="s">
        <v>27</v>
      </c>
    </row>
    <row r="278" spans="1:10">
      <c r="A278" s="2" t="s">
        <v>1216</v>
      </c>
      <c r="B278" t="s">
        <v>20</v>
      </c>
      <c r="C278">
        <v>94</v>
      </c>
      <c r="D278" t="s">
        <v>42</v>
      </c>
      <c r="E278" t="s">
        <v>313</v>
      </c>
      <c r="F278" t="s">
        <v>475</v>
      </c>
      <c r="G278">
        <v>4552100</v>
      </c>
      <c r="H278">
        <f t="shared" si="4"/>
        <v>4552.1000000000004</v>
      </c>
      <c r="I278" t="s">
        <v>21</v>
      </c>
      <c r="J278" t="s">
        <v>27</v>
      </c>
    </row>
    <row r="279" spans="1:10">
      <c r="A279" s="2" t="s">
        <v>1216</v>
      </c>
      <c r="B279" t="s">
        <v>20</v>
      </c>
      <c r="C279">
        <v>94</v>
      </c>
      <c r="D279" t="s">
        <v>42</v>
      </c>
      <c r="E279" t="s">
        <v>475</v>
      </c>
      <c r="F279" t="s">
        <v>314</v>
      </c>
      <c r="G279">
        <v>4552100</v>
      </c>
      <c r="H279">
        <f t="shared" si="4"/>
        <v>4552.1000000000004</v>
      </c>
      <c r="I279" t="s">
        <v>21</v>
      </c>
      <c r="J279" t="s">
        <v>27</v>
      </c>
    </row>
    <row r="280" spans="1:10">
      <c r="A280" s="2" t="s">
        <v>1216</v>
      </c>
      <c r="B280" t="s">
        <v>20</v>
      </c>
      <c r="C280">
        <v>94</v>
      </c>
      <c r="D280" t="s">
        <v>42</v>
      </c>
      <c r="E280" t="s">
        <v>314</v>
      </c>
      <c r="F280" t="s">
        <v>315</v>
      </c>
      <c r="G280">
        <v>4552100</v>
      </c>
      <c r="H280">
        <f t="shared" si="4"/>
        <v>4552.1000000000004</v>
      </c>
      <c r="I280" t="s">
        <v>21</v>
      </c>
      <c r="J280" t="s">
        <v>27</v>
      </c>
    </row>
    <row r="281" spans="1:10">
      <c r="A281" s="2" t="s">
        <v>1216</v>
      </c>
      <c r="B281" t="s">
        <v>20</v>
      </c>
      <c r="C281">
        <v>94</v>
      </c>
      <c r="D281" t="s">
        <v>42</v>
      </c>
      <c r="E281" t="s">
        <v>315</v>
      </c>
      <c r="F281" t="s">
        <v>316</v>
      </c>
      <c r="G281">
        <v>4552100</v>
      </c>
      <c r="H281">
        <f t="shared" si="4"/>
        <v>4552.1000000000004</v>
      </c>
      <c r="I281" t="s">
        <v>21</v>
      </c>
      <c r="J281" t="s">
        <v>27</v>
      </c>
    </row>
    <row r="282" spans="1:10">
      <c r="A282" s="2" t="s">
        <v>1216</v>
      </c>
      <c r="B282" t="s">
        <v>20</v>
      </c>
      <c r="C282">
        <v>94</v>
      </c>
      <c r="D282" t="s">
        <v>42</v>
      </c>
      <c r="E282" t="s">
        <v>316</v>
      </c>
      <c r="F282" t="s">
        <v>317</v>
      </c>
      <c r="G282">
        <v>4552100</v>
      </c>
      <c r="H282">
        <f t="shared" si="4"/>
        <v>4552.1000000000004</v>
      </c>
      <c r="I282" t="s">
        <v>21</v>
      </c>
      <c r="J282" t="s">
        <v>27</v>
      </c>
    </row>
    <row r="283" spans="1:10">
      <c r="A283" s="2" t="s">
        <v>1216</v>
      </c>
      <c r="B283" t="s">
        <v>20</v>
      </c>
      <c r="C283">
        <v>94</v>
      </c>
      <c r="D283" t="s">
        <v>42</v>
      </c>
      <c r="E283" t="s">
        <v>317</v>
      </c>
      <c r="F283" t="s">
        <v>318</v>
      </c>
      <c r="G283">
        <v>4552100</v>
      </c>
      <c r="H283">
        <f t="shared" si="4"/>
        <v>4552.1000000000004</v>
      </c>
      <c r="I283" t="s">
        <v>21</v>
      </c>
      <c r="J283" t="s">
        <v>27</v>
      </c>
    </row>
    <row r="284" spans="1:10">
      <c r="A284" s="2" t="s">
        <v>1216</v>
      </c>
      <c r="B284" t="s">
        <v>20</v>
      </c>
      <c r="C284">
        <v>94</v>
      </c>
      <c r="D284" t="s">
        <v>42</v>
      </c>
      <c r="E284" t="s">
        <v>318</v>
      </c>
      <c r="F284" t="s">
        <v>319</v>
      </c>
      <c r="G284">
        <v>4552100</v>
      </c>
      <c r="H284">
        <f t="shared" si="4"/>
        <v>4552.1000000000004</v>
      </c>
      <c r="I284" t="s">
        <v>21</v>
      </c>
      <c r="J284" t="s">
        <v>27</v>
      </c>
    </row>
    <row r="285" spans="1:10">
      <c r="A285" s="2" t="s">
        <v>1216</v>
      </c>
      <c r="B285" t="s">
        <v>20</v>
      </c>
      <c r="C285">
        <v>94</v>
      </c>
      <c r="D285" t="s">
        <v>42</v>
      </c>
      <c r="E285" t="s">
        <v>319</v>
      </c>
      <c r="F285" t="s">
        <v>320</v>
      </c>
      <c r="G285">
        <v>4552100</v>
      </c>
      <c r="H285">
        <f t="shared" si="4"/>
        <v>4552.1000000000004</v>
      </c>
      <c r="I285" t="s">
        <v>21</v>
      </c>
      <c r="J285" t="s">
        <v>27</v>
      </c>
    </row>
    <row r="286" spans="1:10">
      <c r="A286" s="2" t="s">
        <v>1216</v>
      </c>
      <c r="B286" t="s">
        <v>20</v>
      </c>
      <c r="C286">
        <v>94</v>
      </c>
      <c r="D286" t="s">
        <v>42</v>
      </c>
      <c r="E286" t="s">
        <v>320</v>
      </c>
      <c r="F286" t="s">
        <v>321</v>
      </c>
      <c r="G286">
        <v>4552100</v>
      </c>
      <c r="H286">
        <f t="shared" si="4"/>
        <v>4552.1000000000004</v>
      </c>
      <c r="I286" t="s">
        <v>21</v>
      </c>
      <c r="J286" t="s">
        <v>27</v>
      </c>
    </row>
    <row r="287" spans="1:10">
      <c r="A287" s="2" t="s">
        <v>1216</v>
      </c>
      <c r="B287" t="s">
        <v>20</v>
      </c>
      <c r="C287">
        <v>94</v>
      </c>
      <c r="D287" t="s">
        <v>42</v>
      </c>
      <c r="E287" t="s">
        <v>321</v>
      </c>
      <c r="F287" t="s">
        <v>322</v>
      </c>
      <c r="G287">
        <v>4552100</v>
      </c>
      <c r="H287">
        <f t="shared" si="4"/>
        <v>4552.1000000000004</v>
      </c>
      <c r="I287" t="s">
        <v>21</v>
      </c>
      <c r="J287" t="s">
        <v>27</v>
      </c>
    </row>
    <row r="288" spans="1:10">
      <c r="A288" s="2" t="s">
        <v>1216</v>
      </c>
      <c r="B288" t="s">
        <v>20</v>
      </c>
      <c r="C288">
        <v>94</v>
      </c>
      <c r="D288" t="s">
        <v>42</v>
      </c>
      <c r="E288" t="s">
        <v>322</v>
      </c>
      <c r="F288" t="s">
        <v>323</v>
      </c>
      <c r="G288">
        <v>4552100</v>
      </c>
      <c r="H288">
        <f t="shared" si="4"/>
        <v>4552.1000000000004</v>
      </c>
      <c r="I288" t="s">
        <v>21</v>
      </c>
      <c r="J288" t="s">
        <v>27</v>
      </c>
    </row>
    <row r="289" spans="1:10">
      <c r="A289" s="2" t="s">
        <v>1216</v>
      </c>
      <c r="B289" t="s">
        <v>20</v>
      </c>
      <c r="C289">
        <v>94</v>
      </c>
      <c r="D289" t="s">
        <v>42</v>
      </c>
      <c r="E289" t="s">
        <v>323</v>
      </c>
      <c r="F289" t="s">
        <v>324</v>
      </c>
      <c r="G289">
        <v>4552100</v>
      </c>
      <c r="H289">
        <f t="shared" si="4"/>
        <v>4552.1000000000004</v>
      </c>
      <c r="I289" t="s">
        <v>21</v>
      </c>
      <c r="J289" t="s">
        <v>27</v>
      </c>
    </row>
    <row r="290" spans="1:10">
      <c r="A290" s="2" t="s">
        <v>1216</v>
      </c>
      <c r="B290" t="s">
        <v>20</v>
      </c>
      <c r="C290">
        <v>94</v>
      </c>
      <c r="D290" t="s">
        <v>42</v>
      </c>
      <c r="E290" t="s">
        <v>324</v>
      </c>
      <c r="F290" t="s">
        <v>325</v>
      </c>
      <c r="G290">
        <v>4552100</v>
      </c>
      <c r="H290">
        <f t="shared" si="4"/>
        <v>4552.1000000000004</v>
      </c>
      <c r="I290" t="s">
        <v>21</v>
      </c>
      <c r="J290" t="s">
        <v>27</v>
      </c>
    </row>
    <row r="291" spans="1:10">
      <c r="A291" s="2" t="s">
        <v>1216</v>
      </c>
      <c r="B291" t="s">
        <v>20</v>
      </c>
      <c r="C291">
        <v>94</v>
      </c>
      <c r="D291" t="s">
        <v>42</v>
      </c>
      <c r="E291" t="s">
        <v>325</v>
      </c>
      <c r="F291" t="s">
        <v>326</v>
      </c>
      <c r="G291">
        <v>4552100</v>
      </c>
      <c r="H291">
        <f t="shared" si="4"/>
        <v>4552.1000000000004</v>
      </c>
      <c r="I291" t="s">
        <v>21</v>
      </c>
      <c r="J291" t="s">
        <v>27</v>
      </c>
    </row>
    <row r="292" spans="1:10">
      <c r="A292" s="2" t="s">
        <v>1216</v>
      </c>
      <c r="B292" t="s">
        <v>20</v>
      </c>
      <c r="C292">
        <v>94</v>
      </c>
      <c r="D292" t="s">
        <v>42</v>
      </c>
      <c r="E292" t="s">
        <v>326</v>
      </c>
      <c r="F292" t="s">
        <v>327</v>
      </c>
      <c r="G292">
        <v>4552100</v>
      </c>
      <c r="H292">
        <f t="shared" si="4"/>
        <v>4552.1000000000004</v>
      </c>
      <c r="I292" t="s">
        <v>21</v>
      </c>
      <c r="J292" t="s">
        <v>27</v>
      </c>
    </row>
    <row r="293" spans="1:10">
      <c r="A293" s="2" t="s">
        <v>1216</v>
      </c>
      <c r="B293" t="s">
        <v>20</v>
      </c>
      <c r="C293">
        <v>94</v>
      </c>
      <c r="D293" t="s">
        <v>42</v>
      </c>
      <c r="E293" t="s">
        <v>327</v>
      </c>
      <c r="F293" t="s">
        <v>328</v>
      </c>
      <c r="G293">
        <v>4552100</v>
      </c>
      <c r="H293">
        <f t="shared" si="4"/>
        <v>4552.1000000000004</v>
      </c>
      <c r="I293" t="s">
        <v>21</v>
      </c>
      <c r="J293" t="s">
        <v>27</v>
      </c>
    </row>
    <row r="294" spans="1:10">
      <c r="A294" s="2" t="s">
        <v>1216</v>
      </c>
      <c r="B294" t="s">
        <v>20</v>
      </c>
      <c r="C294">
        <v>94</v>
      </c>
      <c r="D294" t="s">
        <v>42</v>
      </c>
      <c r="E294" t="s">
        <v>328</v>
      </c>
      <c r="F294" t="s">
        <v>329</v>
      </c>
      <c r="G294">
        <v>4552100</v>
      </c>
      <c r="H294">
        <f t="shared" si="4"/>
        <v>4552.1000000000004</v>
      </c>
      <c r="I294" t="s">
        <v>21</v>
      </c>
      <c r="J294" t="s">
        <v>27</v>
      </c>
    </row>
    <row r="295" spans="1:10">
      <c r="A295" s="2" t="s">
        <v>1216</v>
      </c>
      <c r="B295" t="s">
        <v>20</v>
      </c>
      <c r="C295">
        <v>94</v>
      </c>
      <c r="D295" t="s">
        <v>42</v>
      </c>
      <c r="E295" t="s">
        <v>329</v>
      </c>
      <c r="F295" t="s">
        <v>330</v>
      </c>
      <c r="G295">
        <v>4552100</v>
      </c>
      <c r="H295">
        <f t="shared" si="4"/>
        <v>4552.1000000000004</v>
      </c>
      <c r="I295" t="s">
        <v>21</v>
      </c>
      <c r="J295" t="s">
        <v>27</v>
      </c>
    </row>
    <row r="296" spans="1:10">
      <c r="A296" s="2" t="s">
        <v>1216</v>
      </c>
      <c r="B296" t="s">
        <v>20</v>
      </c>
      <c r="C296">
        <v>94</v>
      </c>
      <c r="D296" t="s">
        <v>42</v>
      </c>
      <c r="E296" t="s">
        <v>330</v>
      </c>
      <c r="F296" t="s">
        <v>331</v>
      </c>
      <c r="G296">
        <v>4552100</v>
      </c>
      <c r="H296">
        <f t="shared" si="4"/>
        <v>4552.1000000000004</v>
      </c>
      <c r="I296" t="s">
        <v>21</v>
      </c>
      <c r="J296" t="s">
        <v>27</v>
      </c>
    </row>
    <row r="297" spans="1:10">
      <c r="A297" s="2" t="s">
        <v>1216</v>
      </c>
      <c r="B297" t="s">
        <v>20</v>
      </c>
      <c r="C297">
        <v>94</v>
      </c>
      <c r="D297" t="s">
        <v>42</v>
      </c>
      <c r="E297" t="s">
        <v>331</v>
      </c>
      <c r="F297" t="s">
        <v>332</v>
      </c>
      <c r="G297">
        <v>4552100</v>
      </c>
      <c r="H297">
        <f t="shared" si="4"/>
        <v>4552.1000000000004</v>
      </c>
      <c r="I297" t="s">
        <v>21</v>
      </c>
      <c r="J297" t="s">
        <v>27</v>
      </c>
    </row>
    <row r="298" spans="1:10">
      <c r="A298" s="2" t="s">
        <v>1216</v>
      </c>
      <c r="B298" t="s">
        <v>20</v>
      </c>
      <c r="C298">
        <v>94</v>
      </c>
      <c r="D298" t="s">
        <v>42</v>
      </c>
      <c r="E298" t="s">
        <v>332</v>
      </c>
      <c r="F298" t="s">
        <v>333</v>
      </c>
      <c r="G298">
        <v>4552100</v>
      </c>
      <c r="H298">
        <f t="shared" si="4"/>
        <v>4552.1000000000004</v>
      </c>
      <c r="I298" t="s">
        <v>21</v>
      </c>
      <c r="J298" t="s">
        <v>27</v>
      </c>
    </row>
    <row r="299" spans="1:10">
      <c r="A299" s="2" t="s">
        <v>1216</v>
      </c>
      <c r="B299" t="s">
        <v>20</v>
      </c>
      <c r="C299">
        <v>94</v>
      </c>
      <c r="D299" t="s">
        <v>42</v>
      </c>
      <c r="E299" t="s">
        <v>333</v>
      </c>
      <c r="F299" t="s">
        <v>334</v>
      </c>
      <c r="G299">
        <v>4552100</v>
      </c>
      <c r="H299">
        <f t="shared" si="4"/>
        <v>4552.1000000000004</v>
      </c>
      <c r="I299" t="s">
        <v>21</v>
      </c>
      <c r="J299" t="s">
        <v>27</v>
      </c>
    </row>
    <row r="300" spans="1:10">
      <c r="A300" s="2" t="s">
        <v>1216</v>
      </c>
      <c r="B300" t="s">
        <v>20</v>
      </c>
      <c r="C300">
        <v>94</v>
      </c>
      <c r="D300" t="s">
        <v>42</v>
      </c>
      <c r="E300" t="s">
        <v>334</v>
      </c>
      <c r="F300" t="s">
        <v>335</v>
      </c>
      <c r="G300">
        <v>4552100</v>
      </c>
      <c r="H300">
        <f t="shared" si="4"/>
        <v>4552.1000000000004</v>
      </c>
      <c r="I300" t="s">
        <v>21</v>
      </c>
      <c r="J300" t="s">
        <v>27</v>
      </c>
    </row>
    <row r="301" spans="1:10">
      <c r="A301" s="2" t="s">
        <v>1216</v>
      </c>
      <c r="B301" t="s">
        <v>20</v>
      </c>
      <c r="C301">
        <v>94</v>
      </c>
      <c r="D301" t="s">
        <v>42</v>
      </c>
      <c r="E301" t="s">
        <v>335</v>
      </c>
      <c r="F301" t="s">
        <v>336</v>
      </c>
      <c r="G301">
        <v>4552100</v>
      </c>
      <c r="H301">
        <f t="shared" si="4"/>
        <v>4552.1000000000004</v>
      </c>
      <c r="I301" t="s">
        <v>21</v>
      </c>
      <c r="J301" t="s">
        <v>27</v>
      </c>
    </row>
    <row r="302" spans="1:10">
      <c r="A302" s="2" t="s">
        <v>1216</v>
      </c>
      <c r="B302" t="s">
        <v>20</v>
      </c>
      <c r="C302">
        <v>94</v>
      </c>
      <c r="D302" t="s">
        <v>42</v>
      </c>
      <c r="E302" t="s">
        <v>336</v>
      </c>
      <c r="F302" t="s">
        <v>337</v>
      </c>
      <c r="G302">
        <v>4552100</v>
      </c>
      <c r="H302">
        <f t="shared" si="4"/>
        <v>4552.1000000000004</v>
      </c>
      <c r="I302" t="s">
        <v>21</v>
      </c>
      <c r="J302" t="s">
        <v>27</v>
      </c>
    </row>
    <row r="303" spans="1:10">
      <c r="A303" s="2" t="s">
        <v>1216</v>
      </c>
      <c r="B303" t="s">
        <v>20</v>
      </c>
      <c r="C303">
        <v>94</v>
      </c>
      <c r="D303" t="s">
        <v>42</v>
      </c>
      <c r="E303" t="s">
        <v>337</v>
      </c>
      <c r="F303" t="s">
        <v>338</v>
      </c>
      <c r="G303">
        <v>4552100</v>
      </c>
      <c r="H303">
        <f t="shared" si="4"/>
        <v>4552.1000000000004</v>
      </c>
      <c r="I303" t="s">
        <v>21</v>
      </c>
      <c r="J303" t="s">
        <v>27</v>
      </c>
    </row>
    <row r="304" spans="1:10">
      <c r="A304" s="2" t="s">
        <v>1216</v>
      </c>
      <c r="B304" t="s">
        <v>20</v>
      </c>
      <c r="C304">
        <v>94</v>
      </c>
      <c r="D304" t="s">
        <v>42</v>
      </c>
      <c r="E304" t="s">
        <v>338</v>
      </c>
      <c r="F304" t="s">
        <v>339</v>
      </c>
      <c r="G304">
        <v>4552100</v>
      </c>
      <c r="H304">
        <f t="shared" si="4"/>
        <v>4552.1000000000004</v>
      </c>
      <c r="I304" t="s">
        <v>21</v>
      </c>
      <c r="J304" t="s">
        <v>27</v>
      </c>
    </row>
    <row r="305" spans="1:10">
      <c r="A305" s="2" t="s">
        <v>1216</v>
      </c>
      <c r="B305" t="s">
        <v>20</v>
      </c>
      <c r="C305">
        <v>94</v>
      </c>
      <c r="D305" t="s">
        <v>42</v>
      </c>
      <c r="E305" t="s">
        <v>339</v>
      </c>
      <c r="F305" t="s">
        <v>340</v>
      </c>
      <c r="G305">
        <v>4552100</v>
      </c>
      <c r="H305">
        <f t="shared" si="4"/>
        <v>4552.1000000000004</v>
      </c>
      <c r="I305" t="s">
        <v>21</v>
      </c>
      <c r="J305" t="s">
        <v>27</v>
      </c>
    </row>
    <row r="306" spans="1:10">
      <c r="A306" s="2" t="s">
        <v>1216</v>
      </c>
      <c r="B306" t="s">
        <v>20</v>
      </c>
      <c r="C306">
        <v>94</v>
      </c>
      <c r="D306" t="s">
        <v>42</v>
      </c>
      <c r="E306" t="s">
        <v>340</v>
      </c>
      <c r="F306" t="s">
        <v>341</v>
      </c>
      <c r="G306">
        <v>4552100</v>
      </c>
      <c r="H306">
        <f t="shared" si="4"/>
        <v>4552.1000000000004</v>
      </c>
      <c r="I306" t="s">
        <v>21</v>
      </c>
      <c r="J306" t="s">
        <v>27</v>
      </c>
    </row>
    <row r="307" spans="1:10">
      <c r="A307" s="2" t="s">
        <v>1216</v>
      </c>
      <c r="B307" t="s">
        <v>20</v>
      </c>
      <c r="C307">
        <v>94</v>
      </c>
      <c r="D307" t="s">
        <v>42</v>
      </c>
      <c r="E307" t="s">
        <v>341</v>
      </c>
      <c r="F307" t="s">
        <v>342</v>
      </c>
      <c r="G307">
        <v>4552100</v>
      </c>
      <c r="H307">
        <f t="shared" si="4"/>
        <v>4552.1000000000004</v>
      </c>
      <c r="I307" t="s">
        <v>21</v>
      </c>
      <c r="J307" t="s">
        <v>27</v>
      </c>
    </row>
    <row r="308" spans="1:10">
      <c r="A308" s="2" t="s">
        <v>1216</v>
      </c>
      <c r="B308" t="s">
        <v>20</v>
      </c>
      <c r="C308">
        <v>94</v>
      </c>
      <c r="D308" t="s">
        <v>42</v>
      </c>
      <c r="E308" t="s">
        <v>342</v>
      </c>
      <c r="F308" t="s">
        <v>343</v>
      </c>
      <c r="G308">
        <v>4552100</v>
      </c>
      <c r="H308">
        <f t="shared" si="4"/>
        <v>4552.1000000000004</v>
      </c>
      <c r="I308" t="s">
        <v>21</v>
      </c>
      <c r="J308" t="s">
        <v>27</v>
      </c>
    </row>
    <row r="309" spans="1:10">
      <c r="A309" s="2" t="s">
        <v>1216</v>
      </c>
      <c r="B309" t="s">
        <v>20</v>
      </c>
      <c r="C309">
        <v>94</v>
      </c>
      <c r="D309" t="s">
        <v>42</v>
      </c>
      <c r="E309" t="s">
        <v>343</v>
      </c>
      <c r="F309" t="s">
        <v>344</v>
      </c>
      <c r="G309">
        <v>4552100</v>
      </c>
      <c r="H309">
        <f t="shared" si="4"/>
        <v>4552.1000000000004</v>
      </c>
      <c r="I309" t="s">
        <v>21</v>
      </c>
      <c r="J309" t="s">
        <v>27</v>
      </c>
    </row>
    <row r="310" spans="1:10">
      <c r="A310" s="2" t="s">
        <v>1216</v>
      </c>
      <c r="B310" t="s">
        <v>20</v>
      </c>
      <c r="C310">
        <v>94</v>
      </c>
      <c r="D310" t="s">
        <v>42</v>
      </c>
      <c r="E310" t="s">
        <v>344</v>
      </c>
      <c r="F310" t="s">
        <v>345</v>
      </c>
      <c r="G310">
        <v>4552100</v>
      </c>
      <c r="H310">
        <f t="shared" si="4"/>
        <v>4552.1000000000004</v>
      </c>
      <c r="I310" t="s">
        <v>21</v>
      </c>
      <c r="J310" t="s">
        <v>27</v>
      </c>
    </row>
    <row r="311" spans="1:10">
      <c r="A311" s="2" t="s">
        <v>1216</v>
      </c>
      <c r="B311" t="s">
        <v>20</v>
      </c>
      <c r="C311">
        <v>94</v>
      </c>
      <c r="D311" t="s">
        <v>42</v>
      </c>
      <c r="E311" t="s">
        <v>345</v>
      </c>
      <c r="F311" t="s">
        <v>346</v>
      </c>
      <c r="G311">
        <v>4552100</v>
      </c>
      <c r="H311">
        <f t="shared" si="4"/>
        <v>4552.1000000000004</v>
      </c>
      <c r="I311" t="s">
        <v>21</v>
      </c>
      <c r="J311" t="s">
        <v>27</v>
      </c>
    </row>
    <row r="312" spans="1:10">
      <c r="A312" s="2" t="s">
        <v>1216</v>
      </c>
      <c r="B312" t="s">
        <v>20</v>
      </c>
      <c r="C312">
        <v>94</v>
      </c>
      <c r="D312" t="s">
        <v>42</v>
      </c>
      <c r="E312" t="s">
        <v>346</v>
      </c>
      <c r="F312" t="s">
        <v>347</v>
      </c>
      <c r="G312">
        <v>4552100</v>
      </c>
      <c r="H312">
        <f t="shared" si="4"/>
        <v>4552.1000000000004</v>
      </c>
      <c r="I312" t="s">
        <v>21</v>
      </c>
      <c r="J312" t="s">
        <v>27</v>
      </c>
    </row>
    <row r="313" spans="1:10">
      <c r="A313" s="2" t="s">
        <v>1216</v>
      </c>
      <c r="B313" t="s">
        <v>20</v>
      </c>
      <c r="C313">
        <v>94</v>
      </c>
      <c r="D313" t="s">
        <v>42</v>
      </c>
      <c r="E313" t="s">
        <v>347</v>
      </c>
      <c r="F313" t="s">
        <v>348</v>
      </c>
      <c r="G313">
        <v>4552100</v>
      </c>
      <c r="H313">
        <f t="shared" si="4"/>
        <v>4552.1000000000004</v>
      </c>
      <c r="I313" t="s">
        <v>21</v>
      </c>
      <c r="J313" t="s">
        <v>27</v>
      </c>
    </row>
    <row r="314" spans="1:10">
      <c r="A314" s="2" t="s">
        <v>1216</v>
      </c>
      <c r="B314" t="s">
        <v>20</v>
      </c>
      <c r="C314">
        <v>94</v>
      </c>
      <c r="D314" t="s">
        <v>42</v>
      </c>
      <c r="E314" t="s">
        <v>348</v>
      </c>
      <c r="F314" t="s">
        <v>349</v>
      </c>
      <c r="G314">
        <v>4552100</v>
      </c>
      <c r="H314">
        <f t="shared" si="4"/>
        <v>4552.1000000000004</v>
      </c>
      <c r="I314" t="s">
        <v>21</v>
      </c>
      <c r="J314" t="s">
        <v>27</v>
      </c>
    </row>
    <row r="315" spans="1:10">
      <c r="A315" s="2" t="s">
        <v>1216</v>
      </c>
      <c r="B315" t="s">
        <v>20</v>
      </c>
      <c r="C315">
        <v>94</v>
      </c>
      <c r="D315" t="s">
        <v>42</v>
      </c>
      <c r="E315" t="s">
        <v>349</v>
      </c>
      <c r="F315" t="s">
        <v>350</v>
      </c>
      <c r="G315">
        <v>4552100</v>
      </c>
      <c r="H315">
        <f t="shared" si="4"/>
        <v>4552.1000000000004</v>
      </c>
      <c r="I315" t="s">
        <v>21</v>
      </c>
      <c r="J315" t="s">
        <v>27</v>
      </c>
    </row>
    <row r="316" spans="1:10">
      <c r="A316" s="2" t="s">
        <v>1216</v>
      </c>
      <c r="B316" t="s">
        <v>20</v>
      </c>
      <c r="C316">
        <v>94</v>
      </c>
      <c r="D316" t="s">
        <v>42</v>
      </c>
      <c r="E316" t="s">
        <v>350</v>
      </c>
      <c r="F316" t="s">
        <v>351</v>
      </c>
      <c r="G316">
        <v>4552100</v>
      </c>
      <c r="H316">
        <f t="shared" si="4"/>
        <v>4552.1000000000004</v>
      </c>
      <c r="I316" t="s">
        <v>21</v>
      </c>
      <c r="J316" t="s">
        <v>27</v>
      </c>
    </row>
    <row r="317" spans="1:10">
      <c r="A317" s="2" t="s">
        <v>1216</v>
      </c>
      <c r="B317" t="s">
        <v>20</v>
      </c>
      <c r="C317">
        <v>94</v>
      </c>
      <c r="D317" t="s">
        <v>42</v>
      </c>
      <c r="E317" t="s">
        <v>351</v>
      </c>
      <c r="F317" t="s">
        <v>352</v>
      </c>
      <c r="G317">
        <v>4552100</v>
      </c>
      <c r="H317">
        <f t="shared" si="4"/>
        <v>4552.1000000000004</v>
      </c>
      <c r="I317" t="s">
        <v>21</v>
      </c>
      <c r="J317" t="s">
        <v>27</v>
      </c>
    </row>
    <row r="318" spans="1:10">
      <c r="A318" s="2" t="s">
        <v>1216</v>
      </c>
      <c r="B318" t="s">
        <v>20</v>
      </c>
      <c r="C318">
        <v>94</v>
      </c>
      <c r="D318" t="s">
        <v>42</v>
      </c>
      <c r="E318" t="s">
        <v>352</v>
      </c>
      <c r="F318" t="s">
        <v>353</v>
      </c>
      <c r="G318">
        <v>4552100</v>
      </c>
      <c r="H318">
        <f t="shared" si="4"/>
        <v>4552.1000000000004</v>
      </c>
      <c r="I318" t="s">
        <v>21</v>
      </c>
      <c r="J318" t="s">
        <v>27</v>
      </c>
    </row>
    <row r="319" spans="1:10">
      <c r="A319" s="2" t="s">
        <v>1216</v>
      </c>
      <c r="B319" t="s">
        <v>20</v>
      </c>
      <c r="C319">
        <v>94</v>
      </c>
      <c r="D319" t="s">
        <v>42</v>
      </c>
      <c r="E319" t="s">
        <v>353</v>
      </c>
      <c r="F319" t="s">
        <v>354</v>
      </c>
      <c r="G319">
        <v>4552100</v>
      </c>
      <c r="H319">
        <f t="shared" si="4"/>
        <v>4552.1000000000004</v>
      </c>
      <c r="I319" t="s">
        <v>21</v>
      </c>
      <c r="J319" t="s">
        <v>27</v>
      </c>
    </row>
    <row r="320" spans="1:10">
      <c r="A320" s="2" t="s">
        <v>1216</v>
      </c>
      <c r="B320" t="s">
        <v>20</v>
      </c>
      <c r="C320">
        <v>94</v>
      </c>
      <c r="D320" t="s">
        <v>42</v>
      </c>
      <c r="E320" t="s">
        <v>354</v>
      </c>
      <c r="F320" t="s">
        <v>355</v>
      </c>
      <c r="G320">
        <v>4552100</v>
      </c>
      <c r="H320">
        <f t="shared" si="4"/>
        <v>4552.1000000000004</v>
      </c>
      <c r="I320" t="s">
        <v>21</v>
      </c>
      <c r="J320" t="s">
        <v>27</v>
      </c>
    </row>
    <row r="321" spans="1:10">
      <c r="A321" s="2" t="s">
        <v>1216</v>
      </c>
      <c r="B321" t="s">
        <v>20</v>
      </c>
      <c r="C321">
        <v>94</v>
      </c>
      <c r="D321" t="s">
        <v>42</v>
      </c>
      <c r="E321" t="s">
        <v>355</v>
      </c>
      <c r="F321" t="s">
        <v>356</v>
      </c>
      <c r="G321">
        <v>4552100</v>
      </c>
      <c r="H321">
        <f t="shared" si="4"/>
        <v>4552.1000000000004</v>
      </c>
      <c r="I321" t="s">
        <v>21</v>
      </c>
      <c r="J321" t="s">
        <v>27</v>
      </c>
    </row>
    <row r="322" spans="1:10">
      <c r="A322" s="2" t="s">
        <v>1216</v>
      </c>
      <c r="B322" t="s">
        <v>20</v>
      </c>
      <c r="C322">
        <v>94</v>
      </c>
      <c r="D322" t="s">
        <v>42</v>
      </c>
      <c r="E322" t="s">
        <v>356</v>
      </c>
      <c r="F322" t="s">
        <v>357</v>
      </c>
      <c r="G322">
        <v>4552100</v>
      </c>
      <c r="H322">
        <f t="shared" si="4"/>
        <v>4552.1000000000004</v>
      </c>
      <c r="I322" t="s">
        <v>21</v>
      </c>
      <c r="J322" t="s">
        <v>27</v>
      </c>
    </row>
    <row r="323" spans="1:10">
      <c r="A323" s="2" t="s">
        <v>1216</v>
      </c>
      <c r="B323" t="s">
        <v>20</v>
      </c>
      <c r="C323">
        <v>94</v>
      </c>
      <c r="D323" t="s">
        <v>42</v>
      </c>
      <c r="E323" t="s">
        <v>357</v>
      </c>
      <c r="F323" t="s">
        <v>358</v>
      </c>
      <c r="G323">
        <v>4552100</v>
      </c>
      <c r="H323">
        <f t="shared" ref="H323:H386" si="5">G323/1000</f>
        <v>4552.1000000000004</v>
      </c>
      <c r="I323" t="s">
        <v>21</v>
      </c>
      <c r="J323" t="s">
        <v>27</v>
      </c>
    </row>
    <row r="324" spans="1:10">
      <c r="A324" s="2" t="s">
        <v>1216</v>
      </c>
      <c r="B324" t="s">
        <v>20</v>
      </c>
      <c r="C324">
        <v>94</v>
      </c>
      <c r="D324" t="s">
        <v>42</v>
      </c>
      <c r="E324" t="s">
        <v>358</v>
      </c>
      <c r="F324" t="s">
        <v>359</v>
      </c>
      <c r="G324">
        <v>4552100</v>
      </c>
      <c r="H324">
        <f t="shared" si="5"/>
        <v>4552.1000000000004</v>
      </c>
      <c r="I324" t="s">
        <v>21</v>
      </c>
      <c r="J324" t="s">
        <v>27</v>
      </c>
    </row>
    <row r="325" spans="1:10">
      <c r="A325" s="2" t="s">
        <v>1216</v>
      </c>
      <c r="B325" t="s">
        <v>20</v>
      </c>
      <c r="C325">
        <v>94</v>
      </c>
      <c r="D325" t="s">
        <v>42</v>
      </c>
      <c r="E325" t="s">
        <v>359</v>
      </c>
      <c r="F325" t="s">
        <v>360</v>
      </c>
      <c r="G325">
        <v>4552100</v>
      </c>
      <c r="H325">
        <f t="shared" si="5"/>
        <v>4552.1000000000004</v>
      </c>
      <c r="I325" t="s">
        <v>21</v>
      </c>
      <c r="J325" t="s">
        <v>27</v>
      </c>
    </row>
    <row r="326" spans="1:10">
      <c r="A326" s="2" t="s">
        <v>1216</v>
      </c>
      <c r="B326" t="s">
        <v>20</v>
      </c>
      <c r="C326">
        <v>94</v>
      </c>
      <c r="D326" t="s">
        <v>42</v>
      </c>
      <c r="E326" t="s">
        <v>360</v>
      </c>
      <c r="F326" t="s">
        <v>361</v>
      </c>
      <c r="G326">
        <v>4552100</v>
      </c>
      <c r="H326">
        <f t="shared" si="5"/>
        <v>4552.1000000000004</v>
      </c>
      <c r="I326" t="s">
        <v>21</v>
      </c>
      <c r="J326" t="s">
        <v>27</v>
      </c>
    </row>
    <row r="327" spans="1:10">
      <c r="A327" s="2" t="s">
        <v>1216</v>
      </c>
      <c r="B327" t="s">
        <v>20</v>
      </c>
      <c r="C327">
        <v>94</v>
      </c>
      <c r="D327" t="s">
        <v>42</v>
      </c>
      <c r="E327" t="s">
        <v>361</v>
      </c>
      <c r="F327" t="s">
        <v>362</v>
      </c>
      <c r="G327">
        <v>4552100</v>
      </c>
      <c r="H327">
        <f t="shared" si="5"/>
        <v>4552.1000000000004</v>
      </c>
      <c r="I327" t="s">
        <v>21</v>
      </c>
      <c r="J327" t="s">
        <v>27</v>
      </c>
    </row>
    <row r="328" spans="1:10">
      <c r="A328" s="2" t="s">
        <v>1216</v>
      </c>
      <c r="B328" t="s">
        <v>20</v>
      </c>
      <c r="C328">
        <v>94</v>
      </c>
      <c r="D328" t="s">
        <v>42</v>
      </c>
      <c r="E328" t="s">
        <v>362</v>
      </c>
      <c r="F328" t="s">
        <v>363</v>
      </c>
      <c r="G328">
        <v>4552100</v>
      </c>
      <c r="H328">
        <f t="shared" si="5"/>
        <v>4552.1000000000004</v>
      </c>
      <c r="I328" t="s">
        <v>21</v>
      </c>
      <c r="J328" t="s">
        <v>27</v>
      </c>
    </row>
    <row r="329" spans="1:10">
      <c r="A329" s="2" t="s">
        <v>1216</v>
      </c>
      <c r="B329" t="s">
        <v>20</v>
      </c>
      <c r="C329">
        <v>94</v>
      </c>
      <c r="D329" t="s">
        <v>42</v>
      </c>
      <c r="E329" t="s">
        <v>363</v>
      </c>
      <c r="F329" t="s">
        <v>364</v>
      </c>
      <c r="G329">
        <v>4552100</v>
      </c>
      <c r="H329">
        <f t="shared" si="5"/>
        <v>4552.1000000000004</v>
      </c>
      <c r="I329" t="s">
        <v>21</v>
      </c>
      <c r="J329" t="s">
        <v>27</v>
      </c>
    </row>
    <row r="330" spans="1:10">
      <c r="A330" s="2" t="s">
        <v>1216</v>
      </c>
      <c r="B330" t="s">
        <v>20</v>
      </c>
      <c r="C330">
        <v>94</v>
      </c>
      <c r="D330" t="s">
        <v>42</v>
      </c>
      <c r="E330" t="s">
        <v>364</v>
      </c>
      <c r="F330" t="s">
        <v>365</v>
      </c>
      <c r="G330">
        <v>4552100</v>
      </c>
      <c r="H330">
        <f t="shared" si="5"/>
        <v>4552.1000000000004</v>
      </c>
      <c r="I330" t="s">
        <v>21</v>
      </c>
      <c r="J330" t="s">
        <v>27</v>
      </c>
    </row>
    <row r="331" spans="1:10">
      <c r="A331" s="2" t="s">
        <v>1216</v>
      </c>
      <c r="B331" t="s">
        <v>20</v>
      </c>
      <c r="C331">
        <v>94</v>
      </c>
      <c r="D331" t="s">
        <v>42</v>
      </c>
      <c r="E331" t="s">
        <v>365</v>
      </c>
      <c r="F331" t="s">
        <v>366</v>
      </c>
      <c r="G331">
        <v>4552100</v>
      </c>
      <c r="H331">
        <f t="shared" si="5"/>
        <v>4552.1000000000004</v>
      </c>
      <c r="I331" t="s">
        <v>21</v>
      </c>
      <c r="J331" t="s">
        <v>27</v>
      </c>
    </row>
    <row r="332" spans="1:10">
      <c r="A332" s="2" t="s">
        <v>1216</v>
      </c>
      <c r="B332" t="s">
        <v>20</v>
      </c>
      <c r="C332">
        <v>94</v>
      </c>
      <c r="D332" t="s">
        <v>42</v>
      </c>
      <c r="E332" t="s">
        <v>366</v>
      </c>
      <c r="F332" t="s">
        <v>367</v>
      </c>
      <c r="G332">
        <v>4552100</v>
      </c>
      <c r="H332">
        <f t="shared" si="5"/>
        <v>4552.1000000000004</v>
      </c>
      <c r="I332" t="s">
        <v>21</v>
      </c>
      <c r="J332" t="s">
        <v>27</v>
      </c>
    </row>
    <row r="333" spans="1:10">
      <c r="A333" s="2" t="s">
        <v>1216</v>
      </c>
      <c r="B333" t="s">
        <v>20</v>
      </c>
      <c r="C333">
        <v>94</v>
      </c>
      <c r="D333" t="s">
        <v>42</v>
      </c>
      <c r="E333" t="s">
        <v>367</v>
      </c>
      <c r="F333" t="s">
        <v>368</v>
      </c>
      <c r="G333">
        <v>4552100</v>
      </c>
      <c r="H333">
        <f t="shared" si="5"/>
        <v>4552.1000000000004</v>
      </c>
      <c r="I333" t="s">
        <v>21</v>
      </c>
      <c r="J333" t="s">
        <v>27</v>
      </c>
    </row>
    <row r="334" spans="1:10">
      <c r="A334" s="2" t="s">
        <v>1216</v>
      </c>
      <c r="B334" t="s">
        <v>20</v>
      </c>
      <c r="C334">
        <v>94</v>
      </c>
      <c r="D334" t="s">
        <v>42</v>
      </c>
      <c r="E334" t="s">
        <v>368</v>
      </c>
      <c r="F334" t="s">
        <v>369</v>
      </c>
      <c r="G334">
        <v>4552100</v>
      </c>
      <c r="H334">
        <f t="shared" si="5"/>
        <v>4552.1000000000004</v>
      </c>
      <c r="I334" t="s">
        <v>21</v>
      </c>
      <c r="J334" t="s">
        <v>27</v>
      </c>
    </row>
    <row r="335" spans="1:10">
      <c r="A335" s="2" t="s">
        <v>1216</v>
      </c>
      <c r="B335" t="s">
        <v>20</v>
      </c>
      <c r="C335">
        <v>94</v>
      </c>
      <c r="D335" t="s">
        <v>42</v>
      </c>
      <c r="E335" t="s">
        <v>369</v>
      </c>
      <c r="F335" t="s">
        <v>370</v>
      </c>
      <c r="G335">
        <v>4552100</v>
      </c>
      <c r="H335">
        <f t="shared" si="5"/>
        <v>4552.1000000000004</v>
      </c>
      <c r="I335" t="s">
        <v>21</v>
      </c>
      <c r="J335" t="s">
        <v>27</v>
      </c>
    </row>
    <row r="336" spans="1:10">
      <c r="A336" s="2" t="s">
        <v>1216</v>
      </c>
      <c r="B336" t="s">
        <v>20</v>
      </c>
      <c r="C336">
        <v>94</v>
      </c>
      <c r="D336" t="s">
        <v>42</v>
      </c>
      <c r="E336" t="s">
        <v>370</v>
      </c>
      <c r="F336" t="s">
        <v>371</v>
      </c>
      <c r="G336">
        <v>4552100</v>
      </c>
      <c r="H336">
        <f t="shared" si="5"/>
        <v>4552.1000000000004</v>
      </c>
      <c r="I336" t="s">
        <v>21</v>
      </c>
      <c r="J336" t="s">
        <v>27</v>
      </c>
    </row>
    <row r="337" spans="1:10">
      <c r="A337" s="2" t="s">
        <v>1216</v>
      </c>
      <c r="B337" t="s">
        <v>20</v>
      </c>
      <c r="C337">
        <v>94</v>
      </c>
      <c r="D337" t="s">
        <v>42</v>
      </c>
      <c r="E337" t="s">
        <v>371</v>
      </c>
      <c r="F337" t="s">
        <v>372</v>
      </c>
      <c r="G337">
        <v>4552100</v>
      </c>
      <c r="H337">
        <f t="shared" si="5"/>
        <v>4552.1000000000004</v>
      </c>
      <c r="I337" t="s">
        <v>21</v>
      </c>
      <c r="J337" t="s">
        <v>27</v>
      </c>
    </row>
    <row r="338" spans="1:10">
      <c r="A338" s="2" t="s">
        <v>1216</v>
      </c>
      <c r="B338" t="s">
        <v>20</v>
      </c>
      <c r="C338">
        <v>94</v>
      </c>
      <c r="D338" t="s">
        <v>42</v>
      </c>
      <c r="E338" t="s">
        <v>372</v>
      </c>
      <c r="F338" t="s">
        <v>373</v>
      </c>
      <c r="G338">
        <v>4552100</v>
      </c>
      <c r="H338">
        <f t="shared" si="5"/>
        <v>4552.1000000000004</v>
      </c>
      <c r="I338" t="s">
        <v>21</v>
      </c>
      <c r="J338" t="s">
        <v>27</v>
      </c>
    </row>
    <row r="339" spans="1:10">
      <c r="A339" s="2" t="s">
        <v>1216</v>
      </c>
      <c r="B339" t="s">
        <v>20</v>
      </c>
      <c r="C339">
        <v>94</v>
      </c>
      <c r="D339" t="s">
        <v>42</v>
      </c>
      <c r="E339" t="s">
        <v>373</v>
      </c>
      <c r="F339" t="s">
        <v>374</v>
      </c>
      <c r="G339">
        <v>4552100</v>
      </c>
      <c r="H339">
        <f t="shared" si="5"/>
        <v>4552.1000000000004</v>
      </c>
      <c r="I339" t="s">
        <v>21</v>
      </c>
      <c r="J339" t="s">
        <v>27</v>
      </c>
    </row>
    <row r="340" spans="1:10">
      <c r="A340" s="2" t="s">
        <v>1216</v>
      </c>
      <c r="B340" t="s">
        <v>20</v>
      </c>
      <c r="C340">
        <v>94</v>
      </c>
      <c r="D340" t="s">
        <v>42</v>
      </c>
      <c r="E340" t="s">
        <v>374</v>
      </c>
      <c r="F340" t="s">
        <v>375</v>
      </c>
      <c r="G340">
        <v>4552100</v>
      </c>
      <c r="H340">
        <f t="shared" si="5"/>
        <v>4552.1000000000004</v>
      </c>
      <c r="I340" t="s">
        <v>21</v>
      </c>
      <c r="J340" t="s">
        <v>27</v>
      </c>
    </row>
    <row r="341" spans="1:10">
      <c r="A341" s="2" t="s">
        <v>1216</v>
      </c>
      <c r="B341" t="s">
        <v>20</v>
      </c>
      <c r="C341">
        <v>94</v>
      </c>
      <c r="D341" t="s">
        <v>42</v>
      </c>
      <c r="E341" t="s">
        <v>375</v>
      </c>
      <c r="F341" t="s">
        <v>376</v>
      </c>
      <c r="G341">
        <v>4552100</v>
      </c>
      <c r="H341">
        <f t="shared" si="5"/>
        <v>4552.1000000000004</v>
      </c>
      <c r="I341" t="s">
        <v>21</v>
      </c>
      <c r="J341" t="s">
        <v>27</v>
      </c>
    </row>
    <row r="342" spans="1:10">
      <c r="A342" s="2" t="s">
        <v>1216</v>
      </c>
      <c r="B342" t="s">
        <v>20</v>
      </c>
      <c r="C342">
        <v>94</v>
      </c>
      <c r="D342" t="s">
        <v>42</v>
      </c>
      <c r="E342" t="s">
        <v>376</v>
      </c>
      <c r="F342" t="s">
        <v>377</v>
      </c>
      <c r="G342">
        <v>4552100</v>
      </c>
      <c r="H342">
        <f t="shared" si="5"/>
        <v>4552.1000000000004</v>
      </c>
      <c r="I342" t="s">
        <v>21</v>
      </c>
      <c r="J342" t="s">
        <v>27</v>
      </c>
    </row>
    <row r="343" spans="1:10">
      <c r="A343" s="2" t="s">
        <v>1216</v>
      </c>
      <c r="B343" t="s">
        <v>20</v>
      </c>
      <c r="C343">
        <v>94</v>
      </c>
      <c r="D343" t="s">
        <v>42</v>
      </c>
      <c r="E343" t="s">
        <v>377</v>
      </c>
      <c r="F343" t="s">
        <v>378</v>
      </c>
      <c r="G343">
        <v>4552100</v>
      </c>
      <c r="H343">
        <f t="shared" si="5"/>
        <v>4552.1000000000004</v>
      </c>
      <c r="I343" t="s">
        <v>21</v>
      </c>
      <c r="J343" t="s">
        <v>27</v>
      </c>
    </row>
    <row r="344" spans="1:10">
      <c r="A344" s="2" t="s">
        <v>1216</v>
      </c>
      <c r="B344" t="s">
        <v>20</v>
      </c>
      <c r="C344">
        <v>94</v>
      </c>
      <c r="D344" t="s">
        <v>42</v>
      </c>
      <c r="E344" t="s">
        <v>378</v>
      </c>
      <c r="F344" t="s">
        <v>379</v>
      </c>
      <c r="G344">
        <v>4552100</v>
      </c>
      <c r="H344">
        <f t="shared" si="5"/>
        <v>4552.1000000000004</v>
      </c>
      <c r="I344" t="s">
        <v>21</v>
      </c>
      <c r="J344" t="s">
        <v>27</v>
      </c>
    </row>
    <row r="345" spans="1:10">
      <c r="A345" s="2" t="s">
        <v>1216</v>
      </c>
      <c r="B345" t="s">
        <v>20</v>
      </c>
      <c r="C345">
        <v>94</v>
      </c>
      <c r="D345" t="s">
        <v>42</v>
      </c>
      <c r="E345" t="s">
        <v>379</v>
      </c>
      <c r="F345" t="s">
        <v>380</v>
      </c>
      <c r="G345">
        <v>4552100</v>
      </c>
      <c r="H345">
        <f t="shared" si="5"/>
        <v>4552.1000000000004</v>
      </c>
      <c r="I345" t="s">
        <v>21</v>
      </c>
      <c r="J345" t="s">
        <v>27</v>
      </c>
    </row>
    <row r="346" spans="1:10">
      <c r="A346" s="2" t="s">
        <v>1216</v>
      </c>
      <c r="B346" t="s">
        <v>20</v>
      </c>
      <c r="C346">
        <v>94</v>
      </c>
      <c r="D346" t="s">
        <v>42</v>
      </c>
      <c r="E346" t="s">
        <v>380</v>
      </c>
      <c r="F346" t="s">
        <v>381</v>
      </c>
      <c r="G346">
        <v>4552100</v>
      </c>
      <c r="H346">
        <f t="shared" si="5"/>
        <v>4552.1000000000004</v>
      </c>
      <c r="I346" t="s">
        <v>21</v>
      </c>
      <c r="J346" t="s">
        <v>27</v>
      </c>
    </row>
    <row r="347" spans="1:10">
      <c r="A347" s="2" t="s">
        <v>1216</v>
      </c>
      <c r="B347" t="s">
        <v>20</v>
      </c>
      <c r="C347">
        <v>94</v>
      </c>
      <c r="D347" t="s">
        <v>42</v>
      </c>
      <c r="E347" t="s">
        <v>381</v>
      </c>
      <c r="F347" t="s">
        <v>382</v>
      </c>
      <c r="G347">
        <v>4552100</v>
      </c>
      <c r="H347">
        <f t="shared" si="5"/>
        <v>4552.1000000000004</v>
      </c>
      <c r="I347" t="s">
        <v>21</v>
      </c>
      <c r="J347" t="s">
        <v>27</v>
      </c>
    </row>
    <row r="348" spans="1:10">
      <c r="A348" s="2" t="s">
        <v>1216</v>
      </c>
      <c r="B348" t="s">
        <v>20</v>
      </c>
      <c r="C348">
        <v>94</v>
      </c>
      <c r="D348" t="s">
        <v>42</v>
      </c>
      <c r="E348" t="s">
        <v>382</v>
      </c>
      <c r="F348" t="s">
        <v>383</v>
      </c>
      <c r="G348">
        <v>4552100</v>
      </c>
      <c r="H348">
        <f t="shared" si="5"/>
        <v>4552.1000000000004</v>
      </c>
      <c r="I348" t="s">
        <v>21</v>
      </c>
      <c r="J348" t="s">
        <v>27</v>
      </c>
    </row>
    <row r="349" spans="1:10">
      <c r="A349" s="2" t="s">
        <v>1216</v>
      </c>
      <c r="B349" t="s">
        <v>20</v>
      </c>
      <c r="C349">
        <v>94</v>
      </c>
      <c r="D349" t="s">
        <v>42</v>
      </c>
      <c r="E349" t="s">
        <v>383</v>
      </c>
      <c r="F349" t="s">
        <v>384</v>
      </c>
      <c r="G349">
        <v>4552100</v>
      </c>
      <c r="H349">
        <f t="shared" si="5"/>
        <v>4552.1000000000004</v>
      </c>
      <c r="I349" t="s">
        <v>21</v>
      </c>
      <c r="J349" t="s">
        <v>27</v>
      </c>
    </row>
    <row r="350" spans="1:10">
      <c r="A350" s="2" t="s">
        <v>1216</v>
      </c>
      <c r="B350" t="s">
        <v>20</v>
      </c>
      <c r="C350">
        <v>94</v>
      </c>
      <c r="D350" t="s">
        <v>42</v>
      </c>
      <c r="E350" t="s">
        <v>384</v>
      </c>
      <c r="F350" t="s">
        <v>385</v>
      </c>
      <c r="G350">
        <v>4552100</v>
      </c>
      <c r="H350">
        <f t="shared" si="5"/>
        <v>4552.1000000000004</v>
      </c>
      <c r="I350" t="s">
        <v>21</v>
      </c>
      <c r="J350" t="s">
        <v>27</v>
      </c>
    </row>
    <row r="351" spans="1:10">
      <c r="A351" s="2" t="s">
        <v>1216</v>
      </c>
      <c r="B351" t="s">
        <v>20</v>
      </c>
      <c r="C351">
        <v>94</v>
      </c>
      <c r="D351" t="s">
        <v>42</v>
      </c>
      <c r="E351" t="s">
        <v>385</v>
      </c>
      <c r="F351" t="s">
        <v>386</v>
      </c>
      <c r="G351">
        <v>4552100</v>
      </c>
      <c r="H351">
        <f t="shared" si="5"/>
        <v>4552.1000000000004</v>
      </c>
      <c r="I351" t="s">
        <v>21</v>
      </c>
      <c r="J351" t="s">
        <v>27</v>
      </c>
    </row>
    <row r="352" spans="1:10">
      <c r="A352" s="2" t="s">
        <v>1216</v>
      </c>
      <c r="B352" t="s">
        <v>20</v>
      </c>
      <c r="C352">
        <v>94</v>
      </c>
      <c r="D352" t="s">
        <v>42</v>
      </c>
      <c r="E352" t="s">
        <v>386</v>
      </c>
      <c r="F352" t="s">
        <v>387</v>
      </c>
      <c r="G352">
        <v>4552100</v>
      </c>
      <c r="H352">
        <f t="shared" si="5"/>
        <v>4552.1000000000004</v>
      </c>
      <c r="I352" t="s">
        <v>21</v>
      </c>
      <c r="J352" t="s">
        <v>27</v>
      </c>
    </row>
    <row r="353" spans="1:10">
      <c r="A353" s="2" t="s">
        <v>1216</v>
      </c>
      <c r="B353" t="s">
        <v>20</v>
      </c>
      <c r="C353">
        <v>94</v>
      </c>
      <c r="D353" t="s">
        <v>42</v>
      </c>
      <c r="E353" t="s">
        <v>387</v>
      </c>
      <c r="F353" t="s">
        <v>388</v>
      </c>
      <c r="G353">
        <v>4552100</v>
      </c>
      <c r="H353">
        <f t="shared" si="5"/>
        <v>4552.1000000000004</v>
      </c>
      <c r="I353" t="s">
        <v>21</v>
      </c>
      <c r="J353" t="s">
        <v>27</v>
      </c>
    </row>
    <row r="354" spans="1:10">
      <c r="A354" s="2" t="s">
        <v>1216</v>
      </c>
      <c r="B354" t="s">
        <v>20</v>
      </c>
      <c r="C354">
        <v>94</v>
      </c>
      <c r="D354" t="s">
        <v>42</v>
      </c>
      <c r="E354" t="s">
        <v>388</v>
      </c>
      <c r="F354" t="s">
        <v>389</v>
      </c>
      <c r="G354">
        <v>4552100</v>
      </c>
      <c r="H354">
        <f t="shared" si="5"/>
        <v>4552.1000000000004</v>
      </c>
      <c r="I354" t="s">
        <v>21</v>
      </c>
      <c r="J354" t="s">
        <v>27</v>
      </c>
    </row>
    <row r="355" spans="1:10">
      <c r="A355" s="2" t="s">
        <v>1216</v>
      </c>
      <c r="B355" t="s">
        <v>20</v>
      </c>
      <c r="C355">
        <v>94</v>
      </c>
      <c r="D355" t="s">
        <v>42</v>
      </c>
      <c r="E355" t="s">
        <v>389</v>
      </c>
      <c r="F355" t="s">
        <v>390</v>
      </c>
      <c r="G355">
        <v>4552100</v>
      </c>
      <c r="H355">
        <f t="shared" si="5"/>
        <v>4552.1000000000004</v>
      </c>
      <c r="I355" t="s">
        <v>21</v>
      </c>
      <c r="J355" t="s">
        <v>27</v>
      </c>
    </row>
    <row r="356" spans="1:10">
      <c r="A356" s="2" t="s">
        <v>1216</v>
      </c>
      <c r="B356" t="s">
        <v>20</v>
      </c>
      <c r="C356">
        <v>94</v>
      </c>
      <c r="D356" t="s">
        <v>42</v>
      </c>
      <c r="E356" t="s">
        <v>390</v>
      </c>
      <c r="F356" t="s">
        <v>391</v>
      </c>
      <c r="G356">
        <v>4552100</v>
      </c>
      <c r="H356">
        <f t="shared" si="5"/>
        <v>4552.1000000000004</v>
      </c>
      <c r="I356" t="s">
        <v>21</v>
      </c>
      <c r="J356" t="s">
        <v>27</v>
      </c>
    </row>
    <row r="357" spans="1:10">
      <c r="A357" s="2" t="s">
        <v>1216</v>
      </c>
      <c r="B357" t="s">
        <v>20</v>
      </c>
      <c r="C357">
        <v>94</v>
      </c>
      <c r="D357" t="s">
        <v>42</v>
      </c>
      <c r="E357" t="s">
        <v>391</v>
      </c>
      <c r="F357" t="s">
        <v>392</v>
      </c>
      <c r="G357">
        <v>4552100</v>
      </c>
      <c r="H357">
        <f t="shared" si="5"/>
        <v>4552.1000000000004</v>
      </c>
      <c r="I357" t="s">
        <v>21</v>
      </c>
      <c r="J357" t="s">
        <v>27</v>
      </c>
    </row>
    <row r="358" spans="1:10">
      <c r="A358" s="2" t="s">
        <v>1216</v>
      </c>
      <c r="B358" t="s">
        <v>20</v>
      </c>
      <c r="C358">
        <v>94</v>
      </c>
      <c r="D358" t="s">
        <v>42</v>
      </c>
      <c r="E358" t="s">
        <v>392</v>
      </c>
      <c r="F358" t="s">
        <v>393</v>
      </c>
      <c r="G358">
        <v>4552100</v>
      </c>
      <c r="H358">
        <f t="shared" si="5"/>
        <v>4552.1000000000004</v>
      </c>
      <c r="I358" t="s">
        <v>21</v>
      </c>
      <c r="J358" t="s">
        <v>27</v>
      </c>
    </row>
    <row r="359" spans="1:10">
      <c r="A359" s="2" t="s">
        <v>1216</v>
      </c>
      <c r="B359" t="s">
        <v>20</v>
      </c>
      <c r="C359">
        <v>94</v>
      </c>
      <c r="D359" t="s">
        <v>42</v>
      </c>
      <c r="E359" t="s">
        <v>393</v>
      </c>
      <c r="F359" t="s">
        <v>394</v>
      </c>
      <c r="G359">
        <v>4552100</v>
      </c>
      <c r="H359">
        <f t="shared" si="5"/>
        <v>4552.1000000000004</v>
      </c>
      <c r="I359" t="s">
        <v>21</v>
      </c>
      <c r="J359" t="s">
        <v>27</v>
      </c>
    </row>
    <row r="360" spans="1:10">
      <c r="A360" s="2" t="s">
        <v>1216</v>
      </c>
      <c r="B360" t="s">
        <v>20</v>
      </c>
      <c r="C360">
        <v>94</v>
      </c>
      <c r="D360" t="s">
        <v>42</v>
      </c>
      <c r="E360" t="s">
        <v>394</v>
      </c>
      <c r="F360" t="s">
        <v>395</v>
      </c>
      <c r="G360">
        <v>4552100</v>
      </c>
      <c r="H360">
        <f t="shared" si="5"/>
        <v>4552.1000000000004</v>
      </c>
      <c r="I360" t="s">
        <v>21</v>
      </c>
      <c r="J360" t="s">
        <v>27</v>
      </c>
    </row>
    <row r="361" spans="1:10">
      <c r="A361" s="2" t="s">
        <v>1216</v>
      </c>
      <c r="B361" t="s">
        <v>20</v>
      </c>
      <c r="C361">
        <v>94</v>
      </c>
      <c r="D361" t="s">
        <v>42</v>
      </c>
      <c r="E361" t="s">
        <v>395</v>
      </c>
      <c r="F361" t="s">
        <v>396</v>
      </c>
      <c r="G361">
        <v>4552100</v>
      </c>
      <c r="H361">
        <f t="shared" si="5"/>
        <v>4552.1000000000004</v>
      </c>
      <c r="I361" t="s">
        <v>21</v>
      </c>
      <c r="J361" t="s">
        <v>27</v>
      </c>
    </row>
    <row r="362" spans="1:10">
      <c r="A362" s="2" t="s">
        <v>1216</v>
      </c>
      <c r="B362" t="s">
        <v>20</v>
      </c>
      <c r="C362">
        <v>94</v>
      </c>
      <c r="D362" t="s">
        <v>42</v>
      </c>
      <c r="E362" t="s">
        <v>396</v>
      </c>
      <c r="F362" t="s">
        <v>397</v>
      </c>
      <c r="G362">
        <v>4552100</v>
      </c>
      <c r="H362">
        <f t="shared" si="5"/>
        <v>4552.1000000000004</v>
      </c>
      <c r="I362" t="s">
        <v>21</v>
      </c>
      <c r="J362" t="s">
        <v>27</v>
      </c>
    </row>
    <row r="363" spans="1:10">
      <c r="A363" s="2" t="s">
        <v>1216</v>
      </c>
      <c r="B363" t="s">
        <v>20</v>
      </c>
      <c r="C363">
        <v>94</v>
      </c>
      <c r="D363" t="s">
        <v>42</v>
      </c>
      <c r="E363" t="s">
        <v>397</v>
      </c>
      <c r="F363" t="s">
        <v>398</v>
      </c>
      <c r="G363">
        <v>4552100</v>
      </c>
      <c r="H363">
        <f t="shared" si="5"/>
        <v>4552.1000000000004</v>
      </c>
      <c r="I363" t="s">
        <v>21</v>
      </c>
      <c r="J363" t="s">
        <v>27</v>
      </c>
    </row>
    <row r="364" spans="1:10">
      <c r="A364" s="2" t="s">
        <v>1216</v>
      </c>
      <c r="B364" t="s">
        <v>20</v>
      </c>
      <c r="C364">
        <v>94</v>
      </c>
      <c r="D364" t="s">
        <v>42</v>
      </c>
      <c r="E364" t="s">
        <v>398</v>
      </c>
      <c r="F364" t="s">
        <v>399</v>
      </c>
      <c r="G364">
        <v>4552100</v>
      </c>
      <c r="H364">
        <f t="shared" si="5"/>
        <v>4552.1000000000004</v>
      </c>
      <c r="I364" t="s">
        <v>21</v>
      </c>
      <c r="J364" t="s">
        <v>27</v>
      </c>
    </row>
    <row r="365" spans="1:10">
      <c r="A365" s="2" t="s">
        <v>1216</v>
      </c>
      <c r="B365" t="s">
        <v>20</v>
      </c>
      <c r="C365">
        <v>94</v>
      </c>
      <c r="D365" t="s">
        <v>42</v>
      </c>
      <c r="E365" t="s">
        <v>399</v>
      </c>
      <c r="F365" t="s">
        <v>400</v>
      </c>
      <c r="G365">
        <v>4552100</v>
      </c>
      <c r="H365">
        <f t="shared" si="5"/>
        <v>4552.1000000000004</v>
      </c>
      <c r="I365" t="s">
        <v>21</v>
      </c>
      <c r="J365" t="s">
        <v>27</v>
      </c>
    </row>
    <row r="366" spans="1:10">
      <c r="A366" s="2" t="s">
        <v>1216</v>
      </c>
      <c r="B366" t="s">
        <v>20</v>
      </c>
      <c r="C366">
        <v>94</v>
      </c>
      <c r="D366" t="s">
        <v>42</v>
      </c>
      <c r="E366" t="s">
        <v>400</v>
      </c>
      <c r="F366" t="s">
        <v>401</v>
      </c>
      <c r="G366">
        <v>4552100</v>
      </c>
      <c r="H366">
        <f t="shared" si="5"/>
        <v>4552.1000000000004</v>
      </c>
      <c r="I366" t="s">
        <v>21</v>
      </c>
      <c r="J366" t="s">
        <v>27</v>
      </c>
    </row>
    <row r="367" spans="1:10">
      <c r="A367" s="2" t="s">
        <v>1216</v>
      </c>
      <c r="B367" t="s">
        <v>20</v>
      </c>
      <c r="C367">
        <v>94</v>
      </c>
      <c r="D367" t="s">
        <v>42</v>
      </c>
      <c r="E367" t="s">
        <v>401</v>
      </c>
      <c r="F367" t="s">
        <v>402</v>
      </c>
      <c r="G367">
        <v>4552100</v>
      </c>
      <c r="H367">
        <f t="shared" si="5"/>
        <v>4552.1000000000004</v>
      </c>
      <c r="I367" t="s">
        <v>21</v>
      </c>
      <c r="J367" t="s">
        <v>27</v>
      </c>
    </row>
    <row r="368" spans="1:10">
      <c r="A368" s="2" t="s">
        <v>1216</v>
      </c>
      <c r="B368" t="s">
        <v>20</v>
      </c>
      <c r="C368">
        <v>94</v>
      </c>
      <c r="D368" t="s">
        <v>42</v>
      </c>
      <c r="E368" t="s">
        <v>402</v>
      </c>
      <c r="F368" t="s">
        <v>403</v>
      </c>
      <c r="G368">
        <v>4552100</v>
      </c>
      <c r="H368">
        <f t="shared" si="5"/>
        <v>4552.1000000000004</v>
      </c>
      <c r="I368" t="s">
        <v>21</v>
      </c>
      <c r="J368" t="s">
        <v>27</v>
      </c>
    </row>
    <row r="369" spans="1:10">
      <c r="A369" s="2" t="s">
        <v>1216</v>
      </c>
      <c r="B369" t="s">
        <v>20</v>
      </c>
      <c r="C369">
        <v>94</v>
      </c>
      <c r="D369" t="s">
        <v>42</v>
      </c>
      <c r="E369" t="s">
        <v>403</v>
      </c>
      <c r="F369" t="s">
        <v>404</v>
      </c>
      <c r="G369">
        <v>4552100</v>
      </c>
      <c r="H369">
        <f t="shared" si="5"/>
        <v>4552.1000000000004</v>
      </c>
      <c r="I369" t="s">
        <v>21</v>
      </c>
      <c r="J369" t="s">
        <v>27</v>
      </c>
    </row>
    <row r="370" spans="1:10">
      <c r="A370" s="2" t="s">
        <v>1216</v>
      </c>
      <c r="B370" t="s">
        <v>20</v>
      </c>
      <c r="C370">
        <v>94</v>
      </c>
      <c r="D370" t="s">
        <v>42</v>
      </c>
      <c r="E370" t="s">
        <v>404</v>
      </c>
      <c r="F370" t="s">
        <v>405</v>
      </c>
      <c r="G370">
        <v>4552100</v>
      </c>
      <c r="H370">
        <f t="shared" si="5"/>
        <v>4552.1000000000004</v>
      </c>
      <c r="I370" t="s">
        <v>21</v>
      </c>
      <c r="J370" t="s">
        <v>27</v>
      </c>
    </row>
    <row r="371" spans="1:10">
      <c r="A371" s="2" t="s">
        <v>1216</v>
      </c>
      <c r="B371" t="s">
        <v>20</v>
      </c>
      <c r="C371">
        <v>94</v>
      </c>
      <c r="D371" t="s">
        <v>42</v>
      </c>
      <c r="E371" t="s">
        <v>405</v>
      </c>
      <c r="F371" t="s">
        <v>406</v>
      </c>
      <c r="G371">
        <v>4552100</v>
      </c>
      <c r="H371">
        <f t="shared" si="5"/>
        <v>4552.1000000000004</v>
      </c>
      <c r="I371" t="s">
        <v>21</v>
      </c>
      <c r="J371" t="s">
        <v>27</v>
      </c>
    </row>
    <row r="372" spans="1:10">
      <c r="A372" s="2" t="s">
        <v>1216</v>
      </c>
      <c r="B372" t="s">
        <v>20</v>
      </c>
      <c r="C372">
        <v>94</v>
      </c>
      <c r="D372" t="s">
        <v>42</v>
      </c>
      <c r="E372" t="s">
        <v>406</v>
      </c>
      <c r="F372" t="s">
        <v>407</v>
      </c>
      <c r="G372">
        <v>4552100</v>
      </c>
      <c r="H372">
        <f t="shared" si="5"/>
        <v>4552.1000000000004</v>
      </c>
      <c r="I372" t="s">
        <v>21</v>
      </c>
      <c r="J372" t="s">
        <v>27</v>
      </c>
    </row>
    <row r="373" spans="1:10">
      <c r="A373" s="2" t="s">
        <v>1216</v>
      </c>
      <c r="B373" t="s">
        <v>20</v>
      </c>
      <c r="C373">
        <v>94</v>
      </c>
      <c r="D373" t="s">
        <v>42</v>
      </c>
      <c r="E373" t="s">
        <v>407</v>
      </c>
      <c r="F373" t="s">
        <v>408</v>
      </c>
      <c r="G373">
        <v>4552100</v>
      </c>
      <c r="H373">
        <f t="shared" si="5"/>
        <v>4552.1000000000004</v>
      </c>
      <c r="I373" t="s">
        <v>21</v>
      </c>
      <c r="J373" t="s">
        <v>27</v>
      </c>
    </row>
    <row r="374" spans="1:10">
      <c r="A374" s="2" t="s">
        <v>1216</v>
      </c>
      <c r="B374" t="s">
        <v>20</v>
      </c>
      <c r="C374">
        <v>94</v>
      </c>
      <c r="D374" t="s">
        <v>42</v>
      </c>
      <c r="E374" t="s">
        <v>408</v>
      </c>
      <c r="F374" t="s">
        <v>409</v>
      </c>
      <c r="G374">
        <v>4552100</v>
      </c>
      <c r="H374">
        <f t="shared" si="5"/>
        <v>4552.1000000000004</v>
      </c>
      <c r="I374" t="s">
        <v>21</v>
      </c>
      <c r="J374" t="s">
        <v>27</v>
      </c>
    </row>
    <row r="375" spans="1:10">
      <c r="A375" s="2" t="s">
        <v>1216</v>
      </c>
      <c r="B375" t="s">
        <v>20</v>
      </c>
      <c r="C375">
        <v>94</v>
      </c>
      <c r="D375" t="s">
        <v>42</v>
      </c>
      <c r="E375" t="s">
        <v>409</v>
      </c>
      <c r="F375" t="s">
        <v>410</v>
      </c>
      <c r="G375">
        <v>4552100</v>
      </c>
      <c r="H375">
        <f t="shared" si="5"/>
        <v>4552.1000000000004</v>
      </c>
      <c r="I375" t="s">
        <v>21</v>
      </c>
      <c r="J375" t="s">
        <v>27</v>
      </c>
    </row>
    <row r="376" spans="1:10">
      <c r="A376" s="2" t="s">
        <v>1216</v>
      </c>
      <c r="B376" t="s">
        <v>20</v>
      </c>
      <c r="C376">
        <v>94</v>
      </c>
      <c r="D376" t="s">
        <v>42</v>
      </c>
      <c r="E376" t="s">
        <v>410</v>
      </c>
      <c r="F376" t="s">
        <v>411</v>
      </c>
      <c r="G376">
        <v>4552100</v>
      </c>
      <c r="H376">
        <f t="shared" si="5"/>
        <v>4552.1000000000004</v>
      </c>
      <c r="I376" t="s">
        <v>21</v>
      </c>
      <c r="J376" t="s">
        <v>27</v>
      </c>
    </row>
    <row r="377" spans="1:10">
      <c r="A377" s="2" t="s">
        <v>1216</v>
      </c>
      <c r="B377" t="s">
        <v>20</v>
      </c>
      <c r="C377">
        <v>94</v>
      </c>
      <c r="D377" t="s">
        <v>42</v>
      </c>
      <c r="E377" t="s">
        <v>411</v>
      </c>
      <c r="F377" t="s">
        <v>412</v>
      </c>
      <c r="G377">
        <v>4552100</v>
      </c>
      <c r="H377">
        <f t="shared" si="5"/>
        <v>4552.1000000000004</v>
      </c>
      <c r="I377" t="s">
        <v>21</v>
      </c>
      <c r="J377" t="s">
        <v>27</v>
      </c>
    </row>
    <row r="378" spans="1:10">
      <c r="A378" s="2" t="s">
        <v>1216</v>
      </c>
      <c r="B378" t="s">
        <v>20</v>
      </c>
      <c r="C378">
        <v>94</v>
      </c>
      <c r="D378" t="s">
        <v>42</v>
      </c>
      <c r="E378" t="s">
        <v>412</v>
      </c>
      <c r="F378" t="s">
        <v>413</v>
      </c>
      <c r="G378">
        <v>4552100</v>
      </c>
      <c r="H378">
        <f t="shared" si="5"/>
        <v>4552.1000000000004</v>
      </c>
      <c r="I378" t="s">
        <v>21</v>
      </c>
      <c r="J378" t="s">
        <v>27</v>
      </c>
    </row>
    <row r="379" spans="1:10">
      <c r="A379" s="2" t="s">
        <v>1216</v>
      </c>
      <c r="B379" t="s">
        <v>20</v>
      </c>
      <c r="C379">
        <v>94</v>
      </c>
      <c r="D379" t="s">
        <v>42</v>
      </c>
      <c r="E379" t="s">
        <v>413</v>
      </c>
      <c r="F379" t="s">
        <v>414</v>
      </c>
      <c r="G379">
        <v>4552100</v>
      </c>
      <c r="H379">
        <f t="shared" si="5"/>
        <v>4552.1000000000004</v>
      </c>
      <c r="I379" t="s">
        <v>21</v>
      </c>
      <c r="J379" t="s">
        <v>27</v>
      </c>
    </row>
    <row r="380" spans="1:10">
      <c r="A380" s="2" t="s">
        <v>1216</v>
      </c>
      <c r="B380" t="s">
        <v>20</v>
      </c>
      <c r="C380">
        <v>94</v>
      </c>
      <c r="D380" t="s">
        <v>42</v>
      </c>
      <c r="E380" t="s">
        <v>414</v>
      </c>
      <c r="F380" t="s">
        <v>415</v>
      </c>
      <c r="G380">
        <v>4552100</v>
      </c>
      <c r="H380">
        <f t="shared" si="5"/>
        <v>4552.1000000000004</v>
      </c>
      <c r="I380" t="s">
        <v>21</v>
      </c>
      <c r="J380" t="s">
        <v>27</v>
      </c>
    </row>
    <row r="381" spans="1:10">
      <c r="A381" s="2" t="s">
        <v>1216</v>
      </c>
      <c r="B381" t="s">
        <v>20</v>
      </c>
      <c r="C381">
        <v>94</v>
      </c>
      <c r="D381" t="s">
        <v>42</v>
      </c>
      <c r="E381" t="s">
        <v>415</v>
      </c>
      <c r="F381" t="s">
        <v>416</v>
      </c>
      <c r="G381">
        <v>4552100</v>
      </c>
      <c r="H381">
        <f t="shared" si="5"/>
        <v>4552.1000000000004</v>
      </c>
      <c r="I381" t="s">
        <v>21</v>
      </c>
      <c r="J381" t="s">
        <v>27</v>
      </c>
    </row>
    <row r="382" spans="1:10">
      <c r="A382" s="2" t="s">
        <v>1216</v>
      </c>
      <c r="B382" t="s">
        <v>20</v>
      </c>
      <c r="C382">
        <v>94</v>
      </c>
      <c r="D382" t="s">
        <v>42</v>
      </c>
      <c r="E382" t="s">
        <v>416</v>
      </c>
      <c r="F382" t="s">
        <v>417</v>
      </c>
      <c r="G382">
        <v>4552100</v>
      </c>
      <c r="H382">
        <f t="shared" si="5"/>
        <v>4552.1000000000004</v>
      </c>
      <c r="I382" t="s">
        <v>21</v>
      </c>
      <c r="J382" t="s">
        <v>27</v>
      </c>
    </row>
    <row r="383" spans="1:10">
      <c r="A383" s="2" t="s">
        <v>1216</v>
      </c>
      <c r="B383" t="s">
        <v>20</v>
      </c>
      <c r="C383">
        <v>94</v>
      </c>
      <c r="D383" t="s">
        <v>42</v>
      </c>
      <c r="E383" t="s">
        <v>417</v>
      </c>
      <c r="F383" t="s">
        <v>418</v>
      </c>
      <c r="G383">
        <v>4552100</v>
      </c>
      <c r="H383">
        <f t="shared" si="5"/>
        <v>4552.1000000000004</v>
      </c>
      <c r="I383" t="s">
        <v>21</v>
      </c>
      <c r="J383" t="s">
        <v>27</v>
      </c>
    </row>
    <row r="384" spans="1:10">
      <c r="A384" s="2" t="s">
        <v>1216</v>
      </c>
      <c r="B384" t="s">
        <v>20</v>
      </c>
      <c r="C384">
        <v>94</v>
      </c>
      <c r="D384" t="s">
        <v>42</v>
      </c>
      <c r="E384" t="s">
        <v>418</v>
      </c>
      <c r="F384" t="s">
        <v>419</v>
      </c>
      <c r="G384">
        <v>4552100</v>
      </c>
      <c r="H384">
        <f t="shared" si="5"/>
        <v>4552.1000000000004</v>
      </c>
      <c r="I384" t="s">
        <v>21</v>
      </c>
      <c r="J384" t="s">
        <v>27</v>
      </c>
    </row>
    <row r="385" spans="1:10">
      <c r="A385" s="2" t="s">
        <v>1216</v>
      </c>
      <c r="B385" t="s">
        <v>20</v>
      </c>
      <c r="C385">
        <v>94</v>
      </c>
      <c r="D385" t="s">
        <v>42</v>
      </c>
      <c r="E385" t="s">
        <v>419</v>
      </c>
      <c r="F385" t="s">
        <v>420</v>
      </c>
      <c r="G385">
        <v>4552100</v>
      </c>
      <c r="H385">
        <f t="shared" si="5"/>
        <v>4552.1000000000004</v>
      </c>
      <c r="I385" t="s">
        <v>21</v>
      </c>
      <c r="J385" t="s">
        <v>27</v>
      </c>
    </row>
    <row r="386" spans="1:10">
      <c r="A386" s="2" t="s">
        <v>1216</v>
      </c>
      <c r="B386" t="s">
        <v>20</v>
      </c>
      <c r="C386">
        <v>94</v>
      </c>
      <c r="D386" t="s">
        <v>42</v>
      </c>
      <c r="E386" t="s">
        <v>420</v>
      </c>
      <c r="F386" t="s">
        <v>421</v>
      </c>
      <c r="G386">
        <v>4552100</v>
      </c>
      <c r="H386">
        <f t="shared" si="5"/>
        <v>4552.1000000000004</v>
      </c>
      <c r="I386" t="s">
        <v>21</v>
      </c>
      <c r="J386" t="s">
        <v>27</v>
      </c>
    </row>
    <row r="387" spans="1:10">
      <c r="A387" s="2" t="s">
        <v>1216</v>
      </c>
      <c r="B387" t="s">
        <v>20</v>
      </c>
      <c r="C387">
        <v>94</v>
      </c>
      <c r="D387" t="s">
        <v>42</v>
      </c>
      <c r="E387" t="s">
        <v>421</v>
      </c>
      <c r="F387" t="s">
        <v>422</v>
      </c>
      <c r="G387">
        <v>4552100</v>
      </c>
      <c r="H387">
        <f t="shared" ref="H387:H398" si="6">G387/1000</f>
        <v>4552.1000000000004</v>
      </c>
      <c r="I387" t="s">
        <v>21</v>
      </c>
      <c r="J387" t="s">
        <v>27</v>
      </c>
    </row>
    <row r="388" spans="1:10">
      <c r="A388" s="2" t="s">
        <v>1216</v>
      </c>
      <c r="B388" t="s">
        <v>20</v>
      </c>
      <c r="C388">
        <v>94</v>
      </c>
      <c r="D388" t="s">
        <v>42</v>
      </c>
      <c r="E388" t="s">
        <v>422</v>
      </c>
      <c r="F388" t="s">
        <v>423</v>
      </c>
      <c r="G388">
        <v>4552100</v>
      </c>
      <c r="H388">
        <f t="shared" si="6"/>
        <v>4552.1000000000004</v>
      </c>
      <c r="I388" t="s">
        <v>21</v>
      </c>
      <c r="J388" t="s">
        <v>27</v>
      </c>
    </row>
    <row r="389" spans="1:10">
      <c r="A389" s="2" t="s">
        <v>1216</v>
      </c>
      <c r="B389" t="s">
        <v>20</v>
      </c>
      <c r="C389">
        <v>94</v>
      </c>
      <c r="D389" t="s">
        <v>42</v>
      </c>
      <c r="E389" t="s">
        <v>423</v>
      </c>
      <c r="F389" t="s">
        <v>424</v>
      </c>
      <c r="G389">
        <v>4552100</v>
      </c>
      <c r="H389">
        <f t="shared" si="6"/>
        <v>4552.1000000000004</v>
      </c>
      <c r="I389" t="s">
        <v>21</v>
      </c>
      <c r="J389" t="s">
        <v>27</v>
      </c>
    </row>
    <row r="390" spans="1:10">
      <c r="A390" s="2" t="s">
        <v>1216</v>
      </c>
      <c r="B390" t="s">
        <v>20</v>
      </c>
      <c r="C390">
        <v>94</v>
      </c>
      <c r="D390" t="s">
        <v>42</v>
      </c>
      <c r="E390" t="s">
        <v>424</v>
      </c>
      <c r="F390" t="s">
        <v>425</v>
      </c>
      <c r="G390">
        <v>4552100</v>
      </c>
      <c r="H390">
        <f t="shared" si="6"/>
        <v>4552.1000000000004</v>
      </c>
      <c r="I390" t="s">
        <v>21</v>
      </c>
      <c r="J390" t="s">
        <v>27</v>
      </c>
    </row>
    <row r="391" spans="1:10">
      <c r="A391" s="2" t="s">
        <v>1216</v>
      </c>
      <c r="B391" t="s">
        <v>20</v>
      </c>
      <c r="C391">
        <v>94</v>
      </c>
      <c r="D391" t="s">
        <v>42</v>
      </c>
      <c r="E391" t="s">
        <v>425</v>
      </c>
      <c r="F391" t="s">
        <v>426</v>
      </c>
      <c r="G391">
        <v>4552100</v>
      </c>
      <c r="H391">
        <f t="shared" si="6"/>
        <v>4552.1000000000004</v>
      </c>
      <c r="I391" t="s">
        <v>21</v>
      </c>
      <c r="J391" t="s">
        <v>27</v>
      </c>
    </row>
    <row r="392" spans="1:10">
      <c r="A392" s="2" t="s">
        <v>1216</v>
      </c>
      <c r="B392" t="s">
        <v>20</v>
      </c>
      <c r="C392">
        <v>94</v>
      </c>
      <c r="D392" t="s">
        <v>42</v>
      </c>
      <c r="E392" t="s">
        <v>426</v>
      </c>
      <c r="F392" t="s">
        <v>427</v>
      </c>
      <c r="G392">
        <v>4552100</v>
      </c>
      <c r="H392">
        <f t="shared" si="6"/>
        <v>4552.1000000000004</v>
      </c>
      <c r="I392" t="s">
        <v>21</v>
      </c>
      <c r="J392" t="s">
        <v>27</v>
      </c>
    </row>
    <row r="393" spans="1:10">
      <c r="A393" s="2" t="s">
        <v>1216</v>
      </c>
      <c r="B393" t="s">
        <v>20</v>
      </c>
      <c r="C393">
        <v>94</v>
      </c>
      <c r="D393" t="s">
        <v>42</v>
      </c>
      <c r="E393" t="s">
        <v>427</v>
      </c>
      <c r="F393" t="s">
        <v>428</v>
      </c>
      <c r="G393">
        <v>4552100</v>
      </c>
      <c r="H393">
        <f t="shared" si="6"/>
        <v>4552.1000000000004</v>
      </c>
      <c r="I393" t="s">
        <v>21</v>
      </c>
      <c r="J393" t="s">
        <v>27</v>
      </c>
    </row>
    <row r="394" spans="1:10">
      <c r="A394" s="2" t="s">
        <v>1216</v>
      </c>
      <c r="B394" t="s">
        <v>20</v>
      </c>
      <c r="C394">
        <v>94</v>
      </c>
      <c r="D394" t="s">
        <v>42</v>
      </c>
      <c r="E394" t="s">
        <v>428</v>
      </c>
      <c r="F394" t="s">
        <v>429</v>
      </c>
      <c r="G394">
        <v>4552100</v>
      </c>
      <c r="H394">
        <f t="shared" si="6"/>
        <v>4552.1000000000004</v>
      </c>
      <c r="I394" t="s">
        <v>21</v>
      </c>
      <c r="J394" t="s">
        <v>27</v>
      </c>
    </row>
    <row r="395" spans="1:10">
      <c r="A395" s="2" t="s">
        <v>1216</v>
      </c>
      <c r="B395" t="s">
        <v>20</v>
      </c>
      <c r="C395">
        <v>94</v>
      </c>
      <c r="D395" t="s">
        <v>42</v>
      </c>
      <c r="E395" t="s">
        <v>429</v>
      </c>
      <c r="F395" t="s">
        <v>430</v>
      </c>
      <c r="G395">
        <v>4552100</v>
      </c>
      <c r="H395">
        <f t="shared" si="6"/>
        <v>4552.1000000000004</v>
      </c>
      <c r="I395" t="s">
        <v>21</v>
      </c>
      <c r="J395" t="s">
        <v>27</v>
      </c>
    </row>
    <row r="396" spans="1:10">
      <c r="A396" s="2" t="s">
        <v>1216</v>
      </c>
      <c r="B396" t="s">
        <v>20</v>
      </c>
      <c r="C396">
        <v>94</v>
      </c>
      <c r="D396" t="s">
        <v>42</v>
      </c>
      <c r="E396" t="s">
        <v>430</v>
      </c>
      <c r="F396" t="s">
        <v>431</v>
      </c>
      <c r="G396">
        <v>4552100</v>
      </c>
      <c r="H396">
        <f t="shared" si="6"/>
        <v>4552.1000000000004</v>
      </c>
      <c r="I396" t="s">
        <v>21</v>
      </c>
      <c r="J396" t="s">
        <v>27</v>
      </c>
    </row>
    <row r="397" spans="1:10">
      <c r="A397" s="2" t="s">
        <v>1216</v>
      </c>
      <c r="B397" t="s">
        <v>20</v>
      </c>
      <c r="C397">
        <v>94</v>
      </c>
      <c r="D397" t="s">
        <v>42</v>
      </c>
      <c r="E397" t="s">
        <v>431</v>
      </c>
      <c r="F397" t="s">
        <v>432</v>
      </c>
      <c r="G397">
        <v>4552100</v>
      </c>
      <c r="H397">
        <f t="shared" si="6"/>
        <v>4552.1000000000004</v>
      </c>
      <c r="I397" t="s">
        <v>21</v>
      </c>
      <c r="J397" t="s">
        <v>27</v>
      </c>
    </row>
    <row r="398" spans="1:10">
      <c r="A398" s="2" t="s">
        <v>1216</v>
      </c>
      <c r="B398" t="s">
        <v>20</v>
      </c>
      <c r="C398">
        <v>94</v>
      </c>
      <c r="D398" t="s">
        <v>42</v>
      </c>
      <c r="E398" t="s">
        <v>432</v>
      </c>
      <c r="F398" t="s">
        <v>433</v>
      </c>
      <c r="G398">
        <v>4552100</v>
      </c>
      <c r="H398">
        <f t="shared" si="6"/>
        <v>4552.1000000000004</v>
      </c>
      <c r="I398" t="s">
        <v>21</v>
      </c>
      <c r="J398" t="s">
        <v>27</v>
      </c>
    </row>
  </sheetData>
  <autoFilter ref="A1:J398" xr:uid="{C9EEAB18-90CB-48E7-AA9C-CC0F1113B35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I2" sqref="I2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BA6-23BE-47F8-84CB-CE659A730604}">
  <sheetPr filterMode="1">
    <tabColor theme="1"/>
  </sheetPr>
  <dimension ref="A1:N137"/>
  <sheetViews>
    <sheetView workbookViewId="0">
      <selection activeCell="M3" sqref="M3"/>
    </sheetView>
  </sheetViews>
  <sheetFormatPr defaultRowHeight="15"/>
  <cols>
    <col min="1" max="1" width="15.42578125" bestFit="1" customWidth="1"/>
    <col min="2" max="2" width="18.140625" bestFit="1" customWidth="1"/>
    <col min="3" max="3" width="13.140625" bestFit="1" customWidth="1"/>
    <col min="4" max="4" width="12.7109375" bestFit="1" customWidth="1"/>
    <col min="5" max="5" width="7.85546875" bestFit="1" customWidth="1"/>
    <col min="6" max="6" width="13.140625" bestFit="1" customWidth="1"/>
    <col min="7" max="7" width="13.140625" customWidth="1"/>
    <col min="8" max="8" width="9.42578125" bestFit="1" customWidth="1"/>
    <col min="9" max="9" width="10.42578125" bestFit="1" customWidth="1"/>
    <col min="10" max="10" width="7.85546875" bestFit="1" customWidth="1"/>
    <col min="11" max="11" width="7.5703125" bestFit="1" customWidth="1"/>
    <col min="12" max="12" width="7.5703125" customWidth="1"/>
    <col min="13" max="13" width="8.7109375" bestFit="1" customWidth="1"/>
    <col min="14" max="14" width="7.42578125" bestFit="1" customWidth="1"/>
  </cols>
  <sheetData>
    <row r="1" spans="1:14">
      <c r="A1" s="21" t="s">
        <v>1232</v>
      </c>
      <c r="B1" t="s">
        <v>1233</v>
      </c>
      <c r="C1" t="s">
        <v>1234</v>
      </c>
      <c r="D1" s="3" t="s">
        <v>1290</v>
      </c>
    </row>
    <row r="2" spans="1:14">
      <c r="A2" s="21" t="s">
        <v>1235</v>
      </c>
      <c r="B2" t="s">
        <v>1236</v>
      </c>
      <c r="C2" t="s">
        <v>1237</v>
      </c>
      <c r="D2" t="s">
        <v>1238</v>
      </c>
    </row>
    <row r="3" spans="1:14">
      <c r="A3" s="21" t="s">
        <v>1239</v>
      </c>
      <c r="B3" t="s">
        <v>1240</v>
      </c>
      <c r="C3" t="s">
        <v>1241</v>
      </c>
      <c r="D3" t="s">
        <v>1242</v>
      </c>
    </row>
    <row r="4" spans="1:14">
      <c r="A4" s="20"/>
    </row>
    <row r="5" spans="1:14">
      <c r="A5" s="21" t="s">
        <v>1243</v>
      </c>
      <c r="B5" t="s">
        <v>1244</v>
      </c>
      <c r="C5" t="s">
        <v>1245</v>
      </c>
      <c r="D5" t="s">
        <v>1246</v>
      </c>
      <c r="E5" t="s">
        <v>1247</v>
      </c>
      <c r="F5" t="s">
        <v>1248</v>
      </c>
      <c r="H5" t="s">
        <v>1249</v>
      </c>
    </row>
    <row r="6" spans="1:14">
      <c r="A6" s="21" t="s">
        <v>1237</v>
      </c>
      <c r="B6" t="s">
        <v>457</v>
      </c>
      <c r="C6" t="s">
        <v>1250</v>
      </c>
      <c r="D6" t="s">
        <v>1251</v>
      </c>
      <c r="E6" t="s">
        <v>1252</v>
      </c>
    </row>
    <row r="7" spans="1:14">
      <c r="A7" s="20"/>
    </row>
    <row r="8" spans="1:14">
      <c r="A8" s="21" t="s">
        <v>1253</v>
      </c>
      <c r="B8" t="s">
        <v>1254</v>
      </c>
      <c r="C8" t="s">
        <v>1255</v>
      </c>
      <c r="D8" t="s">
        <v>1256</v>
      </c>
      <c r="E8" t="s">
        <v>1257</v>
      </c>
      <c r="F8" t="s">
        <v>1258</v>
      </c>
      <c r="H8" t="s">
        <v>1259</v>
      </c>
      <c r="I8" t="s">
        <v>1260</v>
      </c>
      <c r="J8" t="s">
        <v>1261</v>
      </c>
      <c r="K8" t="s">
        <v>1262</v>
      </c>
      <c r="M8" t="s">
        <v>1263</v>
      </c>
    </row>
    <row r="9" spans="1:14">
      <c r="A9" s="21" t="s">
        <v>1264</v>
      </c>
      <c r="B9" t="s">
        <v>1265</v>
      </c>
      <c r="C9" t="s">
        <v>1266</v>
      </c>
      <c r="D9" t="s">
        <v>1267</v>
      </c>
      <c r="E9" t="s">
        <v>1268</v>
      </c>
      <c r="F9" t="s">
        <v>1269</v>
      </c>
      <c r="H9" t="s">
        <v>1264</v>
      </c>
    </row>
    <row r="10" spans="1:14">
      <c r="A10" s="20"/>
    </row>
    <row r="11" spans="1:14">
      <c r="A11" s="21" t="s">
        <v>1283</v>
      </c>
      <c r="B11">
        <v>2.4900000000000002</v>
      </c>
      <c r="C11">
        <v>1.77</v>
      </c>
      <c r="D11">
        <v>5.12</v>
      </c>
      <c r="E11">
        <v>3.11</v>
      </c>
      <c r="H11">
        <v>0.22</v>
      </c>
      <c r="I11">
        <v>0.74</v>
      </c>
      <c r="J11">
        <v>1.05</v>
      </c>
      <c r="K11">
        <v>0.81</v>
      </c>
    </row>
    <row r="12" spans="1:14">
      <c r="A12" s="21" t="s">
        <v>1284</v>
      </c>
      <c r="B12">
        <v>10.75</v>
      </c>
      <c r="C12">
        <v>6.29</v>
      </c>
      <c r="D12">
        <v>17.850000000000001</v>
      </c>
      <c r="E12">
        <v>8.0500000000000007</v>
      </c>
      <c r="H12">
        <v>1.94</v>
      </c>
      <c r="I12">
        <v>3.73</v>
      </c>
      <c r="J12">
        <v>5.84</v>
      </c>
      <c r="K12">
        <v>3.24</v>
      </c>
    </row>
    <row r="13" spans="1:14">
      <c r="A13" s="21" t="s">
        <v>1285</v>
      </c>
      <c r="B13">
        <v>26.17</v>
      </c>
      <c r="C13">
        <v>13.68</v>
      </c>
      <c r="D13">
        <v>37.82</v>
      </c>
      <c r="E13">
        <v>15.29</v>
      </c>
      <c r="H13">
        <v>6.65</v>
      </c>
      <c r="I13">
        <v>9.24</v>
      </c>
      <c r="J13">
        <v>15.01</v>
      </c>
      <c r="K13">
        <v>7.22</v>
      </c>
    </row>
    <row r="14" spans="1:14">
      <c r="A14" s="21"/>
    </row>
    <row r="15" spans="1:14">
      <c r="A15" s="21"/>
      <c r="B15" s="34" t="s">
        <v>1286</v>
      </c>
      <c r="C15" s="34"/>
      <c r="D15" s="34"/>
      <c r="E15" s="34"/>
      <c r="F15" s="34"/>
      <c r="G15" s="22"/>
      <c r="H15" s="34" t="s">
        <v>1287</v>
      </c>
      <c r="I15" s="34"/>
      <c r="J15" s="34"/>
      <c r="K15" s="34"/>
      <c r="L15" s="34"/>
      <c r="M15" s="34"/>
      <c r="N15" s="34"/>
    </row>
    <row r="16" spans="1:14">
      <c r="A16" s="21"/>
      <c r="B16" t="s">
        <v>1270</v>
      </c>
      <c r="C16" t="s">
        <v>1271</v>
      </c>
      <c r="D16" t="s">
        <v>1272</v>
      </c>
      <c r="E16" t="s">
        <v>1273</v>
      </c>
      <c r="F16" t="s">
        <v>1270</v>
      </c>
      <c r="H16" t="s">
        <v>1271</v>
      </c>
      <c r="I16" t="s">
        <v>1272</v>
      </c>
      <c r="J16" t="s">
        <v>1273</v>
      </c>
    </row>
    <row r="17" spans="1:13">
      <c r="A17" t="s">
        <v>1274</v>
      </c>
      <c r="B17" t="s">
        <v>1275</v>
      </c>
      <c r="C17" t="s">
        <v>1276</v>
      </c>
      <c r="D17" t="s">
        <v>1277</v>
      </c>
      <c r="E17" t="s">
        <v>1278</v>
      </c>
      <c r="F17" t="s">
        <v>1279</v>
      </c>
      <c r="G17" t="s">
        <v>1288</v>
      </c>
      <c r="H17" t="s">
        <v>1275</v>
      </c>
      <c r="I17" t="s">
        <v>1276</v>
      </c>
      <c r="J17" t="s">
        <v>1277</v>
      </c>
      <c r="K17" t="s">
        <v>1278</v>
      </c>
      <c r="L17" t="s">
        <v>1279</v>
      </c>
      <c r="M17" t="s">
        <v>1289</v>
      </c>
    </row>
    <row r="18" spans="1:13" hidden="1">
      <c r="A18" s="21">
        <v>1901</v>
      </c>
      <c r="B18">
        <v>3.49</v>
      </c>
      <c r="C18">
        <v>5.58</v>
      </c>
      <c r="D18">
        <v>9.39</v>
      </c>
      <c r="E18">
        <v>4.5999999999999996</v>
      </c>
      <c r="F18" t="s">
        <v>1280</v>
      </c>
      <c r="G18">
        <f>ABS(6-E18)</f>
        <v>1.4000000000000004</v>
      </c>
    </row>
    <row r="19" spans="1:13" hidden="1">
      <c r="A19" s="21">
        <v>1902</v>
      </c>
      <c r="B19">
        <v>1.1200000000000001</v>
      </c>
      <c r="C19">
        <v>3.81</v>
      </c>
      <c r="D19">
        <v>5.08</v>
      </c>
      <c r="E19">
        <v>3.41</v>
      </c>
      <c r="F19" t="s">
        <v>1281</v>
      </c>
      <c r="G19">
        <f t="shared" ref="G19:G82" si="0">ABS(6-E19)</f>
        <v>2.59</v>
      </c>
    </row>
    <row r="20" spans="1:13" hidden="1">
      <c r="A20" s="21">
        <v>1903</v>
      </c>
      <c r="B20">
        <v>1.45</v>
      </c>
      <c r="C20">
        <v>4.13</v>
      </c>
      <c r="D20">
        <v>5.71</v>
      </c>
      <c r="E20">
        <v>3.45</v>
      </c>
      <c r="F20" t="s">
        <v>1281</v>
      </c>
      <c r="G20">
        <f t="shared" si="0"/>
        <v>2.5499999999999998</v>
      </c>
    </row>
    <row r="21" spans="1:13" hidden="1">
      <c r="A21" s="21">
        <v>1904</v>
      </c>
      <c r="B21">
        <v>1.96</v>
      </c>
      <c r="C21">
        <v>5.37</v>
      </c>
      <c r="D21">
        <v>7.64</v>
      </c>
      <c r="E21">
        <v>4.3099999999999996</v>
      </c>
      <c r="F21" t="s">
        <v>1280</v>
      </c>
      <c r="G21">
        <f t="shared" si="0"/>
        <v>1.6900000000000004</v>
      </c>
    </row>
    <row r="22" spans="1:13" hidden="1">
      <c r="A22" s="21">
        <v>1905</v>
      </c>
      <c r="B22">
        <v>1.82</v>
      </c>
      <c r="C22">
        <v>3.36</v>
      </c>
      <c r="D22">
        <v>5.3</v>
      </c>
      <c r="E22">
        <v>3.24</v>
      </c>
      <c r="F22" t="s">
        <v>1281</v>
      </c>
      <c r="G22">
        <f t="shared" si="0"/>
        <v>2.76</v>
      </c>
    </row>
    <row r="23" spans="1:13" hidden="1">
      <c r="A23" s="21">
        <v>1906</v>
      </c>
      <c r="B23">
        <v>12.57</v>
      </c>
      <c r="C23">
        <v>12.92</v>
      </c>
      <c r="D23">
        <v>26.71</v>
      </c>
      <c r="E23">
        <v>11.76</v>
      </c>
      <c r="F23" t="s">
        <v>1280</v>
      </c>
      <c r="G23">
        <f t="shared" si="0"/>
        <v>5.76</v>
      </c>
      <c r="H23">
        <v>2.5299999999999998</v>
      </c>
      <c r="I23">
        <v>9.24</v>
      </c>
      <c r="J23">
        <v>12.43</v>
      </c>
      <c r="K23">
        <v>6.7</v>
      </c>
      <c r="L23" t="s">
        <v>1280</v>
      </c>
      <c r="M23">
        <f>ABS(2.1-K23)</f>
        <v>4.5999999999999996</v>
      </c>
    </row>
    <row r="24" spans="1:13" hidden="1">
      <c r="A24" s="21">
        <v>1907</v>
      </c>
      <c r="B24">
        <v>18.96</v>
      </c>
      <c r="C24">
        <v>13.45</v>
      </c>
      <c r="D24">
        <v>33.700000000000003</v>
      </c>
      <c r="E24">
        <v>14.07</v>
      </c>
      <c r="F24" t="s">
        <v>1280</v>
      </c>
      <c r="G24">
        <f t="shared" si="0"/>
        <v>8.07</v>
      </c>
      <c r="H24">
        <v>3.67</v>
      </c>
      <c r="I24">
        <v>7.61</v>
      </c>
      <c r="J24">
        <v>11.82</v>
      </c>
      <c r="K24">
        <v>6.2</v>
      </c>
      <c r="L24" t="s">
        <v>1280</v>
      </c>
      <c r="M24">
        <f t="shared" ref="M24:M87" si="1">ABS(2.1-K24)</f>
        <v>4.0999999999999996</v>
      </c>
    </row>
    <row r="25" spans="1:13" hidden="1">
      <c r="A25" s="21">
        <v>1908</v>
      </c>
      <c r="B25">
        <v>8.2899999999999991</v>
      </c>
      <c r="C25">
        <v>5.6</v>
      </c>
      <c r="D25">
        <v>14.77</v>
      </c>
      <c r="E25">
        <v>7.73</v>
      </c>
      <c r="F25" t="s">
        <v>1282</v>
      </c>
      <c r="G25">
        <f t="shared" si="0"/>
        <v>1.7300000000000004</v>
      </c>
      <c r="H25">
        <v>0.98</v>
      </c>
      <c r="I25">
        <v>2.17</v>
      </c>
      <c r="J25">
        <v>3.32</v>
      </c>
      <c r="K25">
        <v>2.4</v>
      </c>
      <c r="L25" t="s">
        <v>20</v>
      </c>
      <c r="M25">
        <f t="shared" si="1"/>
        <v>0.29999999999999982</v>
      </c>
    </row>
    <row r="26" spans="1:13" hidden="1">
      <c r="A26" s="21">
        <v>1909</v>
      </c>
      <c r="B26">
        <v>20.61</v>
      </c>
      <c r="C26">
        <v>8.98</v>
      </c>
      <c r="D26">
        <v>30.68</v>
      </c>
      <c r="E26">
        <v>12.1</v>
      </c>
      <c r="F26" t="s">
        <v>1280</v>
      </c>
      <c r="G26">
        <f t="shared" si="0"/>
        <v>6.1</v>
      </c>
      <c r="H26">
        <v>2.85</v>
      </c>
      <c r="I26">
        <v>5.91</v>
      </c>
      <c r="J26">
        <v>8.9700000000000006</v>
      </c>
      <c r="K26">
        <v>4.59</v>
      </c>
      <c r="L26" t="s">
        <v>1280</v>
      </c>
      <c r="M26">
        <f t="shared" si="1"/>
        <v>2.4899999999999998</v>
      </c>
    </row>
    <row r="27" spans="1:13" hidden="1">
      <c r="A27" s="21">
        <v>1910</v>
      </c>
      <c r="B27">
        <v>13.12</v>
      </c>
      <c r="C27">
        <v>6.11</v>
      </c>
      <c r="D27">
        <v>20.12</v>
      </c>
      <c r="E27">
        <v>9.3800000000000008</v>
      </c>
      <c r="F27" t="s">
        <v>1280</v>
      </c>
      <c r="G27">
        <f t="shared" si="0"/>
        <v>3.3800000000000008</v>
      </c>
      <c r="H27">
        <v>2.87</v>
      </c>
      <c r="I27">
        <v>3.62</v>
      </c>
      <c r="J27">
        <v>6.64</v>
      </c>
      <c r="K27">
        <v>3.65</v>
      </c>
      <c r="L27" t="s">
        <v>1281</v>
      </c>
      <c r="M27">
        <f t="shared" si="1"/>
        <v>1.5499999999999998</v>
      </c>
    </row>
    <row r="28" spans="1:13" hidden="1">
      <c r="A28" s="21">
        <v>1911</v>
      </c>
      <c r="B28">
        <v>12.27</v>
      </c>
      <c r="C28">
        <v>13.12</v>
      </c>
      <c r="D28">
        <v>26.38</v>
      </c>
      <c r="E28">
        <v>11.74</v>
      </c>
      <c r="F28" t="s">
        <v>1280</v>
      </c>
      <c r="G28">
        <f t="shared" si="0"/>
        <v>5.74</v>
      </c>
      <c r="H28">
        <v>3.63</v>
      </c>
      <c r="I28">
        <v>7.52</v>
      </c>
      <c r="J28">
        <v>11.48</v>
      </c>
      <c r="K28">
        <v>5.97</v>
      </c>
      <c r="L28" t="s">
        <v>1280</v>
      </c>
      <c r="M28">
        <f t="shared" si="1"/>
        <v>3.8699999999999997</v>
      </c>
    </row>
    <row r="29" spans="1:13" hidden="1">
      <c r="A29" s="21">
        <v>1912</v>
      </c>
      <c r="B29">
        <v>4.84</v>
      </c>
      <c r="C29">
        <v>5.65</v>
      </c>
      <c r="D29">
        <v>11.41</v>
      </c>
      <c r="E29">
        <v>6.71</v>
      </c>
      <c r="F29" t="s">
        <v>1282</v>
      </c>
      <c r="G29">
        <f t="shared" si="0"/>
        <v>0.71</v>
      </c>
      <c r="H29">
        <v>0.54</v>
      </c>
      <c r="I29">
        <v>2.57</v>
      </c>
      <c r="J29">
        <v>3.21</v>
      </c>
      <c r="K29">
        <v>2.5499999999999998</v>
      </c>
      <c r="L29" t="s">
        <v>1282</v>
      </c>
      <c r="M29">
        <f t="shared" si="1"/>
        <v>0.44999999999999973</v>
      </c>
    </row>
    <row r="30" spans="1:13">
      <c r="A30" s="21">
        <v>1913</v>
      </c>
      <c r="B30">
        <v>5.72</v>
      </c>
      <c r="C30">
        <v>6.29</v>
      </c>
      <c r="D30">
        <v>12.85</v>
      </c>
      <c r="E30">
        <v>6.24</v>
      </c>
      <c r="F30" t="s">
        <v>20</v>
      </c>
      <c r="G30" s="7">
        <f t="shared" si="0"/>
        <v>0.24000000000000021</v>
      </c>
      <c r="H30">
        <v>0.44</v>
      </c>
      <c r="I30">
        <v>2.34</v>
      </c>
      <c r="J30">
        <v>3</v>
      </c>
      <c r="K30">
        <v>2</v>
      </c>
      <c r="L30" t="s">
        <v>449</v>
      </c>
      <c r="M30">
        <f t="shared" si="1"/>
        <v>0.10000000000000009</v>
      </c>
    </row>
    <row r="31" spans="1:13" hidden="1">
      <c r="A31" s="21">
        <v>1914</v>
      </c>
      <c r="B31">
        <v>16.72</v>
      </c>
      <c r="C31">
        <v>10.08</v>
      </c>
      <c r="D31">
        <v>27.81</v>
      </c>
      <c r="E31">
        <v>10.92</v>
      </c>
      <c r="F31" t="s">
        <v>1280</v>
      </c>
      <c r="G31">
        <f t="shared" si="0"/>
        <v>4.92</v>
      </c>
      <c r="H31">
        <v>2.72</v>
      </c>
      <c r="I31">
        <v>5.67</v>
      </c>
      <c r="J31">
        <v>8.69</v>
      </c>
      <c r="K31">
        <v>4.3499999999999996</v>
      </c>
      <c r="L31" t="s">
        <v>1280</v>
      </c>
      <c r="M31">
        <f t="shared" si="1"/>
        <v>2.2499999999999996</v>
      </c>
    </row>
    <row r="32" spans="1:13" hidden="1">
      <c r="A32" s="21">
        <v>1915</v>
      </c>
      <c r="B32">
        <v>11.41</v>
      </c>
      <c r="C32">
        <v>11.42</v>
      </c>
      <c r="D32">
        <v>23.86</v>
      </c>
      <c r="E32">
        <v>10.99</v>
      </c>
      <c r="F32" t="s">
        <v>1280</v>
      </c>
      <c r="G32">
        <f t="shared" si="0"/>
        <v>4.99</v>
      </c>
      <c r="H32">
        <v>1.29</v>
      </c>
      <c r="I32">
        <v>4.95</v>
      </c>
      <c r="J32">
        <v>6.4</v>
      </c>
      <c r="K32">
        <v>4.0999999999999996</v>
      </c>
      <c r="L32" t="s">
        <v>1280</v>
      </c>
      <c r="M32">
        <f t="shared" si="1"/>
        <v>1.9999999999999996</v>
      </c>
    </row>
    <row r="33" spans="1:13" hidden="1">
      <c r="A33" s="21">
        <v>1916</v>
      </c>
      <c r="B33">
        <v>14.25</v>
      </c>
      <c r="C33">
        <v>8.89</v>
      </c>
      <c r="D33">
        <v>24.14</v>
      </c>
      <c r="E33">
        <v>10.83</v>
      </c>
      <c r="F33" t="s">
        <v>1280</v>
      </c>
      <c r="G33">
        <f t="shared" si="0"/>
        <v>4.83</v>
      </c>
      <c r="H33">
        <v>2.67</v>
      </c>
      <c r="I33">
        <v>5.5</v>
      </c>
      <c r="J33">
        <v>8.3800000000000008</v>
      </c>
      <c r="K33">
        <v>4.6500000000000004</v>
      </c>
      <c r="L33" t="s">
        <v>1280</v>
      </c>
      <c r="M33">
        <f t="shared" si="1"/>
        <v>2.5500000000000003</v>
      </c>
    </row>
    <row r="34" spans="1:13" hidden="1">
      <c r="A34" s="21">
        <v>1917</v>
      </c>
      <c r="B34">
        <v>7.25</v>
      </c>
      <c r="C34">
        <v>9.14</v>
      </c>
      <c r="D34">
        <v>17.260000000000002</v>
      </c>
      <c r="E34">
        <v>8.83</v>
      </c>
      <c r="F34" t="s">
        <v>1281</v>
      </c>
      <c r="G34">
        <f t="shared" si="0"/>
        <v>2.83</v>
      </c>
      <c r="H34">
        <v>1.66</v>
      </c>
      <c r="I34">
        <v>4.84</v>
      </c>
      <c r="J34">
        <v>6.66</v>
      </c>
      <c r="K34">
        <v>4.13</v>
      </c>
      <c r="L34" t="s">
        <v>1280</v>
      </c>
      <c r="M34">
        <f t="shared" si="1"/>
        <v>2.0299999999999998</v>
      </c>
    </row>
    <row r="35" spans="1:13" hidden="1">
      <c r="A35" s="21">
        <v>1918</v>
      </c>
      <c r="B35">
        <v>5.27</v>
      </c>
      <c r="C35">
        <v>4.8899999999999997</v>
      </c>
      <c r="D35">
        <v>10.99</v>
      </c>
      <c r="E35">
        <v>6.19</v>
      </c>
      <c r="F35" t="s">
        <v>20</v>
      </c>
      <c r="G35">
        <f t="shared" si="0"/>
        <v>0.19000000000000039</v>
      </c>
      <c r="H35">
        <v>1.07</v>
      </c>
      <c r="I35">
        <v>3.4</v>
      </c>
      <c r="J35">
        <v>4.59</v>
      </c>
      <c r="K35">
        <v>3.08</v>
      </c>
      <c r="L35" t="s">
        <v>1282</v>
      </c>
      <c r="M35">
        <f t="shared" si="1"/>
        <v>0.98</v>
      </c>
    </row>
    <row r="36" spans="1:13" hidden="1">
      <c r="A36" s="21">
        <v>1919</v>
      </c>
      <c r="B36">
        <v>8.1199999999999992</v>
      </c>
      <c r="C36">
        <v>6.77</v>
      </c>
      <c r="D36">
        <v>15.66</v>
      </c>
      <c r="E36">
        <v>7</v>
      </c>
      <c r="F36" t="s">
        <v>1282</v>
      </c>
      <c r="G36">
        <f t="shared" si="0"/>
        <v>1</v>
      </c>
      <c r="H36">
        <v>1.06</v>
      </c>
      <c r="I36">
        <v>2.99</v>
      </c>
      <c r="J36">
        <v>4.09</v>
      </c>
      <c r="K36">
        <v>2.62</v>
      </c>
      <c r="L36" t="s">
        <v>1282</v>
      </c>
      <c r="M36">
        <f t="shared" si="1"/>
        <v>0.52</v>
      </c>
    </row>
    <row r="37" spans="1:13" hidden="1">
      <c r="A37" s="21">
        <v>1920</v>
      </c>
      <c r="B37">
        <v>3.63</v>
      </c>
      <c r="C37">
        <v>4.91</v>
      </c>
      <c r="D37">
        <v>9.1999999999999993</v>
      </c>
      <c r="E37">
        <v>5.15</v>
      </c>
      <c r="F37" t="s">
        <v>449</v>
      </c>
      <c r="G37">
        <f t="shared" si="0"/>
        <v>0.84999999999999964</v>
      </c>
      <c r="H37">
        <v>0.72</v>
      </c>
      <c r="I37">
        <v>3.29</v>
      </c>
      <c r="J37">
        <v>4.09</v>
      </c>
      <c r="K37">
        <v>2.64</v>
      </c>
      <c r="L37" t="s">
        <v>1282</v>
      </c>
      <c r="M37">
        <f t="shared" si="1"/>
        <v>0.54</v>
      </c>
    </row>
    <row r="38" spans="1:13" hidden="1">
      <c r="A38" s="21">
        <v>1921</v>
      </c>
      <c r="B38">
        <v>15.47</v>
      </c>
      <c r="C38">
        <v>7.52</v>
      </c>
      <c r="D38">
        <v>23.8</v>
      </c>
      <c r="E38">
        <v>9.1999999999999993</v>
      </c>
      <c r="F38" t="s">
        <v>1281</v>
      </c>
      <c r="G38">
        <f t="shared" si="0"/>
        <v>3.1999999999999993</v>
      </c>
      <c r="H38">
        <v>1.97</v>
      </c>
      <c r="I38">
        <v>3.84</v>
      </c>
      <c r="J38">
        <v>5.9</v>
      </c>
      <c r="K38">
        <v>3.23</v>
      </c>
      <c r="L38" t="s">
        <v>1281</v>
      </c>
      <c r="M38">
        <f t="shared" si="1"/>
        <v>1.1299999999999999</v>
      </c>
    </row>
    <row r="39" spans="1:13" hidden="1">
      <c r="A39" s="21">
        <v>1922</v>
      </c>
      <c r="B39">
        <v>6.63</v>
      </c>
      <c r="C39">
        <v>10.57</v>
      </c>
      <c r="D39">
        <v>17.98</v>
      </c>
      <c r="E39">
        <v>8.9700000000000006</v>
      </c>
      <c r="F39" t="s">
        <v>1281</v>
      </c>
      <c r="G39">
        <f t="shared" si="0"/>
        <v>2.9700000000000006</v>
      </c>
      <c r="H39">
        <v>1.51</v>
      </c>
      <c r="I39">
        <v>5.99</v>
      </c>
      <c r="J39">
        <v>7.68</v>
      </c>
      <c r="K39">
        <v>4.54</v>
      </c>
      <c r="L39" t="s">
        <v>1280</v>
      </c>
      <c r="M39">
        <f t="shared" si="1"/>
        <v>2.44</v>
      </c>
    </row>
    <row r="40" spans="1:13" hidden="1">
      <c r="A40" s="21">
        <v>1923</v>
      </c>
      <c r="B40">
        <v>6.21</v>
      </c>
      <c r="C40">
        <v>6.27</v>
      </c>
      <c r="D40">
        <v>13.21</v>
      </c>
      <c r="E40">
        <v>7.06</v>
      </c>
      <c r="F40" t="s">
        <v>1282</v>
      </c>
      <c r="G40">
        <f t="shared" si="0"/>
        <v>1.0599999999999996</v>
      </c>
      <c r="H40">
        <v>1.39</v>
      </c>
      <c r="I40">
        <v>3.95</v>
      </c>
      <c r="J40">
        <v>5.51</v>
      </c>
      <c r="K40">
        <v>3.55</v>
      </c>
      <c r="L40" t="s">
        <v>1281</v>
      </c>
      <c r="M40">
        <f t="shared" si="1"/>
        <v>1.4499999999999997</v>
      </c>
    </row>
    <row r="41" spans="1:13" hidden="1">
      <c r="A41" s="21">
        <v>1924</v>
      </c>
      <c r="B41">
        <v>3.27</v>
      </c>
      <c r="C41">
        <v>1.94</v>
      </c>
      <c r="D41">
        <v>5.74</v>
      </c>
      <c r="E41">
        <v>3.87</v>
      </c>
      <c r="F41" t="s">
        <v>449</v>
      </c>
      <c r="G41">
        <f t="shared" si="0"/>
        <v>2.13</v>
      </c>
      <c r="H41">
        <v>0.45</v>
      </c>
      <c r="I41">
        <v>1.03</v>
      </c>
      <c r="J41">
        <v>1.5</v>
      </c>
      <c r="K41">
        <v>1.42</v>
      </c>
      <c r="L41" t="s">
        <v>449</v>
      </c>
      <c r="M41">
        <f t="shared" si="1"/>
        <v>0.68000000000000016</v>
      </c>
    </row>
    <row r="42" spans="1:13" hidden="1">
      <c r="A42" s="21">
        <v>1925</v>
      </c>
      <c r="B42">
        <v>8.76</v>
      </c>
      <c r="C42">
        <v>6.51</v>
      </c>
      <c r="D42">
        <v>15.99</v>
      </c>
      <c r="E42">
        <v>6.39</v>
      </c>
      <c r="F42" t="s">
        <v>20</v>
      </c>
      <c r="G42">
        <f t="shared" si="0"/>
        <v>0.38999999999999968</v>
      </c>
      <c r="H42">
        <v>1.45</v>
      </c>
      <c r="I42">
        <v>3.93</v>
      </c>
      <c r="J42">
        <v>5.51</v>
      </c>
      <c r="K42">
        <v>2.93</v>
      </c>
      <c r="L42" t="s">
        <v>1282</v>
      </c>
      <c r="M42">
        <f t="shared" si="1"/>
        <v>0.83000000000000007</v>
      </c>
    </row>
    <row r="43" spans="1:13" hidden="1">
      <c r="A43" s="21">
        <v>1926</v>
      </c>
      <c r="B43">
        <v>6.37</v>
      </c>
      <c r="C43">
        <v>4.79</v>
      </c>
      <c r="D43">
        <v>11.76</v>
      </c>
      <c r="E43">
        <v>5.75</v>
      </c>
      <c r="F43" t="s">
        <v>20</v>
      </c>
      <c r="G43">
        <f t="shared" si="0"/>
        <v>0.25</v>
      </c>
      <c r="H43">
        <v>0.89</v>
      </c>
      <c r="I43">
        <v>2.56</v>
      </c>
      <c r="J43">
        <v>3.49</v>
      </c>
      <c r="K43">
        <v>2.2999999999999998</v>
      </c>
      <c r="L43" t="s">
        <v>20</v>
      </c>
      <c r="M43">
        <f t="shared" si="1"/>
        <v>0.19999999999999973</v>
      </c>
    </row>
    <row r="44" spans="1:13" hidden="1">
      <c r="A44" s="21">
        <v>1927</v>
      </c>
      <c r="B44">
        <v>14.34</v>
      </c>
      <c r="C44">
        <v>8.75</v>
      </c>
      <c r="D44">
        <v>23.83</v>
      </c>
      <c r="E44">
        <v>9.52</v>
      </c>
      <c r="F44" t="s">
        <v>1280</v>
      </c>
      <c r="G44">
        <f t="shared" si="0"/>
        <v>3.5199999999999996</v>
      </c>
      <c r="H44">
        <v>1.8</v>
      </c>
      <c r="I44">
        <v>4.5599999999999996</v>
      </c>
      <c r="J44">
        <v>6.5</v>
      </c>
      <c r="K44">
        <v>3.56</v>
      </c>
      <c r="L44" t="s">
        <v>1281</v>
      </c>
      <c r="M44">
        <f t="shared" si="1"/>
        <v>1.46</v>
      </c>
    </row>
    <row r="45" spans="1:13" hidden="1">
      <c r="A45" s="21">
        <v>1928</v>
      </c>
      <c r="B45">
        <v>10.24</v>
      </c>
      <c r="C45">
        <v>5.86</v>
      </c>
      <c r="D45">
        <v>16.760000000000002</v>
      </c>
      <c r="E45">
        <v>8.27</v>
      </c>
      <c r="F45" t="s">
        <v>1281</v>
      </c>
      <c r="G45">
        <f t="shared" si="0"/>
        <v>2.2699999999999996</v>
      </c>
      <c r="H45">
        <v>1.69</v>
      </c>
      <c r="I45">
        <v>2.64</v>
      </c>
      <c r="J45">
        <v>4.37</v>
      </c>
      <c r="K45">
        <v>2.63</v>
      </c>
      <c r="L45" t="s">
        <v>1282</v>
      </c>
      <c r="M45">
        <f t="shared" si="1"/>
        <v>0.5299999999999998</v>
      </c>
    </row>
    <row r="46" spans="1:13" hidden="1">
      <c r="A46" s="21">
        <v>1929</v>
      </c>
      <c r="B46">
        <v>4</v>
      </c>
      <c r="C46">
        <v>3.84</v>
      </c>
      <c r="D46">
        <v>8.4</v>
      </c>
      <c r="E46">
        <v>5.22</v>
      </c>
      <c r="F46" t="s">
        <v>449</v>
      </c>
      <c r="G46">
        <f t="shared" si="0"/>
        <v>0.78000000000000025</v>
      </c>
      <c r="H46">
        <v>0.52</v>
      </c>
      <c r="I46">
        <v>2.29</v>
      </c>
      <c r="J46">
        <v>2.84</v>
      </c>
      <c r="K46">
        <v>2</v>
      </c>
      <c r="L46" t="s">
        <v>449</v>
      </c>
      <c r="M46">
        <f t="shared" si="1"/>
        <v>0.10000000000000009</v>
      </c>
    </row>
    <row r="47" spans="1:13">
      <c r="A47" s="23">
        <v>1930</v>
      </c>
      <c r="B47" s="24">
        <v>8.24</v>
      </c>
      <c r="C47" s="24">
        <v>4.6500000000000004</v>
      </c>
      <c r="D47" s="24">
        <v>13.52</v>
      </c>
      <c r="E47" s="24">
        <v>5.9</v>
      </c>
      <c r="F47" s="24" t="s">
        <v>20</v>
      </c>
      <c r="G47" s="25">
        <f t="shared" si="0"/>
        <v>9.9999999999999645E-2</v>
      </c>
      <c r="H47" s="24">
        <v>0.76</v>
      </c>
      <c r="I47" s="24">
        <v>2.44</v>
      </c>
      <c r="J47" s="24">
        <v>3.25</v>
      </c>
      <c r="K47" s="24">
        <v>2.02</v>
      </c>
      <c r="L47" s="24" t="s">
        <v>449</v>
      </c>
      <c r="M47" s="24">
        <f t="shared" si="1"/>
        <v>8.0000000000000071E-2</v>
      </c>
    </row>
    <row r="48" spans="1:13" hidden="1">
      <c r="A48" s="21">
        <v>1931</v>
      </c>
      <c r="B48">
        <v>3.52</v>
      </c>
      <c r="C48">
        <v>2.09</v>
      </c>
      <c r="D48">
        <v>6.1</v>
      </c>
      <c r="E48">
        <v>3.66</v>
      </c>
      <c r="F48" t="s">
        <v>449</v>
      </c>
      <c r="G48">
        <f t="shared" si="0"/>
        <v>2.34</v>
      </c>
      <c r="H48">
        <v>0.46</v>
      </c>
      <c r="I48">
        <v>1.18</v>
      </c>
      <c r="J48">
        <v>1.66</v>
      </c>
      <c r="K48">
        <v>1.2</v>
      </c>
      <c r="L48" t="s">
        <v>449</v>
      </c>
      <c r="M48">
        <f t="shared" si="1"/>
        <v>0.90000000000000013</v>
      </c>
    </row>
    <row r="49" spans="1:13" hidden="1">
      <c r="A49" s="21">
        <v>1932</v>
      </c>
      <c r="B49">
        <v>6.28</v>
      </c>
      <c r="C49">
        <v>6.24</v>
      </c>
      <c r="D49">
        <v>13.12</v>
      </c>
      <c r="E49">
        <v>5.48</v>
      </c>
      <c r="F49" t="s">
        <v>20</v>
      </c>
      <c r="G49">
        <f t="shared" si="0"/>
        <v>0.51999999999999957</v>
      </c>
      <c r="H49">
        <v>1.79</v>
      </c>
      <c r="I49">
        <v>4.6900000000000004</v>
      </c>
      <c r="J49">
        <v>6.63</v>
      </c>
      <c r="K49">
        <v>3.41</v>
      </c>
      <c r="L49" t="s">
        <v>1281</v>
      </c>
      <c r="M49">
        <f t="shared" si="1"/>
        <v>1.31</v>
      </c>
    </row>
    <row r="50" spans="1:13" hidden="1">
      <c r="A50" s="21">
        <v>1933</v>
      </c>
      <c r="B50">
        <v>3.73</v>
      </c>
      <c r="C50">
        <v>4.66</v>
      </c>
      <c r="D50">
        <v>8.94</v>
      </c>
      <c r="E50">
        <v>4.63</v>
      </c>
      <c r="F50" t="s">
        <v>449</v>
      </c>
      <c r="G50">
        <f t="shared" si="0"/>
        <v>1.37</v>
      </c>
      <c r="H50">
        <v>0.49</v>
      </c>
      <c r="I50">
        <v>2.77</v>
      </c>
      <c r="J50">
        <v>3.34</v>
      </c>
      <c r="K50">
        <v>2.44</v>
      </c>
      <c r="L50" t="s">
        <v>20</v>
      </c>
      <c r="M50">
        <f t="shared" si="1"/>
        <v>0.33999999999999986</v>
      </c>
    </row>
    <row r="51" spans="1:13" hidden="1">
      <c r="A51" s="21">
        <v>1934</v>
      </c>
      <c r="B51">
        <v>5.68</v>
      </c>
      <c r="C51">
        <v>2.4500000000000002</v>
      </c>
      <c r="D51">
        <v>8.6300000000000008</v>
      </c>
      <c r="E51">
        <v>4.07</v>
      </c>
      <c r="F51" t="s">
        <v>449</v>
      </c>
      <c r="G51">
        <f t="shared" si="0"/>
        <v>1.9299999999999997</v>
      </c>
      <c r="H51">
        <v>0.98</v>
      </c>
      <c r="I51">
        <v>1.26</v>
      </c>
      <c r="J51">
        <v>2.2799999999999998</v>
      </c>
      <c r="K51">
        <v>1.44</v>
      </c>
      <c r="L51" t="s">
        <v>449</v>
      </c>
      <c r="M51">
        <f t="shared" si="1"/>
        <v>0.66000000000000014</v>
      </c>
    </row>
    <row r="52" spans="1:13" hidden="1">
      <c r="A52" s="21">
        <v>1935</v>
      </c>
      <c r="B52">
        <v>6.27</v>
      </c>
      <c r="C52">
        <v>9.69</v>
      </c>
      <c r="D52">
        <v>16.59</v>
      </c>
      <c r="E52">
        <v>6.98</v>
      </c>
      <c r="F52" t="s">
        <v>1282</v>
      </c>
      <c r="G52">
        <f t="shared" si="0"/>
        <v>0.98000000000000043</v>
      </c>
      <c r="H52">
        <v>1.26</v>
      </c>
      <c r="I52">
        <v>5.03</v>
      </c>
      <c r="J52">
        <v>6.41</v>
      </c>
      <c r="K52">
        <v>3.56</v>
      </c>
      <c r="L52" t="s">
        <v>1281</v>
      </c>
      <c r="M52">
        <f t="shared" si="1"/>
        <v>1.46</v>
      </c>
    </row>
    <row r="53" spans="1:13" hidden="1">
      <c r="A53" s="21">
        <v>1936</v>
      </c>
      <c r="B53">
        <v>10.32</v>
      </c>
      <c r="C53">
        <v>6.41</v>
      </c>
      <c r="D53">
        <v>17.350000000000001</v>
      </c>
      <c r="E53">
        <v>7.75</v>
      </c>
      <c r="F53" t="s">
        <v>1282</v>
      </c>
      <c r="G53">
        <f t="shared" si="0"/>
        <v>1.75</v>
      </c>
      <c r="H53">
        <v>2</v>
      </c>
      <c r="I53">
        <v>4.38</v>
      </c>
      <c r="J53">
        <v>6.49</v>
      </c>
      <c r="K53">
        <v>3.74</v>
      </c>
      <c r="L53" t="s">
        <v>1281</v>
      </c>
      <c r="M53">
        <f t="shared" si="1"/>
        <v>1.6400000000000001</v>
      </c>
    </row>
    <row r="54" spans="1:13" hidden="1">
      <c r="A54" s="21">
        <v>1937</v>
      </c>
      <c r="B54">
        <v>5.5</v>
      </c>
      <c r="C54">
        <v>7.24</v>
      </c>
      <c r="D54">
        <v>13.33</v>
      </c>
      <c r="E54">
        <v>6.87</v>
      </c>
      <c r="F54" t="s">
        <v>1282</v>
      </c>
      <c r="G54">
        <f t="shared" si="0"/>
        <v>0.87000000000000011</v>
      </c>
      <c r="H54">
        <v>1.78</v>
      </c>
      <c r="I54">
        <v>4.66</v>
      </c>
      <c r="J54">
        <v>6.53</v>
      </c>
      <c r="K54">
        <v>3.9</v>
      </c>
      <c r="L54" t="s">
        <v>1280</v>
      </c>
      <c r="M54">
        <f t="shared" si="1"/>
        <v>1.7999999999999998</v>
      </c>
    </row>
    <row r="55" spans="1:13" hidden="1">
      <c r="A55" s="21">
        <v>1938</v>
      </c>
      <c r="B55">
        <v>17.96</v>
      </c>
      <c r="C55">
        <v>12.93</v>
      </c>
      <c r="D55">
        <v>31.83</v>
      </c>
      <c r="E55">
        <v>12.62</v>
      </c>
      <c r="F55" t="s">
        <v>1280</v>
      </c>
      <c r="G55">
        <f t="shared" si="0"/>
        <v>6.6199999999999992</v>
      </c>
      <c r="H55">
        <v>3.58</v>
      </c>
      <c r="I55">
        <v>7.33</v>
      </c>
      <c r="J55">
        <v>11.24</v>
      </c>
      <c r="K55">
        <v>5.89</v>
      </c>
      <c r="L55" t="s">
        <v>1280</v>
      </c>
      <c r="M55">
        <f t="shared" si="1"/>
        <v>3.7899999999999996</v>
      </c>
    </row>
    <row r="56" spans="1:13" hidden="1">
      <c r="A56" s="21">
        <v>1939</v>
      </c>
      <c r="B56">
        <v>4.5599999999999996</v>
      </c>
      <c r="C56">
        <v>3.04</v>
      </c>
      <c r="D56">
        <v>8.18</v>
      </c>
      <c r="E56">
        <v>5.58</v>
      </c>
      <c r="F56" t="s">
        <v>20</v>
      </c>
      <c r="G56">
        <f t="shared" si="0"/>
        <v>0.41999999999999993</v>
      </c>
      <c r="H56">
        <v>1</v>
      </c>
      <c r="I56">
        <v>1.83</v>
      </c>
      <c r="J56">
        <v>2.9</v>
      </c>
      <c r="K56">
        <v>2.2000000000000002</v>
      </c>
      <c r="L56" t="s">
        <v>20</v>
      </c>
      <c r="M56">
        <f t="shared" si="1"/>
        <v>0.10000000000000009</v>
      </c>
    </row>
    <row r="57" spans="1:13" hidden="1">
      <c r="A57" s="21">
        <v>1940</v>
      </c>
      <c r="B57">
        <v>14.78</v>
      </c>
      <c r="C57">
        <v>6.93</v>
      </c>
      <c r="D57">
        <v>22.43</v>
      </c>
      <c r="E57">
        <v>8.8800000000000008</v>
      </c>
      <c r="F57" t="s">
        <v>1281</v>
      </c>
      <c r="G57">
        <f t="shared" si="0"/>
        <v>2.8800000000000008</v>
      </c>
      <c r="H57">
        <v>2.4900000000000002</v>
      </c>
      <c r="I57">
        <v>4.04</v>
      </c>
      <c r="J57">
        <v>6.59</v>
      </c>
      <c r="K57">
        <v>3.36</v>
      </c>
      <c r="L57" t="s">
        <v>1281</v>
      </c>
      <c r="M57">
        <f t="shared" si="1"/>
        <v>1.2599999999999998</v>
      </c>
    </row>
    <row r="58" spans="1:13" hidden="1">
      <c r="A58" s="21">
        <v>1941</v>
      </c>
      <c r="B58">
        <v>16.32</v>
      </c>
      <c r="C58">
        <v>9.77</v>
      </c>
      <c r="D58">
        <v>27.08</v>
      </c>
      <c r="E58">
        <v>11.47</v>
      </c>
      <c r="F58" t="s">
        <v>1280</v>
      </c>
      <c r="G58">
        <f t="shared" si="0"/>
        <v>5.4700000000000006</v>
      </c>
      <c r="H58">
        <v>2.2200000000000002</v>
      </c>
      <c r="I58">
        <v>5.51</v>
      </c>
      <c r="J58">
        <v>7.93</v>
      </c>
      <c r="K58">
        <v>4.43</v>
      </c>
      <c r="L58" t="s">
        <v>1280</v>
      </c>
      <c r="M58">
        <f t="shared" si="1"/>
        <v>2.3299999999999996</v>
      </c>
    </row>
    <row r="59" spans="1:13" hidden="1">
      <c r="A59" s="21">
        <v>1942</v>
      </c>
      <c r="B59">
        <v>14.33</v>
      </c>
      <c r="C59">
        <v>9.93</v>
      </c>
      <c r="D59">
        <v>25.24</v>
      </c>
      <c r="E59">
        <v>11.27</v>
      </c>
      <c r="F59" t="s">
        <v>1280</v>
      </c>
      <c r="G59">
        <f t="shared" si="0"/>
        <v>5.27</v>
      </c>
      <c r="H59">
        <v>1.93</v>
      </c>
      <c r="I59">
        <v>5.28</v>
      </c>
      <c r="J59">
        <v>7.38</v>
      </c>
      <c r="K59">
        <v>4.4400000000000004</v>
      </c>
      <c r="L59" t="s">
        <v>1280</v>
      </c>
      <c r="M59">
        <f t="shared" si="1"/>
        <v>2.3400000000000003</v>
      </c>
    </row>
    <row r="60" spans="1:13" hidden="1">
      <c r="A60" s="21">
        <v>1943</v>
      </c>
      <c r="B60">
        <v>13.37</v>
      </c>
      <c r="C60">
        <v>6.9</v>
      </c>
      <c r="D60">
        <v>21.13</v>
      </c>
      <c r="E60">
        <v>9.77</v>
      </c>
      <c r="F60" t="s">
        <v>1280</v>
      </c>
      <c r="G60">
        <f t="shared" si="0"/>
        <v>3.7699999999999996</v>
      </c>
      <c r="H60">
        <v>2.86</v>
      </c>
      <c r="I60">
        <v>4.28</v>
      </c>
      <c r="J60">
        <v>7.28</v>
      </c>
      <c r="K60">
        <v>4.03</v>
      </c>
      <c r="L60" t="s">
        <v>1280</v>
      </c>
      <c r="M60">
        <f t="shared" si="1"/>
        <v>1.9300000000000002</v>
      </c>
    </row>
    <row r="61" spans="1:13" hidden="1">
      <c r="A61" s="21">
        <v>1944</v>
      </c>
      <c r="B61">
        <v>4.8099999999999996</v>
      </c>
      <c r="C61">
        <v>4.93</v>
      </c>
      <c r="D61">
        <v>10.43</v>
      </c>
      <c r="E61">
        <v>6.35</v>
      </c>
      <c r="F61" t="s">
        <v>20</v>
      </c>
      <c r="G61">
        <f t="shared" si="0"/>
        <v>0.34999999999999964</v>
      </c>
      <c r="H61">
        <v>0.87</v>
      </c>
      <c r="I61">
        <v>2.97</v>
      </c>
      <c r="J61">
        <v>3.92</v>
      </c>
      <c r="K61">
        <v>2.76</v>
      </c>
      <c r="L61" t="s">
        <v>1282</v>
      </c>
      <c r="M61">
        <f t="shared" si="1"/>
        <v>0.6599999999999997</v>
      </c>
    </row>
    <row r="62" spans="1:13" hidden="1">
      <c r="A62" s="21">
        <v>1945</v>
      </c>
      <c r="B62">
        <v>8.42</v>
      </c>
      <c r="C62">
        <v>5.92</v>
      </c>
      <c r="D62">
        <v>15.06</v>
      </c>
      <c r="E62">
        <v>6.8</v>
      </c>
      <c r="F62" t="s">
        <v>1282</v>
      </c>
      <c r="G62">
        <f t="shared" si="0"/>
        <v>0.79999999999999982</v>
      </c>
      <c r="H62">
        <v>2.0699999999999998</v>
      </c>
      <c r="I62">
        <v>4.37</v>
      </c>
      <c r="J62">
        <v>6.6</v>
      </c>
      <c r="K62">
        <v>3.59</v>
      </c>
      <c r="L62" t="s">
        <v>1281</v>
      </c>
      <c r="M62">
        <f t="shared" si="1"/>
        <v>1.4899999999999998</v>
      </c>
    </row>
    <row r="63" spans="1:13" hidden="1">
      <c r="A63" s="21">
        <v>1946</v>
      </c>
      <c r="B63">
        <v>10.89</v>
      </c>
      <c r="C63">
        <v>5.97</v>
      </c>
      <c r="D63">
        <v>17.62</v>
      </c>
      <c r="E63">
        <v>7.7</v>
      </c>
      <c r="F63" t="s">
        <v>1282</v>
      </c>
      <c r="G63">
        <f t="shared" si="0"/>
        <v>1.7000000000000002</v>
      </c>
      <c r="H63">
        <v>1.99</v>
      </c>
      <c r="I63">
        <v>3.65</v>
      </c>
      <c r="J63">
        <v>5.73</v>
      </c>
      <c r="K63">
        <v>3.3</v>
      </c>
      <c r="L63" t="s">
        <v>1281</v>
      </c>
      <c r="M63">
        <f t="shared" si="1"/>
        <v>1.1999999999999997</v>
      </c>
    </row>
    <row r="64" spans="1:13" hidden="1">
      <c r="A64" s="21">
        <v>1947</v>
      </c>
      <c r="B64">
        <v>5.9</v>
      </c>
      <c r="C64">
        <v>3.83</v>
      </c>
      <c r="D64">
        <v>10.39</v>
      </c>
      <c r="E64">
        <v>5.61</v>
      </c>
      <c r="F64" t="s">
        <v>20</v>
      </c>
      <c r="G64">
        <f t="shared" si="0"/>
        <v>0.38999999999999968</v>
      </c>
      <c r="H64">
        <v>1.26</v>
      </c>
      <c r="I64">
        <v>2.12</v>
      </c>
      <c r="J64">
        <v>3.42</v>
      </c>
      <c r="K64">
        <v>2.1800000000000002</v>
      </c>
      <c r="L64" t="s">
        <v>20</v>
      </c>
      <c r="M64">
        <f t="shared" si="1"/>
        <v>8.0000000000000071E-2</v>
      </c>
    </row>
    <row r="65" spans="1:13" hidden="1">
      <c r="A65" s="21">
        <v>1948</v>
      </c>
      <c r="B65">
        <v>5.39</v>
      </c>
      <c r="C65">
        <v>9.5500000000000007</v>
      </c>
      <c r="D65">
        <v>15.75</v>
      </c>
      <c r="E65">
        <v>7.12</v>
      </c>
      <c r="F65" t="s">
        <v>1282</v>
      </c>
      <c r="G65">
        <f t="shared" si="0"/>
        <v>1.1200000000000001</v>
      </c>
      <c r="H65">
        <v>0.56000000000000005</v>
      </c>
      <c r="I65">
        <v>3.58</v>
      </c>
      <c r="J65">
        <v>4.21</v>
      </c>
      <c r="K65">
        <v>2.7</v>
      </c>
      <c r="L65" t="s">
        <v>1282</v>
      </c>
      <c r="M65">
        <f t="shared" si="1"/>
        <v>0.60000000000000009</v>
      </c>
    </row>
    <row r="66" spans="1:13" hidden="1">
      <c r="A66" s="21">
        <v>1949</v>
      </c>
      <c r="B66">
        <v>5.73</v>
      </c>
      <c r="C66">
        <v>5.59</v>
      </c>
      <c r="D66">
        <v>11.97</v>
      </c>
      <c r="E66">
        <v>6.09</v>
      </c>
      <c r="F66" t="s">
        <v>20</v>
      </c>
      <c r="G66">
        <f t="shared" si="0"/>
        <v>8.9999999999999858E-2</v>
      </c>
      <c r="H66">
        <v>0.62</v>
      </c>
      <c r="I66">
        <v>3.12</v>
      </c>
      <c r="J66">
        <v>3.79</v>
      </c>
      <c r="K66">
        <v>2.5299999999999998</v>
      </c>
      <c r="L66" t="s">
        <v>1282</v>
      </c>
      <c r="M66">
        <f t="shared" si="1"/>
        <v>0.42999999999999972</v>
      </c>
    </row>
    <row r="67" spans="1:13" hidden="1">
      <c r="A67" s="21">
        <v>1950</v>
      </c>
      <c r="B67">
        <v>7.01</v>
      </c>
      <c r="C67">
        <v>6.72</v>
      </c>
      <c r="D67">
        <v>14.44</v>
      </c>
      <c r="E67">
        <v>6.62</v>
      </c>
      <c r="F67" t="s">
        <v>1282</v>
      </c>
      <c r="G67">
        <f t="shared" si="0"/>
        <v>0.62000000000000011</v>
      </c>
      <c r="H67">
        <v>1.02</v>
      </c>
      <c r="I67">
        <v>3.57</v>
      </c>
      <c r="J67">
        <v>4.6500000000000004</v>
      </c>
      <c r="K67">
        <v>2.85</v>
      </c>
      <c r="L67" t="s">
        <v>1282</v>
      </c>
      <c r="M67">
        <f t="shared" si="1"/>
        <v>0.75</v>
      </c>
    </row>
    <row r="68" spans="1:13" hidden="1">
      <c r="A68" s="21">
        <v>1951</v>
      </c>
      <c r="B68">
        <v>16.77</v>
      </c>
      <c r="C68">
        <v>5.42</v>
      </c>
      <c r="D68">
        <v>22.95</v>
      </c>
      <c r="E68">
        <v>9.18</v>
      </c>
      <c r="F68" t="s">
        <v>1281</v>
      </c>
      <c r="G68">
        <f t="shared" si="0"/>
        <v>3.1799999999999997</v>
      </c>
      <c r="H68">
        <v>4.3499999999999996</v>
      </c>
      <c r="I68">
        <v>2.83</v>
      </c>
      <c r="J68">
        <v>7.25</v>
      </c>
      <c r="K68">
        <v>3.14</v>
      </c>
      <c r="L68" t="s">
        <v>1281</v>
      </c>
      <c r="M68">
        <f t="shared" si="1"/>
        <v>1.04</v>
      </c>
    </row>
    <row r="69" spans="1:13" hidden="1">
      <c r="A69" s="21">
        <v>1952</v>
      </c>
      <c r="B69">
        <v>13.86</v>
      </c>
      <c r="C69">
        <v>13.68</v>
      </c>
      <c r="D69">
        <v>28.6</v>
      </c>
      <c r="E69">
        <v>12.38</v>
      </c>
      <c r="F69" t="s">
        <v>1280</v>
      </c>
      <c r="G69">
        <f t="shared" si="0"/>
        <v>6.3800000000000008</v>
      </c>
      <c r="H69">
        <v>2.1800000000000002</v>
      </c>
      <c r="I69">
        <v>6.84</v>
      </c>
      <c r="J69">
        <v>9.3000000000000007</v>
      </c>
      <c r="K69">
        <v>5.17</v>
      </c>
      <c r="L69" t="s">
        <v>1280</v>
      </c>
      <c r="M69">
        <f t="shared" si="1"/>
        <v>3.07</v>
      </c>
    </row>
    <row r="70" spans="1:13" hidden="1">
      <c r="A70" s="21">
        <v>1953</v>
      </c>
      <c r="B70">
        <v>10.84</v>
      </c>
      <c r="C70">
        <v>8.26</v>
      </c>
      <c r="D70">
        <v>20.09</v>
      </c>
      <c r="E70">
        <v>9.5500000000000007</v>
      </c>
      <c r="F70" t="s">
        <v>1280</v>
      </c>
      <c r="G70">
        <f t="shared" si="0"/>
        <v>3.5500000000000007</v>
      </c>
      <c r="H70">
        <v>1.07</v>
      </c>
      <c r="I70">
        <v>3.18</v>
      </c>
      <c r="J70">
        <v>4.3499999999999996</v>
      </c>
      <c r="K70">
        <v>3.03</v>
      </c>
      <c r="L70" t="s">
        <v>1282</v>
      </c>
      <c r="M70">
        <f t="shared" si="1"/>
        <v>0.92999999999999972</v>
      </c>
    </row>
    <row r="71" spans="1:13" hidden="1">
      <c r="A71" s="21">
        <v>1954</v>
      </c>
      <c r="B71">
        <v>9.74</v>
      </c>
      <c r="C71">
        <v>6.81</v>
      </c>
      <c r="D71">
        <v>17.43</v>
      </c>
      <c r="E71">
        <v>8.51</v>
      </c>
      <c r="F71" t="s">
        <v>1281</v>
      </c>
      <c r="G71">
        <f t="shared" si="0"/>
        <v>2.5099999999999998</v>
      </c>
      <c r="H71">
        <v>1.1000000000000001</v>
      </c>
      <c r="I71">
        <v>3.16</v>
      </c>
      <c r="J71">
        <v>4.3</v>
      </c>
      <c r="K71">
        <v>2.72</v>
      </c>
      <c r="L71" t="s">
        <v>1282</v>
      </c>
      <c r="M71">
        <f t="shared" si="1"/>
        <v>0.62000000000000011</v>
      </c>
    </row>
    <row r="72" spans="1:13" hidden="1">
      <c r="A72" s="21">
        <v>1955</v>
      </c>
      <c r="B72">
        <v>5.19</v>
      </c>
      <c r="C72">
        <v>5.07</v>
      </c>
      <c r="D72">
        <v>10.98</v>
      </c>
      <c r="E72">
        <v>6.14</v>
      </c>
      <c r="F72" t="s">
        <v>20</v>
      </c>
      <c r="G72">
        <f t="shared" si="0"/>
        <v>0.13999999999999968</v>
      </c>
      <c r="H72">
        <v>0.78</v>
      </c>
      <c r="I72">
        <v>2.67</v>
      </c>
      <c r="J72">
        <v>3.5</v>
      </c>
      <c r="K72">
        <v>2.2999999999999998</v>
      </c>
      <c r="L72" t="s">
        <v>20</v>
      </c>
      <c r="M72">
        <f t="shared" si="1"/>
        <v>0.19999999999999973</v>
      </c>
    </row>
    <row r="73" spans="1:13" hidden="1">
      <c r="A73" s="21">
        <v>1956</v>
      </c>
      <c r="B73">
        <v>20.32</v>
      </c>
      <c r="C73">
        <v>8.6</v>
      </c>
      <c r="D73">
        <v>29.89</v>
      </c>
      <c r="E73">
        <v>11.38</v>
      </c>
      <c r="F73" t="s">
        <v>1280</v>
      </c>
      <c r="G73">
        <f t="shared" si="0"/>
        <v>5.3800000000000008</v>
      </c>
      <c r="H73">
        <v>4.1399999999999997</v>
      </c>
      <c r="I73">
        <v>5.29</v>
      </c>
      <c r="J73">
        <v>9.67</v>
      </c>
      <c r="K73">
        <v>4.46</v>
      </c>
      <c r="L73" t="s">
        <v>1280</v>
      </c>
      <c r="M73">
        <f t="shared" si="1"/>
        <v>2.36</v>
      </c>
    </row>
    <row r="74" spans="1:13" hidden="1">
      <c r="A74" s="21">
        <v>1957</v>
      </c>
      <c r="B74">
        <v>7.72</v>
      </c>
      <c r="C74">
        <v>6.29</v>
      </c>
      <c r="D74">
        <v>14.89</v>
      </c>
      <c r="E74">
        <v>7.83</v>
      </c>
      <c r="F74" t="s">
        <v>1281</v>
      </c>
      <c r="G74">
        <f t="shared" si="0"/>
        <v>1.83</v>
      </c>
      <c r="H74">
        <v>1.02</v>
      </c>
      <c r="I74">
        <v>3.19</v>
      </c>
      <c r="J74">
        <v>4.29</v>
      </c>
      <c r="K74">
        <v>3.01</v>
      </c>
      <c r="L74" t="s">
        <v>1282</v>
      </c>
      <c r="M74">
        <f t="shared" si="1"/>
        <v>0.9099999999999997</v>
      </c>
    </row>
    <row r="75" spans="1:13" hidden="1">
      <c r="A75" s="21">
        <v>1958</v>
      </c>
      <c r="B75">
        <v>16.37</v>
      </c>
      <c r="C75">
        <v>12.24</v>
      </c>
      <c r="D75">
        <v>29.71</v>
      </c>
      <c r="E75">
        <v>12.16</v>
      </c>
      <c r="F75" t="s">
        <v>1280</v>
      </c>
      <c r="G75">
        <f t="shared" si="0"/>
        <v>6.16</v>
      </c>
      <c r="H75">
        <v>1.67</v>
      </c>
      <c r="I75">
        <v>6.4</v>
      </c>
      <c r="J75">
        <v>8.36</v>
      </c>
      <c r="K75">
        <v>4.7699999999999996</v>
      </c>
      <c r="L75" t="s">
        <v>1280</v>
      </c>
      <c r="M75">
        <f t="shared" si="1"/>
        <v>2.6699999999999995</v>
      </c>
    </row>
    <row r="76" spans="1:13" hidden="1">
      <c r="A76" s="21">
        <v>1959</v>
      </c>
      <c r="B76">
        <v>7.4</v>
      </c>
      <c r="C76">
        <v>3.84</v>
      </c>
      <c r="D76">
        <v>12.05</v>
      </c>
      <c r="E76">
        <v>6.75</v>
      </c>
      <c r="F76" t="s">
        <v>1282</v>
      </c>
      <c r="G76">
        <f t="shared" si="0"/>
        <v>0.75</v>
      </c>
      <c r="H76">
        <v>0.98</v>
      </c>
      <c r="I76">
        <v>1.85</v>
      </c>
      <c r="J76">
        <v>2.98</v>
      </c>
      <c r="K76">
        <v>2.21</v>
      </c>
      <c r="L76" t="s">
        <v>20</v>
      </c>
      <c r="M76">
        <f t="shared" si="1"/>
        <v>0.10999999999999988</v>
      </c>
    </row>
    <row r="77" spans="1:13">
      <c r="A77" s="21">
        <v>1960</v>
      </c>
      <c r="B77">
        <v>7.72</v>
      </c>
      <c r="C77">
        <v>4.6500000000000004</v>
      </c>
      <c r="D77">
        <v>13.06</v>
      </c>
      <c r="E77">
        <v>6.2</v>
      </c>
      <c r="F77" t="s">
        <v>20</v>
      </c>
      <c r="G77" s="7">
        <f t="shared" si="0"/>
        <v>0.20000000000000018</v>
      </c>
      <c r="H77">
        <v>0.85</v>
      </c>
      <c r="I77">
        <v>2.0699999999999998</v>
      </c>
      <c r="J77">
        <v>2.96</v>
      </c>
      <c r="K77">
        <v>1.85</v>
      </c>
      <c r="L77" t="s">
        <v>449</v>
      </c>
      <c r="M77">
        <f t="shared" si="1"/>
        <v>0.25</v>
      </c>
    </row>
    <row r="78" spans="1:13">
      <c r="A78" s="21">
        <v>1961</v>
      </c>
      <c r="B78">
        <v>6.87</v>
      </c>
      <c r="C78">
        <v>4.3899999999999997</v>
      </c>
      <c r="D78">
        <v>11.97</v>
      </c>
      <c r="E78">
        <v>5.68</v>
      </c>
      <c r="F78" t="s">
        <v>20</v>
      </c>
      <c r="G78" s="7">
        <f t="shared" si="0"/>
        <v>0.32000000000000028</v>
      </c>
      <c r="H78">
        <v>0.54</v>
      </c>
      <c r="I78">
        <v>1.5</v>
      </c>
      <c r="J78">
        <v>2.1</v>
      </c>
      <c r="K78">
        <v>1.38</v>
      </c>
      <c r="L78" t="s">
        <v>449</v>
      </c>
      <c r="M78">
        <f t="shared" si="1"/>
        <v>0.7200000000000002</v>
      </c>
    </row>
    <row r="79" spans="1:13" hidden="1">
      <c r="A79" s="21">
        <v>1962</v>
      </c>
      <c r="B79">
        <v>8.17</v>
      </c>
      <c r="C79">
        <v>6.23</v>
      </c>
      <c r="D79">
        <v>15.11</v>
      </c>
      <c r="E79">
        <v>6.65</v>
      </c>
      <c r="F79" t="s">
        <v>1282</v>
      </c>
      <c r="G79">
        <f t="shared" si="0"/>
        <v>0.65000000000000036</v>
      </c>
      <c r="H79">
        <v>1.26</v>
      </c>
      <c r="I79">
        <v>4.24</v>
      </c>
      <c r="J79">
        <v>5.61</v>
      </c>
      <c r="K79">
        <v>3.07</v>
      </c>
      <c r="L79" t="s">
        <v>1282</v>
      </c>
      <c r="M79">
        <f t="shared" si="1"/>
        <v>0.96999999999999975</v>
      </c>
    </row>
    <row r="80" spans="1:13" hidden="1">
      <c r="A80" s="21">
        <v>1963</v>
      </c>
      <c r="B80">
        <v>12.01</v>
      </c>
      <c r="C80">
        <v>10.09</v>
      </c>
      <c r="D80">
        <v>22.99</v>
      </c>
      <c r="E80">
        <v>9.6300000000000008</v>
      </c>
      <c r="F80" t="s">
        <v>1280</v>
      </c>
      <c r="G80">
        <f t="shared" si="0"/>
        <v>3.6300000000000008</v>
      </c>
      <c r="H80">
        <v>1.68</v>
      </c>
      <c r="I80">
        <v>4.37</v>
      </c>
      <c r="J80">
        <v>6.24</v>
      </c>
      <c r="K80">
        <v>3.57</v>
      </c>
      <c r="L80" t="s">
        <v>1281</v>
      </c>
      <c r="M80">
        <f t="shared" si="1"/>
        <v>1.4699999999999998</v>
      </c>
    </row>
    <row r="81" spans="1:13" hidden="1">
      <c r="A81" s="21">
        <v>1964</v>
      </c>
      <c r="B81">
        <v>5.9</v>
      </c>
      <c r="C81">
        <v>4.37</v>
      </c>
      <c r="D81">
        <v>10.92</v>
      </c>
      <c r="E81">
        <v>6.41</v>
      </c>
      <c r="F81" t="s">
        <v>20</v>
      </c>
      <c r="G81">
        <f t="shared" si="0"/>
        <v>0.41000000000000014</v>
      </c>
      <c r="H81">
        <v>0.93</v>
      </c>
      <c r="I81">
        <v>2.14</v>
      </c>
      <c r="J81">
        <v>3.14</v>
      </c>
      <c r="K81">
        <v>2.19</v>
      </c>
      <c r="L81" t="s">
        <v>20</v>
      </c>
      <c r="M81">
        <f t="shared" si="1"/>
        <v>8.9999999999999858E-2</v>
      </c>
    </row>
    <row r="82" spans="1:13" hidden="1">
      <c r="A82" s="21">
        <v>1965</v>
      </c>
      <c r="B82">
        <v>16.59</v>
      </c>
      <c r="C82">
        <v>8.1300000000000008</v>
      </c>
      <c r="D82">
        <v>25.64</v>
      </c>
      <c r="E82">
        <v>10.15</v>
      </c>
      <c r="F82" t="s">
        <v>1280</v>
      </c>
      <c r="G82">
        <f t="shared" si="0"/>
        <v>4.1500000000000004</v>
      </c>
      <c r="H82">
        <v>3.2</v>
      </c>
      <c r="I82">
        <v>4.55</v>
      </c>
      <c r="J82">
        <v>8.1300000000000008</v>
      </c>
      <c r="K82">
        <v>3.81</v>
      </c>
      <c r="L82" t="s">
        <v>1280</v>
      </c>
      <c r="M82">
        <f t="shared" si="1"/>
        <v>1.71</v>
      </c>
    </row>
    <row r="83" spans="1:13" hidden="1">
      <c r="A83" s="21">
        <v>1966</v>
      </c>
      <c r="B83">
        <v>7.42</v>
      </c>
      <c r="C83">
        <v>4.84</v>
      </c>
      <c r="D83">
        <v>12.95</v>
      </c>
      <c r="E83">
        <v>7.16</v>
      </c>
      <c r="F83" t="s">
        <v>1282</v>
      </c>
      <c r="G83">
        <f t="shared" ref="G83:G136" si="2">ABS(6-E83)</f>
        <v>1.1600000000000001</v>
      </c>
      <c r="H83">
        <v>1.49</v>
      </c>
      <c r="I83">
        <v>2.42</v>
      </c>
      <c r="J83">
        <v>3.98</v>
      </c>
      <c r="K83">
        <v>2.5099999999999998</v>
      </c>
      <c r="L83" t="s">
        <v>1282</v>
      </c>
      <c r="M83">
        <f t="shared" si="1"/>
        <v>0.4099999999999997</v>
      </c>
    </row>
    <row r="84" spans="1:13" hidden="1">
      <c r="A84" s="21">
        <v>1967</v>
      </c>
      <c r="B84">
        <v>12.14</v>
      </c>
      <c r="C84">
        <v>11.01</v>
      </c>
      <c r="D84">
        <v>24.06</v>
      </c>
      <c r="E84">
        <v>10.199999999999999</v>
      </c>
      <c r="F84" t="s">
        <v>1280</v>
      </c>
      <c r="G84">
        <f t="shared" si="2"/>
        <v>4.1999999999999993</v>
      </c>
      <c r="H84">
        <v>2.46</v>
      </c>
      <c r="I84">
        <v>7.09</v>
      </c>
      <c r="J84">
        <v>9.98</v>
      </c>
      <c r="K84">
        <v>5.25</v>
      </c>
      <c r="L84" t="s">
        <v>1280</v>
      </c>
      <c r="M84">
        <f t="shared" si="1"/>
        <v>3.15</v>
      </c>
    </row>
    <row r="85" spans="1:13" hidden="1">
      <c r="A85" s="21">
        <v>1968</v>
      </c>
      <c r="B85">
        <v>8.66</v>
      </c>
      <c r="C85">
        <v>4.12</v>
      </c>
      <c r="D85">
        <v>13.64</v>
      </c>
      <c r="E85">
        <v>7.24</v>
      </c>
      <c r="F85" t="s">
        <v>1282</v>
      </c>
      <c r="G85">
        <f t="shared" si="2"/>
        <v>1.2400000000000002</v>
      </c>
      <c r="H85">
        <v>1.02</v>
      </c>
      <c r="I85">
        <v>1.85</v>
      </c>
      <c r="J85">
        <v>2.94</v>
      </c>
      <c r="K85">
        <v>2.21</v>
      </c>
      <c r="L85" t="s">
        <v>20</v>
      </c>
      <c r="M85">
        <f t="shared" si="1"/>
        <v>0.10999999999999988</v>
      </c>
    </row>
    <row r="86" spans="1:13" hidden="1">
      <c r="A86" s="21">
        <v>1969</v>
      </c>
      <c r="B86">
        <v>15.33</v>
      </c>
      <c r="C86">
        <v>10.68</v>
      </c>
      <c r="D86">
        <v>26.98</v>
      </c>
      <c r="E86">
        <v>11.05</v>
      </c>
      <c r="F86" t="s">
        <v>1280</v>
      </c>
      <c r="G86">
        <f t="shared" si="2"/>
        <v>5.0500000000000007</v>
      </c>
      <c r="H86">
        <v>3.84</v>
      </c>
      <c r="I86">
        <v>8.14</v>
      </c>
      <c r="J86">
        <v>12.29</v>
      </c>
      <c r="K86">
        <v>6.09</v>
      </c>
      <c r="L86" t="s">
        <v>1280</v>
      </c>
      <c r="M86">
        <f t="shared" si="1"/>
        <v>3.9899999999999998</v>
      </c>
    </row>
    <row r="87" spans="1:13" hidden="1">
      <c r="A87" s="21">
        <v>1970</v>
      </c>
      <c r="B87">
        <v>18.87</v>
      </c>
      <c r="C87">
        <v>4.3499999999999996</v>
      </c>
      <c r="D87">
        <v>24.06</v>
      </c>
      <c r="E87">
        <v>10.4</v>
      </c>
      <c r="F87" t="s">
        <v>1280</v>
      </c>
      <c r="G87">
        <f t="shared" si="2"/>
        <v>4.4000000000000004</v>
      </c>
      <c r="H87">
        <v>2.5499999999999998</v>
      </c>
      <c r="I87">
        <v>2.96</v>
      </c>
      <c r="J87">
        <v>5.61</v>
      </c>
      <c r="K87">
        <v>3.18</v>
      </c>
      <c r="L87" t="s">
        <v>1281</v>
      </c>
      <c r="M87">
        <f t="shared" si="1"/>
        <v>1.08</v>
      </c>
    </row>
    <row r="88" spans="1:13" hidden="1">
      <c r="A88" s="21">
        <v>1971</v>
      </c>
      <c r="B88">
        <v>12.71</v>
      </c>
      <c r="C88">
        <v>8.9</v>
      </c>
      <c r="D88">
        <v>22.57</v>
      </c>
      <c r="E88">
        <v>10.37</v>
      </c>
      <c r="F88" t="s">
        <v>1280</v>
      </c>
      <c r="G88">
        <f t="shared" si="2"/>
        <v>4.3699999999999992</v>
      </c>
      <c r="H88">
        <v>1.56</v>
      </c>
      <c r="I88">
        <v>3.23</v>
      </c>
      <c r="J88">
        <v>4.91</v>
      </c>
      <c r="K88">
        <v>2.89</v>
      </c>
      <c r="L88" t="s">
        <v>1282</v>
      </c>
      <c r="M88">
        <f t="shared" ref="M88:M136" si="3">ABS(2.1-K88)</f>
        <v>0.79</v>
      </c>
    </row>
    <row r="89" spans="1:13" hidden="1">
      <c r="A89" s="21">
        <v>1972</v>
      </c>
      <c r="B89">
        <v>7.61</v>
      </c>
      <c r="C89">
        <v>5.0199999999999996</v>
      </c>
      <c r="D89">
        <v>13.43</v>
      </c>
      <c r="E89">
        <v>7.29</v>
      </c>
      <c r="F89" t="s">
        <v>1282</v>
      </c>
      <c r="G89">
        <f t="shared" si="2"/>
        <v>1.29</v>
      </c>
      <c r="H89">
        <v>1.25</v>
      </c>
      <c r="I89">
        <v>2.2200000000000002</v>
      </c>
      <c r="J89">
        <v>3.57</v>
      </c>
      <c r="K89">
        <v>2.16</v>
      </c>
      <c r="L89" t="s">
        <v>20</v>
      </c>
      <c r="M89">
        <f t="shared" si="3"/>
        <v>6.0000000000000053E-2</v>
      </c>
    </row>
    <row r="90" spans="1:13" hidden="1">
      <c r="A90" s="21">
        <v>1973</v>
      </c>
      <c r="B90">
        <v>12.8</v>
      </c>
      <c r="C90">
        <v>6.38</v>
      </c>
      <c r="D90">
        <v>20.05</v>
      </c>
      <c r="E90">
        <v>8.58</v>
      </c>
      <c r="F90" t="s">
        <v>1281</v>
      </c>
      <c r="G90">
        <f t="shared" si="2"/>
        <v>2.58</v>
      </c>
      <c r="H90">
        <v>1.87</v>
      </c>
      <c r="I90">
        <v>4.4800000000000004</v>
      </c>
      <c r="J90">
        <v>6.47</v>
      </c>
      <c r="K90">
        <v>3.5</v>
      </c>
      <c r="L90" t="s">
        <v>1281</v>
      </c>
      <c r="M90">
        <f t="shared" si="3"/>
        <v>1.4</v>
      </c>
    </row>
    <row r="91" spans="1:13" hidden="1">
      <c r="A91" s="21">
        <v>1974</v>
      </c>
      <c r="B91">
        <v>21.69</v>
      </c>
      <c r="C91">
        <v>9.7799999999999994</v>
      </c>
      <c r="D91">
        <v>32.5</v>
      </c>
      <c r="E91">
        <v>12.99</v>
      </c>
      <c r="F91" t="s">
        <v>1280</v>
      </c>
      <c r="G91">
        <f t="shared" si="2"/>
        <v>6.99</v>
      </c>
      <c r="H91">
        <v>2.4300000000000002</v>
      </c>
      <c r="I91">
        <v>4.53</v>
      </c>
      <c r="J91">
        <v>7.12</v>
      </c>
      <c r="K91">
        <v>3.9</v>
      </c>
      <c r="L91" t="s">
        <v>1280</v>
      </c>
      <c r="M91">
        <f t="shared" si="3"/>
        <v>1.7999999999999998</v>
      </c>
    </row>
    <row r="92" spans="1:13" hidden="1">
      <c r="A92" s="21">
        <v>1975</v>
      </c>
      <c r="B92">
        <v>9.24</v>
      </c>
      <c r="C92">
        <v>8.9499999999999993</v>
      </c>
      <c r="D92">
        <v>19.23</v>
      </c>
      <c r="E92">
        <v>9.35</v>
      </c>
      <c r="F92" t="s">
        <v>1280</v>
      </c>
      <c r="G92">
        <f t="shared" si="2"/>
        <v>3.3499999999999996</v>
      </c>
      <c r="H92">
        <v>1.37</v>
      </c>
      <c r="I92">
        <v>4.6500000000000004</v>
      </c>
      <c r="J92">
        <v>6.18</v>
      </c>
      <c r="K92">
        <v>3.85</v>
      </c>
      <c r="L92" t="s">
        <v>1280</v>
      </c>
      <c r="M92">
        <f t="shared" si="3"/>
        <v>1.75</v>
      </c>
    </row>
    <row r="93" spans="1:13" hidden="1">
      <c r="A93" s="21">
        <v>1976</v>
      </c>
      <c r="B93">
        <v>4.63</v>
      </c>
      <c r="C93">
        <v>2.75</v>
      </c>
      <c r="D93">
        <v>8.1999999999999993</v>
      </c>
      <c r="E93">
        <v>5.29</v>
      </c>
      <c r="F93" t="s">
        <v>449</v>
      </c>
      <c r="G93">
        <f t="shared" si="2"/>
        <v>0.71</v>
      </c>
      <c r="H93">
        <v>0.78</v>
      </c>
      <c r="I93">
        <v>1.07</v>
      </c>
      <c r="J93">
        <v>1.97</v>
      </c>
      <c r="K93">
        <v>1.57</v>
      </c>
      <c r="L93" t="s">
        <v>449</v>
      </c>
      <c r="M93">
        <f t="shared" si="3"/>
        <v>0.53</v>
      </c>
    </row>
    <row r="94" spans="1:13" hidden="1">
      <c r="A94" s="21">
        <v>1977</v>
      </c>
      <c r="B94">
        <v>2.4900000000000002</v>
      </c>
      <c r="C94">
        <v>1.93</v>
      </c>
      <c r="D94">
        <v>5.12</v>
      </c>
      <c r="E94">
        <v>3.11</v>
      </c>
      <c r="F94" t="s">
        <v>449</v>
      </c>
      <c r="G94">
        <f t="shared" si="2"/>
        <v>2.89</v>
      </c>
      <c r="H94">
        <v>0.22</v>
      </c>
      <c r="I94">
        <v>0.8</v>
      </c>
      <c r="J94">
        <v>1.05</v>
      </c>
      <c r="K94">
        <v>0.84</v>
      </c>
      <c r="L94" t="s">
        <v>449</v>
      </c>
      <c r="M94">
        <f t="shared" si="3"/>
        <v>1.2600000000000002</v>
      </c>
    </row>
    <row r="95" spans="1:13" hidden="1">
      <c r="A95" s="21">
        <v>1978</v>
      </c>
      <c r="B95">
        <v>14.9</v>
      </c>
      <c r="C95">
        <v>8.1199999999999992</v>
      </c>
      <c r="D95">
        <v>23.92</v>
      </c>
      <c r="E95">
        <v>8.65</v>
      </c>
      <c r="F95" t="s">
        <v>1281</v>
      </c>
      <c r="G95">
        <f t="shared" si="2"/>
        <v>2.6500000000000004</v>
      </c>
      <c r="H95">
        <v>2.57</v>
      </c>
      <c r="I95">
        <v>6.5</v>
      </c>
      <c r="J95">
        <v>9.65</v>
      </c>
      <c r="K95">
        <v>4.58</v>
      </c>
      <c r="L95" t="s">
        <v>1280</v>
      </c>
      <c r="M95">
        <f t="shared" si="3"/>
        <v>2.48</v>
      </c>
    </row>
    <row r="96" spans="1:13" hidden="1">
      <c r="A96" s="21">
        <v>1979</v>
      </c>
      <c r="B96">
        <v>6.06</v>
      </c>
      <c r="C96">
        <v>5.64</v>
      </c>
      <c r="D96">
        <v>12.41</v>
      </c>
      <c r="E96">
        <v>6.67</v>
      </c>
      <c r="F96" t="s">
        <v>1282</v>
      </c>
      <c r="G96">
        <f t="shared" si="2"/>
        <v>0.66999999999999993</v>
      </c>
      <c r="H96">
        <v>1.87</v>
      </c>
      <c r="I96">
        <v>3.99</v>
      </c>
      <c r="J96">
        <v>5.98</v>
      </c>
      <c r="K96">
        <v>3.67</v>
      </c>
      <c r="L96" t="s">
        <v>1281</v>
      </c>
      <c r="M96">
        <f t="shared" si="3"/>
        <v>1.5699999999999998</v>
      </c>
    </row>
    <row r="97" spans="1:13" hidden="1">
      <c r="A97" s="21">
        <v>1980</v>
      </c>
      <c r="B97">
        <v>15.49</v>
      </c>
      <c r="C97">
        <v>6</v>
      </c>
      <c r="D97">
        <v>22.33</v>
      </c>
      <c r="E97">
        <v>9.0399999999999991</v>
      </c>
      <c r="F97" t="s">
        <v>1281</v>
      </c>
      <c r="G97">
        <f t="shared" si="2"/>
        <v>3.0399999999999991</v>
      </c>
      <c r="H97">
        <v>3.74</v>
      </c>
      <c r="I97">
        <v>5.41</v>
      </c>
      <c r="J97">
        <v>9.4700000000000006</v>
      </c>
      <c r="K97">
        <v>4.7300000000000004</v>
      </c>
      <c r="L97" t="s">
        <v>1280</v>
      </c>
      <c r="M97">
        <f t="shared" si="3"/>
        <v>2.6300000000000003</v>
      </c>
    </row>
    <row r="98" spans="1:13" hidden="1">
      <c r="A98" s="21">
        <v>1981</v>
      </c>
      <c r="B98">
        <v>6.81</v>
      </c>
      <c r="C98">
        <v>3.63</v>
      </c>
      <c r="D98">
        <v>11.1</v>
      </c>
      <c r="E98">
        <v>6.21</v>
      </c>
      <c r="F98" t="s">
        <v>20</v>
      </c>
      <c r="G98">
        <f t="shared" si="2"/>
        <v>0.20999999999999996</v>
      </c>
      <c r="H98">
        <v>0.85</v>
      </c>
      <c r="I98">
        <v>2.29</v>
      </c>
      <c r="J98">
        <v>3.22</v>
      </c>
      <c r="K98">
        <v>2.44</v>
      </c>
      <c r="L98" t="s">
        <v>20</v>
      </c>
      <c r="M98">
        <f t="shared" si="3"/>
        <v>0.33999999999999986</v>
      </c>
    </row>
    <row r="99" spans="1:13" hidden="1">
      <c r="A99" s="21">
        <v>1982</v>
      </c>
      <c r="B99">
        <v>20.56</v>
      </c>
      <c r="C99">
        <v>11.82</v>
      </c>
      <c r="D99">
        <v>33.409999999999997</v>
      </c>
      <c r="E99">
        <v>12.76</v>
      </c>
      <c r="F99" t="s">
        <v>1280</v>
      </c>
      <c r="G99">
        <f t="shared" si="2"/>
        <v>6.76</v>
      </c>
      <c r="H99">
        <v>3.78</v>
      </c>
      <c r="I99">
        <v>7</v>
      </c>
      <c r="J99">
        <v>11.41</v>
      </c>
      <c r="K99">
        <v>5.45</v>
      </c>
      <c r="L99" t="s">
        <v>1280</v>
      </c>
      <c r="M99">
        <f t="shared" si="3"/>
        <v>3.35</v>
      </c>
    </row>
    <row r="100" spans="1:13" hidden="1">
      <c r="A100" s="21">
        <v>1983</v>
      </c>
      <c r="B100">
        <v>22.75</v>
      </c>
      <c r="C100">
        <v>13.66</v>
      </c>
      <c r="D100">
        <v>37.68</v>
      </c>
      <c r="E100">
        <v>15.29</v>
      </c>
      <c r="F100" t="s">
        <v>1280</v>
      </c>
      <c r="G100">
        <f t="shared" si="2"/>
        <v>9.2899999999999991</v>
      </c>
      <c r="H100">
        <v>5.42</v>
      </c>
      <c r="I100">
        <v>8.73</v>
      </c>
      <c r="J100">
        <v>15.01</v>
      </c>
      <c r="K100">
        <v>7.22</v>
      </c>
      <c r="L100" t="s">
        <v>1280</v>
      </c>
      <c r="M100">
        <f t="shared" si="3"/>
        <v>5.1199999999999992</v>
      </c>
    </row>
    <row r="101" spans="1:13" hidden="1">
      <c r="A101" s="21">
        <v>1984</v>
      </c>
      <c r="B101">
        <v>15.98</v>
      </c>
      <c r="C101">
        <v>5.52</v>
      </c>
      <c r="D101">
        <v>22.35</v>
      </c>
      <c r="E101">
        <v>10</v>
      </c>
      <c r="F101" t="s">
        <v>1280</v>
      </c>
      <c r="G101">
        <f t="shared" si="2"/>
        <v>4</v>
      </c>
      <c r="H101">
        <v>3.51</v>
      </c>
      <c r="I101">
        <v>3.48</v>
      </c>
      <c r="J101">
        <v>7.13</v>
      </c>
      <c r="K101">
        <v>3.69</v>
      </c>
      <c r="L101" t="s">
        <v>1281</v>
      </c>
      <c r="M101">
        <f t="shared" si="3"/>
        <v>1.5899999999999999</v>
      </c>
    </row>
    <row r="102" spans="1:13" hidden="1">
      <c r="A102" s="21">
        <v>1985</v>
      </c>
      <c r="B102">
        <v>6.24</v>
      </c>
      <c r="C102">
        <v>4</v>
      </c>
      <c r="D102">
        <v>11.04</v>
      </c>
      <c r="E102">
        <v>6.47</v>
      </c>
      <c r="F102" t="s">
        <v>20</v>
      </c>
      <c r="G102">
        <f t="shared" si="2"/>
        <v>0.46999999999999975</v>
      </c>
      <c r="H102">
        <v>1.1100000000000001</v>
      </c>
      <c r="I102">
        <v>2.41</v>
      </c>
      <c r="J102">
        <v>3.6</v>
      </c>
      <c r="K102">
        <v>2.4</v>
      </c>
      <c r="L102" t="s">
        <v>20</v>
      </c>
      <c r="M102">
        <f t="shared" si="3"/>
        <v>0.29999999999999982</v>
      </c>
    </row>
    <row r="103" spans="1:13" hidden="1">
      <c r="A103" s="21">
        <v>1986</v>
      </c>
      <c r="B103">
        <v>19.45</v>
      </c>
      <c r="C103">
        <v>5.45</v>
      </c>
      <c r="D103">
        <v>25.83</v>
      </c>
      <c r="E103">
        <v>9.9600000000000009</v>
      </c>
      <c r="F103" t="s">
        <v>1280</v>
      </c>
      <c r="G103">
        <f t="shared" si="2"/>
        <v>3.9600000000000009</v>
      </c>
      <c r="H103">
        <v>4.3600000000000003</v>
      </c>
      <c r="I103">
        <v>4.92</v>
      </c>
      <c r="J103">
        <v>9.5</v>
      </c>
      <c r="K103">
        <v>4.3099999999999996</v>
      </c>
      <c r="L103" t="s">
        <v>1280</v>
      </c>
      <c r="M103">
        <f t="shared" si="3"/>
        <v>2.2099999999999995</v>
      </c>
    </row>
    <row r="104" spans="1:13">
      <c r="A104" s="21">
        <v>1987</v>
      </c>
      <c r="B104">
        <v>5.85</v>
      </c>
      <c r="C104">
        <v>2.8</v>
      </c>
      <c r="D104">
        <v>9.27</v>
      </c>
      <c r="E104">
        <v>5.86</v>
      </c>
      <c r="F104" t="s">
        <v>20</v>
      </c>
      <c r="G104" s="7">
        <f t="shared" si="2"/>
        <v>0.13999999999999968</v>
      </c>
      <c r="H104">
        <v>0.55000000000000004</v>
      </c>
      <c r="I104">
        <v>1.48</v>
      </c>
      <c r="J104">
        <v>2.08</v>
      </c>
      <c r="K104">
        <v>1.86</v>
      </c>
      <c r="L104" t="s">
        <v>449</v>
      </c>
      <c r="M104">
        <f t="shared" si="3"/>
        <v>0.24</v>
      </c>
    </row>
    <row r="105" spans="1:13" hidden="1">
      <c r="A105" s="21">
        <v>1988</v>
      </c>
      <c r="B105">
        <v>5.78</v>
      </c>
      <c r="C105">
        <v>2.9</v>
      </c>
      <c r="D105">
        <v>9.23</v>
      </c>
      <c r="E105">
        <v>4.6500000000000004</v>
      </c>
      <c r="F105" t="s">
        <v>449</v>
      </c>
      <c r="G105">
        <f t="shared" si="2"/>
        <v>1.3499999999999996</v>
      </c>
      <c r="H105">
        <v>0.86</v>
      </c>
      <c r="I105">
        <v>1.55</v>
      </c>
      <c r="J105">
        <v>2.48</v>
      </c>
      <c r="K105">
        <v>1.48</v>
      </c>
      <c r="L105" t="s">
        <v>449</v>
      </c>
      <c r="M105">
        <f t="shared" si="3"/>
        <v>0.62000000000000011</v>
      </c>
    </row>
    <row r="106" spans="1:13">
      <c r="A106" s="21">
        <v>1989</v>
      </c>
      <c r="B106">
        <v>9.0299999999999994</v>
      </c>
      <c r="C106">
        <v>5.07</v>
      </c>
      <c r="D106">
        <v>14.82</v>
      </c>
      <c r="E106">
        <v>6.13</v>
      </c>
      <c r="F106" t="s">
        <v>20</v>
      </c>
      <c r="G106" s="7">
        <f t="shared" si="2"/>
        <v>0.12999999999999989</v>
      </c>
      <c r="H106">
        <v>1.07</v>
      </c>
      <c r="I106">
        <v>2.42</v>
      </c>
      <c r="J106">
        <v>3.56</v>
      </c>
      <c r="K106">
        <v>1.96</v>
      </c>
      <c r="L106" t="s">
        <v>449</v>
      </c>
      <c r="M106">
        <f t="shared" si="3"/>
        <v>0.14000000000000012</v>
      </c>
    </row>
    <row r="107" spans="1:13" hidden="1">
      <c r="A107" s="21">
        <v>1990</v>
      </c>
      <c r="B107">
        <v>4.9400000000000004</v>
      </c>
      <c r="C107">
        <v>3.72</v>
      </c>
      <c r="D107">
        <v>9.26</v>
      </c>
      <c r="E107">
        <v>4.8099999999999996</v>
      </c>
      <c r="F107" t="s">
        <v>449</v>
      </c>
      <c r="G107">
        <f t="shared" si="2"/>
        <v>1.1900000000000004</v>
      </c>
      <c r="H107">
        <v>0.83</v>
      </c>
      <c r="I107">
        <v>1.59</v>
      </c>
      <c r="J107">
        <v>2.46</v>
      </c>
      <c r="K107">
        <v>1.51</v>
      </c>
      <c r="L107" t="s">
        <v>449</v>
      </c>
      <c r="M107">
        <f t="shared" si="3"/>
        <v>0.59000000000000008</v>
      </c>
    </row>
    <row r="108" spans="1:13" hidden="1">
      <c r="A108" s="21">
        <v>1991</v>
      </c>
      <c r="B108">
        <v>3.9</v>
      </c>
      <c r="C108">
        <v>4.01</v>
      </c>
      <c r="D108">
        <v>8.44</v>
      </c>
      <c r="E108">
        <v>4.21</v>
      </c>
      <c r="F108" t="s">
        <v>449</v>
      </c>
      <c r="G108">
        <f t="shared" si="2"/>
        <v>1.79</v>
      </c>
      <c r="H108">
        <v>0.56000000000000005</v>
      </c>
      <c r="I108">
        <v>2.57</v>
      </c>
      <c r="J108">
        <v>3.2</v>
      </c>
      <c r="K108">
        <v>1.96</v>
      </c>
      <c r="L108" t="s">
        <v>449</v>
      </c>
      <c r="M108">
        <f t="shared" si="3"/>
        <v>0.14000000000000012</v>
      </c>
    </row>
    <row r="109" spans="1:13" hidden="1">
      <c r="A109" s="21">
        <v>1992</v>
      </c>
      <c r="B109">
        <v>5.41</v>
      </c>
      <c r="C109">
        <v>2.93</v>
      </c>
      <c r="D109">
        <v>8.8699999999999992</v>
      </c>
      <c r="E109">
        <v>4.0599999999999996</v>
      </c>
      <c r="F109" t="s">
        <v>449</v>
      </c>
      <c r="G109">
        <f t="shared" si="2"/>
        <v>1.9400000000000004</v>
      </c>
      <c r="H109">
        <v>0.86</v>
      </c>
      <c r="I109">
        <v>1.66</v>
      </c>
      <c r="J109">
        <v>2.58</v>
      </c>
      <c r="K109">
        <v>1.56</v>
      </c>
      <c r="L109" t="s">
        <v>449</v>
      </c>
      <c r="M109">
        <f t="shared" si="3"/>
        <v>0.54</v>
      </c>
    </row>
    <row r="110" spans="1:13" hidden="1">
      <c r="A110" s="21">
        <v>1993</v>
      </c>
      <c r="B110">
        <v>12.44</v>
      </c>
      <c r="C110">
        <v>8.98</v>
      </c>
      <c r="D110">
        <v>22.21</v>
      </c>
      <c r="E110">
        <v>8.5399999999999991</v>
      </c>
      <c r="F110" t="s">
        <v>1281</v>
      </c>
      <c r="G110">
        <f t="shared" si="2"/>
        <v>2.5399999999999991</v>
      </c>
      <c r="H110">
        <v>2.4900000000000002</v>
      </c>
      <c r="I110">
        <v>5.65</v>
      </c>
      <c r="J110">
        <v>8.3800000000000008</v>
      </c>
      <c r="K110">
        <v>4.2</v>
      </c>
      <c r="L110" t="s">
        <v>1280</v>
      </c>
      <c r="M110">
        <f t="shared" si="3"/>
        <v>2.1</v>
      </c>
    </row>
    <row r="111" spans="1:13" hidden="1">
      <c r="A111" s="21">
        <v>1994</v>
      </c>
      <c r="B111">
        <v>4.55</v>
      </c>
      <c r="C111">
        <v>2.73</v>
      </c>
      <c r="D111">
        <v>7.81</v>
      </c>
      <c r="E111">
        <v>5.0199999999999996</v>
      </c>
      <c r="F111" t="s">
        <v>449</v>
      </c>
      <c r="G111">
        <f t="shared" si="2"/>
        <v>0.98000000000000043</v>
      </c>
      <c r="H111">
        <v>0.66</v>
      </c>
      <c r="I111">
        <v>1.8</v>
      </c>
      <c r="J111">
        <v>2.54</v>
      </c>
      <c r="K111">
        <v>2.0499999999999998</v>
      </c>
      <c r="L111" t="s">
        <v>449</v>
      </c>
      <c r="M111">
        <f t="shared" si="3"/>
        <v>5.0000000000000266E-2</v>
      </c>
    </row>
    <row r="112" spans="1:13" hidden="1">
      <c r="A112" s="21">
        <v>1995</v>
      </c>
      <c r="B112">
        <v>19.829999999999998</v>
      </c>
      <c r="C112">
        <v>13.6</v>
      </c>
      <c r="D112">
        <v>34.549999999999997</v>
      </c>
      <c r="E112">
        <v>12.89</v>
      </c>
      <c r="F112" t="s">
        <v>1280</v>
      </c>
      <c r="G112">
        <f t="shared" si="2"/>
        <v>6.8900000000000006</v>
      </c>
      <c r="H112">
        <v>3.67</v>
      </c>
      <c r="I112">
        <v>8.01</v>
      </c>
      <c r="J112">
        <v>12.32</v>
      </c>
      <c r="K112">
        <v>5.95</v>
      </c>
      <c r="L112" t="s">
        <v>1280</v>
      </c>
      <c r="M112">
        <f t="shared" si="3"/>
        <v>3.85</v>
      </c>
    </row>
    <row r="113" spans="1:13" hidden="1">
      <c r="A113" s="21">
        <v>1996</v>
      </c>
      <c r="B113">
        <v>13.05</v>
      </c>
      <c r="C113">
        <v>8.3699999999999992</v>
      </c>
      <c r="D113">
        <v>22.29</v>
      </c>
      <c r="E113">
        <v>10.26</v>
      </c>
      <c r="F113" t="s">
        <v>1280</v>
      </c>
      <c r="G113">
        <f t="shared" si="2"/>
        <v>4.26</v>
      </c>
      <c r="H113">
        <v>2.57</v>
      </c>
      <c r="I113">
        <v>4.51</v>
      </c>
      <c r="J113">
        <v>7.22</v>
      </c>
      <c r="K113">
        <v>4.12</v>
      </c>
      <c r="L113" t="s">
        <v>1280</v>
      </c>
      <c r="M113">
        <f t="shared" si="3"/>
        <v>2.02</v>
      </c>
    </row>
    <row r="114" spans="1:13" hidden="1">
      <c r="A114" s="21">
        <v>1997</v>
      </c>
      <c r="B114">
        <v>20.22</v>
      </c>
      <c r="C114">
        <v>4.3899999999999997</v>
      </c>
      <c r="D114">
        <v>25.42</v>
      </c>
      <c r="E114">
        <v>10.82</v>
      </c>
      <c r="F114" t="s">
        <v>1280</v>
      </c>
      <c r="G114">
        <f t="shared" si="2"/>
        <v>4.82</v>
      </c>
      <c r="H114">
        <v>5.75</v>
      </c>
      <c r="I114">
        <v>3.59</v>
      </c>
      <c r="J114">
        <v>9.51</v>
      </c>
      <c r="K114">
        <v>4.13</v>
      </c>
      <c r="L114" t="s">
        <v>1280</v>
      </c>
      <c r="M114">
        <f t="shared" si="3"/>
        <v>2.0299999999999998</v>
      </c>
    </row>
    <row r="115" spans="1:13" hidden="1">
      <c r="A115" s="21">
        <v>1998</v>
      </c>
      <c r="B115">
        <v>17.649999999999999</v>
      </c>
      <c r="C115">
        <v>12.54</v>
      </c>
      <c r="D115">
        <v>31.4</v>
      </c>
      <c r="E115">
        <v>13.31</v>
      </c>
      <c r="F115" t="s">
        <v>1280</v>
      </c>
      <c r="G115">
        <f t="shared" si="2"/>
        <v>7.3100000000000005</v>
      </c>
      <c r="H115">
        <v>2.82</v>
      </c>
      <c r="I115">
        <v>7.11</v>
      </c>
      <c r="J115">
        <v>10.43</v>
      </c>
      <c r="K115">
        <v>5.65</v>
      </c>
      <c r="L115" t="s">
        <v>1280</v>
      </c>
      <c r="M115">
        <f t="shared" si="3"/>
        <v>3.5500000000000003</v>
      </c>
    </row>
    <row r="116" spans="1:13" hidden="1">
      <c r="A116" s="21">
        <v>1999</v>
      </c>
      <c r="B116">
        <v>12.97</v>
      </c>
      <c r="C116">
        <v>7.26</v>
      </c>
      <c r="D116">
        <v>21.19</v>
      </c>
      <c r="E116">
        <v>9.8000000000000007</v>
      </c>
      <c r="F116" t="s">
        <v>1280</v>
      </c>
      <c r="G116">
        <f t="shared" si="2"/>
        <v>3.8000000000000007</v>
      </c>
      <c r="H116">
        <v>1.9</v>
      </c>
      <c r="I116">
        <v>3.85</v>
      </c>
      <c r="J116">
        <v>5.91</v>
      </c>
      <c r="K116">
        <v>3.59</v>
      </c>
      <c r="L116" t="s">
        <v>1281</v>
      </c>
      <c r="M116">
        <f t="shared" si="3"/>
        <v>1.4899999999999998</v>
      </c>
    </row>
    <row r="117" spans="1:13" hidden="1">
      <c r="A117" s="21">
        <v>2000</v>
      </c>
      <c r="B117">
        <v>12.06</v>
      </c>
      <c r="C117">
        <v>5.96</v>
      </c>
      <c r="D117">
        <v>18.899999999999999</v>
      </c>
      <c r="E117">
        <v>8.94</v>
      </c>
      <c r="F117" t="s">
        <v>1281</v>
      </c>
      <c r="G117">
        <f t="shared" si="2"/>
        <v>2.9399999999999995</v>
      </c>
      <c r="H117">
        <v>1.98</v>
      </c>
      <c r="I117">
        <v>3.78</v>
      </c>
      <c r="J117">
        <v>5.9</v>
      </c>
      <c r="K117">
        <v>3.38</v>
      </c>
      <c r="L117" t="s">
        <v>1281</v>
      </c>
      <c r="M117">
        <f t="shared" si="3"/>
        <v>1.2799999999999998</v>
      </c>
    </row>
    <row r="118" spans="1:13" hidden="1">
      <c r="A118" s="21">
        <v>2001</v>
      </c>
      <c r="B118">
        <v>5.64</v>
      </c>
      <c r="C118">
        <v>3.46</v>
      </c>
      <c r="D118">
        <v>9.81</v>
      </c>
      <c r="E118">
        <v>5.76</v>
      </c>
      <c r="F118" t="s">
        <v>20</v>
      </c>
      <c r="G118">
        <f t="shared" si="2"/>
        <v>0.24000000000000021</v>
      </c>
      <c r="H118">
        <v>0.92</v>
      </c>
      <c r="I118">
        <v>2.23</v>
      </c>
      <c r="J118">
        <v>3.18</v>
      </c>
      <c r="K118">
        <v>2.2000000000000002</v>
      </c>
      <c r="L118" t="s">
        <v>20</v>
      </c>
      <c r="M118">
        <f t="shared" si="3"/>
        <v>0.10000000000000009</v>
      </c>
    </row>
    <row r="119" spans="1:13" hidden="1">
      <c r="A119" s="21">
        <v>2002</v>
      </c>
      <c r="B119">
        <v>9.32</v>
      </c>
      <c r="C119">
        <v>4.57</v>
      </c>
      <c r="D119">
        <v>14.6</v>
      </c>
      <c r="E119">
        <v>6.35</v>
      </c>
      <c r="F119" t="s">
        <v>20</v>
      </c>
      <c r="G119">
        <f t="shared" si="2"/>
        <v>0.34999999999999964</v>
      </c>
      <c r="H119">
        <v>1.27</v>
      </c>
      <c r="I119">
        <v>2.75</v>
      </c>
      <c r="J119">
        <v>4.0599999999999996</v>
      </c>
      <c r="K119">
        <v>2.34</v>
      </c>
      <c r="L119" t="s">
        <v>20</v>
      </c>
      <c r="M119">
        <f t="shared" si="3"/>
        <v>0.23999999999999977</v>
      </c>
    </row>
    <row r="120" spans="1:13" hidden="1">
      <c r="A120" s="21">
        <v>2003</v>
      </c>
      <c r="B120">
        <v>10.71</v>
      </c>
      <c r="C120">
        <v>7.74</v>
      </c>
      <c r="D120">
        <v>19.309999999999999</v>
      </c>
      <c r="E120">
        <v>8.2100000000000009</v>
      </c>
      <c r="F120" t="s">
        <v>1281</v>
      </c>
      <c r="G120">
        <f t="shared" si="2"/>
        <v>2.2100000000000009</v>
      </c>
      <c r="H120">
        <v>1.25</v>
      </c>
      <c r="I120">
        <v>3.49</v>
      </c>
      <c r="J120">
        <v>4.87</v>
      </c>
      <c r="K120">
        <v>2.81</v>
      </c>
      <c r="L120" t="s">
        <v>1282</v>
      </c>
      <c r="M120">
        <f t="shared" si="3"/>
        <v>0.71</v>
      </c>
    </row>
    <row r="121" spans="1:13" hidden="1">
      <c r="A121" s="21">
        <v>2004</v>
      </c>
      <c r="B121">
        <v>10.95</v>
      </c>
      <c r="C121">
        <v>4.4000000000000004</v>
      </c>
      <c r="D121">
        <v>16.04</v>
      </c>
      <c r="E121">
        <v>7.51</v>
      </c>
      <c r="F121" t="s">
        <v>1282</v>
      </c>
      <c r="G121">
        <f t="shared" si="2"/>
        <v>1.5099999999999998</v>
      </c>
      <c r="H121">
        <v>1.51</v>
      </c>
      <c r="I121">
        <v>2.25</v>
      </c>
      <c r="J121">
        <v>3.81</v>
      </c>
      <c r="K121">
        <v>2.21</v>
      </c>
      <c r="L121" t="s">
        <v>20</v>
      </c>
      <c r="M121">
        <f t="shared" si="3"/>
        <v>0.10999999999999988</v>
      </c>
    </row>
    <row r="122" spans="1:13" hidden="1">
      <c r="A122" s="21">
        <v>2005</v>
      </c>
      <c r="B122">
        <v>8.4</v>
      </c>
      <c r="C122">
        <v>9.2799999999999994</v>
      </c>
      <c r="D122">
        <v>18.55</v>
      </c>
      <c r="E122">
        <v>8.49</v>
      </c>
      <c r="F122" t="s">
        <v>1281</v>
      </c>
      <c r="G122">
        <f t="shared" si="2"/>
        <v>2.4900000000000002</v>
      </c>
      <c r="H122">
        <v>2.73</v>
      </c>
      <c r="I122">
        <v>6.28</v>
      </c>
      <c r="J122">
        <v>9.2100000000000009</v>
      </c>
      <c r="K122">
        <v>4.75</v>
      </c>
      <c r="L122" t="s">
        <v>1280</v>
      </c>
      <c r="M122">
        <f t="shared" si="3"/>
        <v>2.65</v>
      </c>
    </row>
    <row r="123" spans="1:13" hidden="1">
      <c r="A123" s="21">
        <v>2006</v>
      </c>
      <c r="B123">
        <v>18.059999999999999</v>
      </c>
      <c r="C123">
        <v>13.09</v>
      </c>
      <c r="D123">
        <v>32.090000000000003</v>
      </c>
      <c r="E123">
        <v>13.2</v>
      </c>
      <c r="F123" t="s">
        <v>1280</v>
      </c>
      <c r="G123">
        <f t="shared" si="2"/>
        <v>7.1999999999999993</v>
      </c>
      <c r="H123">
        <v>2.86</v>
      </c>
      <c r="I123">
        <v>7.37</v>
      </c>
      <c r="J123">
        <v>10.44</v>
      </c>
      <c r="K123">
        <v>5.9</v>
      </c>
      <c r="L123" t="s">
        <v>1280</v>
      </c>
      <c r="M123">
        <f t="shared" si="3"/>
        <v>3.8000000000000003</v>
      </c>
    </row>
    <row r="124" spans="1:13">
      <c r="A124" s="21">
        <v>2007</v>
      </c>
      <c r="B124">
        <v>6.59</v>
      </c>
      <c r="C124">
        <v>3.04</v>
      </c>
      <c r="D124">
        <v>10.28</v>
      </c>
      <c r="E124">
        <v>6.19</v>
      </c>
      <c r="F124" t="s">
        <v>20</v>
      </c>
      <c r="G124" s="7">
        <f t="shared" si="2"/>
        <v>0.19000000000000039</v>
      </c>
      <c r="H124">
        <v>0.99</v>
      </c>
      <c r="I124">
        <v>1.46</v>
      </c>
      <c r="J124">
        <v>2.5099999999999998</v>
      </c>
      <c r="K124">
        <v>1.97</v>
      </c>
      <c r="L124" t="s">
        <v>449</v>
      </c>
      <c r="M124">
        <f t="shared" si="3"/>
        <v>0.13000000000000012</v>
      </c>
    </row>
    <row r="125" spans="1:13" hidden="1">
      <c r="A125" s="21">
        <v>2008</v>
      </c>
      <c r="B125">
        <v>5.9</v>
      </c>
      <c r="C125">
        <v>3.82</v>
      </c>
      <c r="D125">
        <v>10.28</v>
      </c>
      <c r="E125">
        <v>5.16</v>
      </c>
      <c r="F125" t="s">
        <v>449</v>
      </c>
      <c r="G125">
        <f t="shared" si="2"/>
        <v>0.83999999999999986</v>
      </c>
      <c r="H125">
        <v>0.99</v>
      </c>
      <c r="I125">
        <v>2.4500000000000002</v>
      </c>
      <c r="J125">
        <v>3.49</v>
      </c>
      <c r="K125">
        <v>2.06</v>
      </c>
      <c r="L125" t="s">
        <v>449</v>
      </c>
      <c r="M125">
        <f t="shared" si="3"/>
        <v>4.0000000000000036E-2</v>
      </c>
    </row>
    <row r="126" spans="1:13" hidden="1">
      <c r="A126" s="21">
        <v>2009</v>
      </c>
      <c r="B126">
        <v>7.05</v>
      </c>
      <c r="C126">
        <v>5.3</v>
      </c>
      <c r="D126">
        <v>13.02</v>
      </c>
      <c r="E126">
        <v>5.78</v>
      </c>
      <c r="F126" t="s">
        <v>20</v>
      </c>
      <c r="G126">
        <f t="shared" si="2"/>
        <v>0.21999999999999975</v>
      </c>
      <c r="H126">
        <v>1.51</v>
      </c>
      <c r="I126">
        <v>3.35</v>
      </c>
      <c r="J126">
        <v>4.9400000000000004</v>
      </c>
      <c r="K126">
        <v>2.72</v>
      </c>
      <c r="L126" t="s">
        <v>1282</v>
      </c>
      <c r="M126">
        <f t="shared" si="3"/>
        <v>0.62000000000000011</v>
      </c>
    </row>
    <row r="127" spans="1:13" hidden="1">
      <c r="A127" s="21">
        <v>2010</v>
      </c>
      <c r="B127">
        <v>7.45</v>
      </c>
      <c r="C127">
        <v>7.78</v>
      </c>
      <c r="D127">
        <v>16.010000000000002</v>
      </c>
      <c r="E127">
        <v>7.08</v>
      </c>
      <c r="F127" t="s">
        <v>1282</v>
      </c>
      <c r="G127">
        <f t="shared" si="2"/>
        <v>1.08</v>
      </c>
      <c r="H127">
        <v>1.43</v>
      </c>
      <c r="I127">
        <v>4.53</v>
      </c>
      <c r="J127">
        <v>6.08</v>
      </c>
      <c r="K127">
        <v>3.55</v>
      </c>
      <c r="L127" t="s">
        <v>1281</v>
      </c>
      <c r="M127">
        <f t="shared" si="3"/>
        <v>1.4499999999999997</v>
      </c>
    </row>
    <row r="128" spans="1:13" hidden="1">
      <c r="A128" s="21">
        <v>2011</v>
      </c>
      <c r="B128">
        <v>12.68</v>
      </c>
      <c r="C128">
        <v>11.53</v>
      </c>
      <c r="D128">
        <v>25.21</v>
      </c>
      <c r="E128">
        <v>10.54</v>
      </c>
      <c r="F128" t="s">
        <v>1280</v>
      </c>
      <c r="G128">
        <f t="shared" si="2"/>
        <v>4.5399999999999991</v>
      </c>
      <c r="H128">
        <v>3.68</v>
      </c>
      <c r="I128">
        <v>6.9</v>
      </c>
      <c r="J128">
        <v>10.99</v>
      </c>
      <c r="K128">
        <v>5.58</v>
      </c>
      <c r="L128" t="s">
        <v>1280</v>
      </c>
      <c r="M128">
        <f t="shared" si="3"/>
        <v>3.48</v>
      </c>
    </row>
    <row r="129" spans="1:13" hidden="1">
      <c r="A129" s="21">
        <v>2012</v>
      </c>
      <c r="B129">
        <v>5.69</v>
      </c>
      <c r="C129">
        <v>5.46</v>
      </c>
      <c r="D129">
        <v>11.84</v>
      </c>
      <c r="E129">
        <v>6.89</v>
      </c>
      <c r="F129" t="s">
        <v>1282</v>
      </c>
      <c r="G129">
        <f t="shared" si="2"/>
        <v>0.88999999999999968</v>
      </c>
      <c r="H129">
        <v>0.83</v>
      </c>
      <c r="I129">
        <v>1.86</v>
      </c>
      <c r="J129">
        <v>2.76</v>
      </c>
      <c r="K129">
        <v>2.1800000000000002</v>
      </c>
      <c r="L129" t="s">
        <v>20</v>
      </c>
      <c r="M129">
        <f t="shared" si="3"/>
        <v>8.0000000000000071E-2</v>
      </c>
    </row>
    <row r="130" spans="1:13">
      <c r="A130" s="21">
        <v>2013</v>
      </c>
      <c r="B130">
        <v>8.52</v>
      </c>
      <c r="C130">
        <v>3.01</v>
      </c>
      <c r="D130">
        <v>12.19</v>
      </c>
      <c r="E130">
        <v>5.83</v>
      </c>
      <c r="F130" t="s">
        <v>20</v>
      </c>
      <c r="G130" s="7">
        <f t="shared" si="2"/>
        <v>0.16999999999999993</v>
      </c>
      <c r="H130">
        <v>1.33</v>
      </c>
      <c r="I130">
        <v>1.67</v>
      </c>
      <c r="J130">
        <v>3.05</v>
      </c>
      <c r="K130">
        <v>1.71</v>
      </c>
      <c r="L130" t="s">
        <v>449</v>
      </c>
      <c r="M130">
        <f t="shared" si="3"/>
        <v>0.39000000000000012</v>
      </c>
    </row>
    <row r="131" spans="1:13" hidden="1">
      <c r="A131" s="21">
        <v>2014</v>
      </c>
      <c r="B131">
        <v>4.29</v>
      </c>
      <c r="C131">
        <v>2.59</v>
      </c>
      <c r="D131">
        <v>7.46</v>
      </c>
      <c r="E131">
        <v>4.07</v>
      </c>
      <c r="F131" t="s">
        <v>449</v>
      </c>
      <c r="G131">
        <f t="shared" si="2"/>
        <v>1.9299999999999997</v>
      </c>
      <c r="H131">
        <v>0.46</v>
      </c>
      <c r="I131">
        <v>1.21</v>
      </c>
      <c r="J131">
        <v>1.72</v>
      </c>
      <c r="K131">
        <v>1.1599999999999999</v>
      </c>
      <c r="L131" t="s">
        <v>449</v>
      </c>
      <c r="M131">
        <f t="shared" si="3"/>
        <v>0.94000000000000017</v>
      </c>
    </row>
    <row r="132" spans="1:13" hidden="1">
      <c r="A132" s="21">
        <v>2015</v>
      </c>
      <c r="B132">
        <v>6.91</v>
      </c>
      <c r="C132">
        <v>1.77</v>
      </c>
      <c r="D132">
        <v>9.23</v>
      </c>
      <c r="E132">
        <v>4</v>
      </c>
      <c r="F132" t="s">
        <v>449</v>
      </c>
      <c r="G132">
        <f t="shared" si="2"/>
        <v>2</v>
      </c>
      <c r="H132">
        <v>0.67</v>
      </c>
      <c r="I132">
        <v>0.74</v>
      </c>
      <c r="J132">
        <v>1.44</v>
      </c>
      <c r="K132">
        <v>0.81</v>
      </c>
      <c r="L132" t="s">
        <v>449</v>
      </c>
      <c r="M132">
        <f t="shared" si="3"/>
        <v>1.29</v>
      </c>
    </row>
    <row r="133" spans="1:13" hidden="1">
      <c r="A133" s="21">
        <v>2016</v>
      </c>
      <c r="B133">
        <v>12.24</v>
      </c>
      <c r="C133">
        <v>4.5999999999999996</v>
      </c>
      <c r="D133">
        <v>17.48</v>
      </c>
      <c r="E133">
        <v>6.71</v>
      </c>
      <c r="F133" t="s">
        <v>1282</v>
      </c>
      <c r="G133">
        <f t="shared" si="2"/>
        <v>0.71</v>
      </c>
      <c r="H133">
        <v>2.0299999999999998</v>
      </c>
      <c r="I133">
        <v>2.98</v>
      </c>
      <c r="J133">
        <v>5.0599999999999996</v>
      </c>
      <c r="K133">
        <v>2.35</v>
      </c>
      <c r="L133" t="s">
        <v>20</v>
      </c>
      <c r="M133">
        <f t="shared" si="3"/>
        <v>0.25</v>
      </c>
    </row>
    <row r="134" spans="1:13" hidden="1">
      <c r="A134" s="21">
        <v>2017</v>
      </c>
      <c r="B134">
        <v>26.17</v>
      </c>
      <c r="C134">
        <v>10.69</v>
      </c>
      <c r="D134">
        <v>37.82</v>
      </c>
      <c r="E134">
        <v>14.14</v>
      </c>
      <c r="F134" t="s">
        <v>1280</v>
      </c>
      <c r="G134">
        <f t="shared" si="2"/>
        <v>8.14</v>
      </c>
      <c r="H134">
        <v>6.65</v>
      </c>
      <c r="I134">
        <v>7.77</v>
      </c>
      <c r="J134">
        <v>14.84</v>
      </c>
      <c r="K134">
        <v>6.46</v>
      </c>
      <c r="L134" t="s">
        <v>1280</v>
      </c>
      <c r="M134">
        <f t="shared" si="3"/>
        <v>4.3599999999999994</v>
      </c>
    </row>
    <row r="135" spans="1:13" hidden="1">
      <c r="A135" s="21">
        <v>2018</v>
      </c>
      <c r="B135">
        <v>7.09</v>
      </c>
      <c r="C135">
        <v>5.05</v>
      </c>
      <c r="D135">
        <v>12.86</v>
      </c>
      <c r="E135">
        <v>7.14</v>
      </c>
      <c r="F135" t="s">
        <v>1282</v>
      </c>
      <c r="G135">
        <f t="shared" si="2"/>
        <v>1.1399999999999997</v>
      </c>
      <c r="H135">
        <v>1.64</v>
      </c>
      <c r="I135">
        <v>3.01</v>
      </c>
      <c r="J135">
        <v>4.76</v>
      </c>
      <c r="K135">
        <v>3.03</v>
      </c>
      <c r="L135" t="s">
        <v>1282</v>
      </c>
      <c r="M135">
        <f t="shared" si="3"/>
        <v>0.92999999999999972</v>
      </c>
    </row>
    <row r="136" spans="1:13" hidden="1">
      <c r="A136" s="21">
        <v>2019</v>
      </c>
      <c r="B136">
        <v>13.11</v>
      </c>
      <c r="C136">
        <v>10.66</v>
      </c>
      <c r="D136">
        <v>24.77</v>
      </c>
      <c r="E136">
        <v>10.34</v>
      </c>
      <c r="F136" t="s">
        <v>1280</v>
      </c>
      <c r="G136">
        <f t="shared" si="2"/>
        <v>4.34</v>
      </c>
      <c r="H136">
        <v>2.64</v>
      </c>
      <c r="I136">
        <v>6.34</v>
      </c>
      <c r="J136">
        <v>9.2799999999999994</v>
      </c>
      <c r="K136">
        <v>4.9400000000000004</v>
      </c>
      <c r="L136" t="s">
        <v>1280</v>
      </c>
      <c r="M136">
        <f t="shared" si="3"/>
        <v>2.8400000000000003</v>
      </c>
    </row>
    <row r="137" spans="1:13">
      <c r="A137" s="20"/>
    </row>
  </sheetData>
  <autoFilter ref="A17:M136" xr:uid="{84B35270-560A-4AF9-81BC-B7BB173A4326}">
    <filterColumn colId="5">
      <filters>
        <filter val="D"/>
      </filters>
    </filterColumn>
    <filterColumn colId="11">
      <filters>
        <filter val="C"/>
      </filters>
    </filterColumn>
  </autoFilter>
  <mergeCells count="2">
    <mergeCell ref="B15:F15"/>
    <mergeCell ref="H15:N15"/>
  </mergeCells>
  <hyperlinks>
    <hyperlink ref="D1" r:id="rId1" xr:uid="{A97F568E-6E5A-446B-9AB1-DDADF6D17351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ECA-B122-43E8-99A2-C71405BD1C5E}">
  <sheetPr>
    <tabColor theme="1"/>
  </sheetPr>
  <dimension ref="A1:T774"/>
  <sheetViews>
    <sheetView workbookViewId="0">
      <pane xSplit="4" ySplit="12" topLeftCell="E399" activePane="bottomRight" state="frozen"/>
      <selection pane="topRight" activeCell="E1" sqref="E1"/>
      <selection pane="bottomLeft" activeCell="A13" sqref="A13"/>
      <selection pane="bottomRight" activeCell="E1" sqref="E1"/>
    </sheetView>
  </sheetViews>
  <sheetFormatPr defaultRowHeight="15"/>
  <cols>
    <col min="1" max="1" width="10.7109375" bestFit="1" customWidth="1"/>
    <col min="2" max="2" width="10.7109375" customWidth="1"/>
    <col min="3" max="3" width="7" bestFit="1" customWidth="1"/>
    <col min="4" max="4" width="8" bestFit="1" customWidth="1"/>
    <col min="5" max="5" width="12.5703125" bestFit="1" customWidth="1"/>
  </cols>
  <sheetData>
    <row r="1" spans="1:20">
      <c r="A1" s="4" t="s">
        <v>29</v>
      </c>
      <c r="B1" s="4"/>
      <c r="C1" s="4"/>
      <c r="D1" s="4"/>
      <c r="E1" t="s">
        <v>1353</v>
      </c>
    </row>
    <row r="2" spans="1:20">
      <c r="A2" s="4" t="s">
        <v>30</v>
      </c>
      <c r="B2" s="4"/>
      <c r="C2" s="4"/>
      <c r="D2" s="4"/>
      <c r="E2" t="s">
        <v>1351</v>
      </c>
      <c r="J2" t="s">
        <v>457</v>
      </c>
      <c r="K2" t="s">
        <v>441</v>
      </c>
      <c r="L2" t="s">
        <v>1353</v>
      </c>
      <c r="Q2" t="s">
        <v>457</v>
      </c>
      <c r="R2" t="s">
        <v>441</v>
      </c>
      <c r="S2" t="s">
        <v>1356</v>
      </c>
    </row>
    <row r="3" spans="1:20">
      <c r="A3" s="4" t="s">
        <v>31</v>
      </c>
      <c r="B3" s="4"/>
      <c r="C3" s="4"/>
      <c r="D3" s="4"/>
      <c r="J3">
        <v>2019</v>
      </c>
      <c r="K3">
        <v>8</v>
      </c>
      <c r="L3">
        <v>0.75</v>
      </c>
      <c r="Q3">
        <v>2020</v>
      </c>
      <c r="R3" t="s">
        <v>1357</v>
      </c>
      <c r="S3">
        <v>1</v>
      </c>
      <c r="T3">
        <v>0.1</v>
      </c>
    </row>
    <row r="4" spans="1:20">
      <c r="A4" s="5" t="s">
        <v>32</v>
      </c>
      <c r="B4" s="5"/>
      <c r="C4" s="5"/>
      <c r="D4" s="5"/>
      <c r="J4">
        <v>2019</v>
      </c>
      <c r="K4">
        <v>9</v>
      </c>
      <c r="L4">
        <v>0.75</v>
      </c>
      <c r="Q4">
        <v>2020</v>
      </c>
      <c r="R4" t="s">
        <v>1357</v>
      </c>
      <c r="S4">
        <v>2</v>
      </c>
      <c r="T4">
        <v>0.1</v>
      </c>
    </row>
    <row r="5" spans="1:20">
      <c r="A5" s="4" t="s">
        <v>33</v>
      </c>
      <c r="B5" s="4"/>
      <c r="C5" s="4"/>
      <c r="D5" s="4"/>
      <c r="E5" t="s">
        <v>7</v>
      </c>
      <c r="J5">
        <v>2019</v>
      </c>
      <c r="K5">
        <v>10</v>
      </c>
      <c r="L5">
        <v>0.75</v>
      </c>
      <c r="Q5">
        <v>2020</v>
      </c>
      <c r="R5" t="s">
        <v>1357</v>
      </c>
      <c r="S5">
        <v>3</v>
      </c>
      <c r="T5">
        <v>0.1</v>
      </c>
    </row>
    <row r="6" spans="1:20">
      <c r="A6" s="4" t="s">
        <v>34</v>
      </c>
      <c r="B6" s="4"/>
      <c r="C6" s="4"/>
      <c r="D6" s="4"/>
      <c r="E6" t="s">
        <v>9</v>
      </c>
      <c r="J6">
        <v>2019</v>
      </c>
      <c r="K6">
        <v>11</v>
      </c>
      <c r="L6">
        <v>0.75</v>
      </c>
      <c r="Q6">
        <v>2020</v>
      </c>
      <c r="R6" t="s">
        <v>1357</v>
      </c>
      <c r="S6">
        <v>4</v>
      </c>
      <c r="T6">
        <v>0.1</v>
      </c>
    </row>
    <row r="7" spans="1:20">
      <c r="A7" s="4" t="s">
        <v>35</v>
      </c>
      <c r="B7" s="4"/>
      <c r="C7" s="4"/>
      <c r="D7" s="4"/>
      <c r="E7" s="1">
        <v>43678</v>
      </c>
      <c r="J7">
        <v>2019</v>
      </c>
      <c r="K7">
        <v>12</v>
      </c>
      <c r="L7">
        <v>0.1</v>
      </c>
      <c r="Q7">
        <v>2020</v>
      </c>
      <c r="R7" t="s">
        <v>1357</v>
      </c>
      <c r="S7">
        <v>5</v>
      </c>
      <c r="T7">
        <v>0.1</v>
      </c>
    </row>
    <row r="8" spans="1:20">
      <c r="A8" s="4" t="s">
        <v>36</v>
      </c>
      <c r="B8" s="4"/>
      <c r="C8" s="4"/>
      <c r="D8" s="4"/>
      <c r="E8">
        <v>2400</v>
      </c>
      <c r="J8">
        <v>2020</v>
      </c>
      <c r="K8">
        <v>1</v>
      </c>
      <c r="Q8">
        <v>2020</v>
      </c>
      <c r="R8" t="s">
        <v>1357</v>
      </c>
      <c r="S8">
        <v>6</v>
      </c>
      <c r="T8">
        <v>0.1</v>
      </c>
    </row>
    <row r="9" spans="1:20">
      <c r="A9" s="4" t="s">
        <v>37</v>
      </c>
      <c r="B9" s="4"/>
      <c r="C9" s="4"/>
      <c r="D9" s="4"/>
      <c r="E9" s="1">
        <v>44074</v>
      </c>
      <c r="J9">
        <v>2020</v>
      </c>
      <c r="K9">
        <v>2</v>
      </c>
      <c r="L9">
        <v>0.15</v>
      </c>
      <c r="Q9">
        <v>2020</v>
      </c>
      <c r="R9" t="s">
        <v>1357</v>
      </c>
      <c r="S9">
        <v>7</v>
      </c>
      <c r="T9">
        <v>0.1</v>
      </c>
    </row>
    <row r="10" spans="1:20">
      <c r="A10" s="4" t="s">
        <v>38</v>
      </c>
      <c r="B10" s="4"/>
      <c r="C10" s="4"/>
      <c r="D10" s="4"/>
      <c r="E10">
        <v>2400</v>
      </c>
      <c r="J10">
        <v>2020</v>
      </c>
      <c r="K10">
        <v>3</v>
      </c>
      <c r="L10">
        <v>0.15</v>
      </c>
      <c r="Q10">
        <v>2020</v>
      </c>
      <c r="R10" t="s">
        <v>1357</v>
      </c>
      <c r="S10">
        <v>8</v>
      </c>
      <c r="T10">
        <v>0.1</v>
      </c>
    </row>
    <row r="11" spans="1:20">
      <c r="A11" s="4" t="s">
        <v>39</v>
      </c>
      <c r="B11" s="4"/>
      <c r="C11" s="4"/>
      <c r="D11" s="4"/>
      <c r="E11" t="s">
        <v>1352</v>
      </c>
      <c r="J11">
        <v>2020</v>
      </c>
      <c r="K11">
        <v>4</v>
      </c>
      <c r="L11">
        <v>0.15</v>
      </c>
      <c r="Q11">
        <v>2020</v>
      </c>
      <c r="R11" t="s">
        <v>1357</v>
      </c>
      <c r="S11">
        <v>9</v>
      </c>
      <c r="T11">
        <v>0.1</v>
      </c>
    </row>
    <row r="12" spans="1:20">
      <c r="A12" s="4" t="s">
        <v>40</v>
      </c>
      <c r="B12" s="4" t="s">
        <v>1354</v>
      </c>
      <c r="C12" s="4" t="s">
        <v>441</v>
      </c>
      <c r="D12" s="4" t="s">
        <v>1355</v>
      </c>
      <c r="E12" t="s">
        <v>6</v>
      </c>
      <c r="J12">
        <v>2020</v>
      </c>
      <c r="K12">
        <v>5</v>
      </c>
      <c r="Q12">
        <v>2020</v>
      </c>
      <c r="R12" t="s">
        <v>1357</v>
      </c>
      <c r="S12">
        <v>10</v>
      </c>
      <c r="T12">
        <v>0.1</v>
      </c>
    </row>
    <row r="13" spans="1:20">
      <c r="A13" s="1">
        <v>43678</v>
      </c>
      <c r="B13" s="6">
        <f>YEAR(A13)</f>
        <v>2019</v>
      </c>
      <c r="C13" s="6">
        <f t="shared" ref="C13:C76" si="0">MONTH(A13)</f>
        <v>8</v>
      </c>
      <c r="D13" s="6">
        <f>B13+C13/100</f>
        <v>2019.08</v>
      </c>
      <c r="E13">
        <v>0.75</v>
      </c>
      <c r="J13">
        <v>2020</v>
      </c>
      <c r="K13">
        <v>6</v>
      </c>
      <c r="L13">
        <v>0.2</v>
      </c>
      <c r="Q13">
        <v>2020</v>
      </c>
      <c r="R13" t="s">
        <v>1357</v>
      </c>
      <c r="S13">
        <v>11</v>
      </c>
      <c r="T13">
        <v>0.1</v>
      </c>
    </row>
    <row r="14" spans="1:20">
      <c r="A14" s="1">
        <v>43679</v>
      </c>
      <c r="B14" s="6">
        <f t="shared" ref="B14:B77" si="1">YEAR(A14)</f>
        <v>2019</v>
      </c>
      <c r="C14" s="6">
        <f t="shared" si="0"/>
        <v>8</v>
      </c>
      <c r="D14" s="6">
        <f t="shared" ref="D14:D77" si="2">B14+C14/100</f>
        <v>2019.08</v>
      </c>
      <c r="E14">
        <v>0.75</v>
      </c>
      <c r="J14">
        <v>2020</v>
      </c>
      <c r="K14">
        <v>7</v>
      </c>
      <c r="L14">
        <v>0.2</v>
      </c>
      <c r="Q14">
        <v>2020</v>
      </c>
      <c r="R14" t="s">
        <v>1357</v>
      </c>
      <c r="S14">
        <v>12</v>
      </c>
      <c r="T14">
        <v>0.1</v>
      </c>
    </row>
    <row r="15" spans="1:20">
      <c r="A15" s="1">
        <v>43680</v>
      </c>
      <c r="B15" s="6">
        <f t="shared" si="1"/>
        <v>2019</v>
      </c>
      <c r="C15" s="6">
        <f t="shared" si="0"/>
        <v>8</v>
      </c>
      <c r="D15" s="6">
        <f t="shared" si="2"/>
        <v>2019.08</v>
      </c>
      <c r="E15">
        <v>0.75</v>
      </c>
      <c r="J15">
        <v>2020</v>
      </c>
      <c r="K15">
        <v>8</v>
      </c>
      <c r="L15">
        <v>0.2</v>
      </c>
      <c r="Q15">
        <v>2020</v>
      </c>
      <c r="R15" t="s">
        <v>1357</v>
      </c>
      <c r="S15">
        <v>13</v>
      </c>
      <c r="T15">
        <v>0.1</v>
      </c>
    </row>
    <row r="16" spans="1:20">
      <c r="A16" s="1">
        <v>43681</v>
      </c>
      <c r="B16" s="6">
        <f t="shared" si="1"/>
        <v>2019</v>
      </c>
      <c r="C16" s="6">
        <f t="shared" si="0"/>
        <v>8</v>
      </c>
      <c r="D16" s="6">
        <f t="shared" si="2"/>
        <v>2019.08</v>
      </c>
      <c r="E16">
        <v>0.75</v>
      </c>
      <c r="Q16">
        <v>2020</v>
      </c>
      <c r="R16" t="s">
        <v>1357</v>
      </c>
      <c r="S16">
        <v>14</v>
      </c>
      <c r="T16">
        <v>0.1</v>
      </c>
    </row>
    <row r="17" spans="1:20">
      <c r="A17" s="1">
        <v>43682</v>
      </c>
      <c r="B17" s="6">
        <f t="shared" si="1"/>
        <v>2019</v>
      </c>
      <c r="C17" s="6">
        <f t="shared" si="0"/>
        <v>8</v>
      </c>
      <c r="D17" s="6">
        <f t="shared" si="2"/>
        <v>2019.08</v>
      </c>
      <c r="E17">
        <v>0.75</v>
      </c>
      <c r="Q17">
        <v>2020</v>
      </c>
      <c r="R17" t="s">
        <v>1357</v>
      </c>
      <c r="S17">
        <v>15</v>
      </c>
      <c r="T17">
        <v>0.1</v>
      </c>
    </row>
    <row r="18" spans="1:20">
      <c r="A18" s="1">
        <v>43683</v>
      </c>
      <c r="B18" s="6">
        <f t="shared" si="1"/>
        <v>2019</v>
      </c>
      <c r="C18" s="6">
        <f t="shared" si="0"/>
        <v>8</v>
      </c>
      <c r="D18" s="6">
        <f t="shared" si="2"/>
        <v>2019.08</v>
      </c>
      <c r="E18">
        <v>0.75</v>
      </c>
      <c r="Q18">
        <v>2020</v>
      </c>
      <c r="R18" t="s">
        <v>1357</v>
      </c>
      <c r="S18">
        <v>16</v>
      </c>
      <c r="T18">
        <v>0.1</v>
      </c>
    </row>
    <row r="19" spans="1:20">
      <c r="A19" s="1">
        <v>43684</v>
      </c>
      <c r="B19" s="6">
        <f t="shared" si="1"/>
        <v>2019</v>
      </c>
      <c r="C19" s="6">
        <f t="shared" si="0"/>
        <v>8</v>
      </c>
      <c r="D19" s="6">
        <f t="shared" si="2"/>
        <v>2019.08</v>
      </c>
      <c r="E19">
        <v>0.75</v>
      </c>
      <c r="Q19">
        <v>2020</v>
      </c>
      <c r="R19" t="s">
        <v>1357</v>
      </c>
      <c r="S19">
        <v>17</v>
      </c>
      <c r="T19">
        <v>0.1</v>
      </c>
    </row>
    <row r="20" spans="1:20">
      <c r="A20" s="1">
        <v>43685</v>
      </c>
      <c r="B20" s="6">
        <f t="shared" si="1"/>
        <v>2019</v>
      </c>
      <c r="C20" s="6">
        <f t="shared" si="0"/>
        <v>8</v>
      </c>
      <c r="D20" s="6">
        <f t="shared" si="2"/>
        <v>2019.08</v>
      </c>
      <c r="E20">
        <v>0.75</v>
      </c>
      <c r="Q20">
        <v>2020</v>
      </c>
      <c r="R20" t="s">
        <v>1357</v>
      </c>
      <c r="S20">
        <v>18</v>
      </c>
      <c r="T20">
        <v>0.1</v>
      </c>
    </row>
    <row r="21" spans="1:20">
      <c r="A21" s="1">
        <v>43686</v>
      </c>
      <c r="B21" s="6">
        <f t="shared" si="1"/>
        <v>2019</v>
      </c>
      <c r="C21" s="6">
        <f t="shared" si="0"/>
        <v>8</v>
      </c>
      <c r="D21" s="6">
        <f t="shared" si="2"/>
        <v>2019.08</v>
      </c>
      <c r="E21">
        <v>0.75</v>
      </c>
      <c r="Q21">
        <v>2020</v>
      </c>
      <c r="R21" t="s">
        <v>1357</v>
      </c>
      <c r="S21">
        <v>19</v>
      </c>
      <c r="T21">
        <v>0.1</v>
      </c>
    </row>
    <row r="22" spans="1:20">
      <c r="A22" s="1">
        <v>43687</v>
      </c>
      <c r="B22" s="6">
        <f t="shared" si="1"/>
        <v>2019</v>
      </c>
      <c r="C22" s="6">
        <f t="shared" si="0"/>
        <v>8</v>
      </c>
      <c r="D22" s="6">
        <f t="shared" si="2"/>
        <v>2019.08</v>
      </c>
      <c r="E22">
        <v>0.75</v>
      </c>
      <c r="Q22">
        <v>2020</v>
      </c>
      <c r="R22" t="s">
        <v>1357</v>
      </c>
      <c r="S22">
        <v>20</v>
      </c>
      <c r="T22">
        <v>0.1</v>
      </c>
    </row>
    <row r="23" spans="1:20">
      <c r="A23" s="1">
        <v>43688</v>
      </c>
      <c r="B23" s="6">
        <f t="shared" si="1"/>
        <v>2019</v>
      </c>
      <c r="C23" s="6">
        <f t="shared" si="0"/>
        <v>8</v>
      </c>
      <c r="D23" s="6">
        <f t="shared" si="2"/>
        <v>2019.08</v>
      </c>
      <c r="E23">
        <v>0.75</v>
      </c>
      <c r="Q23">
        <v>2020</v>
      </c>
      <c r="R23" t="s">
        <v>1357</v>
      </c>
      <c r="S23">
        <v>21</v>
      </c>
      <c r="T23">
        <v>0.1</v>
      </c>
    </row>
    <row r="24" spans="1:20">
      <c r="A24" s="1">
        <v>43689</v>
      </c>
      <c r="B24" s="6">
        <f t="shared" si="1"/>
        <v>2019</v>
      </c>
      <c r="C24" s="6">
        <f t="shared" si="0"/>
        <v>8</v>
      </c>
      <c r="D24" s="6">
        <f t="shared" si="2"/>
        <v>2019.08</v>
      </c>
      <c r="E24">
        <v>0.75</v>
      </c>
      <c r="Q24">
        <v>2020</v>
      </c>
      <c r="R24" t="s">
        <v>1357</v>
      </c>
      <c r="S24">
        <v>22</v>
      </c>
      <c r="T24">
        <v>0.1</v>
      </c>
    </row>
    <row r="25" spans="1:20">
      <c r="A25" s="1">
        <v>43690</v>
      </c>
      <c r="B25" s="6">
        <f t="shared" si="1"/>
        <v>2019</v>
      </c>
      <c r="C25" s="6">
        <f t="shared" si="0"/>
        <v>8</v>
      </c>
      <c r="D25" s="6">
        <f t="shared" si="2"/>
        <v>2019.08</v>
      </c>
      <c r="E25">
        <v>0.75</v>
      </c>
      <c r="Q25">
        <v>2020</v>
      </c>
      <c r="R25" t="s">
        <v>1357</v>
      </c>
      <c r="S25">
        <v>23</v>
      </c>
      <c r="T25">
        <v>0.1</v>
      </c>
    </row>
    <row r="26" spans="1:20">
      <c r="A26" s="1">
        <v>43691</v>
      </c>
      <c r="B26" s="6">
        <f t="shared" si="1"/>
        <v>2019</v>
      </c>
      <c r="C26" s="6">
        <f t="shared" si="0"/>
        <v>8</v>
      </c>
      <c r="D26" s="6">
        <f t="shared" si="2"/>
        <v>2019.08</v>
      </c>
      <c r="E26">
        <v>0.75</v>
      </c>
      <c r="Q26">
        <v>2020</v>
      </c>
      <c r="R26" t="s">
        <v>1357</v>
      </c>
      <c r="S26">
        <v>24</v>
      </c>
      <c r="T26">
        <v>0.1</v>
      </c>
    </row>
    <row r="27" spans="1:20">
      <c r="A27" s="1">
        <v>43692</v>
      </c>
      <c r="B27" s="6">
        <f t="shared" si="1"/>
        <v>2019</v>
      </c>
      <c r="C27" s="6">
        <f t="shared" si="0"/>
        <v>8</v>
      </c>
      <c r="D27" s="6">
        <f t="shared" si="2"/>
        <v>2019.08</v>
      </c>
      <c r="E27">
        <v>0.75</v>
      </c>
    </row>
    <row r="28" spans="1:20">
      <c r="A28" s="1">
        <v>43693</v>
      </c>
      <c r="B28" s="6">
        <f t="shared" si="1"/>
        <v>2019</v>
      </c>
      <c r="C28" s="6">
        <f t="shared" si="0"/>
        <v>8</v>
      </c>
      <c r="D28" s="6">
        <f t="shared" si="2"/>
        <v>2019.08</v>
      </c>
      <c r="E28">
        <v>0.75</v>
      </c>
    </row>
    <row r="29" spans="1:20">
      <c r="A29" s="1">
        <v>43694</v>
      </c>
      <c r="B29" s="6">
        <f t="shared" si="1"/>
        <v>2019</v>
      </c>
      <c r="C29" s="6">
        <f t="shared" si="0"/>
        <v>8</v>
      </c>
      <c r="D29" s="6">
        <f t="shared" si="2"/>
        <v>2019.08</v>
      </c>
      <c r="E29">
        <v>0.75</v>
      </c>
    </row>
    <row r="30" spans="1:20">
      <c r="A30" s="1">
        <v>43695</v>
      </c>
      <c r="B30" s="6">
        <f t="shared" si="1"/>
        <v>2019</v>
      </c>
      <c r="C30" s="6">
        <f t="shared" si="0"/>
        <v>8</v>
      </c>
      <c r="D30" s="6">
        <f t="shared" si="2"/>
        <v>2019.08</v>
      </c>
      <c r="E30">
        <v>0.75</v>
      </c>
    </row>
    <row r="31" spans="1:20">
      <c r="A31" s="1">
        <v>43696</v>
      </c>
      <c r="B31" s="6">
        <f t="shared" si="1"/>
        <v>2019</v>
      </c>
      <c r="C31" s="6">
        <f t="shared" si="0"/>
        <v>8</v>
      </c>
      <c r="D31" s="6">
        <f t="shared" si="2"/>
        <v>2019.08</v>
      </c>
      <c r="E31">
        <v>0.75</v>
      </c>
    </row>
    <row r="32" spans="1:20">
      <c r="A32" s="1">
        <v>43697</v>
      </c>
      <c r="B32" s="6">
        <f t="shared" si="1"/>
        <v>2019</v>
      </c>
      <c r="C32" s="6">
        <f t="shared" si="0"/>
        <v>8</v>
      </c>
      <c r="D32" s="6">
        <f t="shared" si="2"/>
        <v>2019.08</v>
      </c>
      <c r="E32">
        <v>0.75</v>
      </c>
    </row>
    <row r="33" spans="1:5">
      <c r="A33" s="1">
        <v>43698</v>
      </c>
      <c r="B33" s="6">
        <f t="shared" si="1"/>
        <v>2019</v>
      </c>
      <c r="C33" s="6">
        <f t="shared" si="0"/>
        <v>8</v>
      </c>
      <c r="D33" s="6">
        <f t="shared" si="2"/>
        <v>2019.08</v>
      </c>
      <c r="E33">
        <v>0.75</v>
      </c>
    </row>
    <row r="34" spans="1:5">
      <c r="A34" s="1">
        <v>43699</v>
      </c>
      <c r="B34" s="6">
        <f t="shared" si="1"/>
        <v>2019</v>
      </c>
      <c r="C34" s="6">
        <f t="shared" si="0"/>
        <v>8</v>
      </c>
      <c r="D34" s="6">
        <f t="shared" si="2"/>
        <v>2019.08</v>
      </c>
      <c r="E34">
        <v>0.75</v>
      </c>
    </row>
    <row r="35" spans="1:5">
      <c r="A35" s="1">
        <v>43700</v>
      </c>
      <c r="B35" s="6">
        <f t="shared" si="1"/>
        <v>2019</v>
      </c>
      <c r="C35" s="6">
        <f t="shared" si="0"/>
        <v>8</v>
      </c>
      <c r="D35" s="6">
        <f t="shared" si="2"/>
        <v>2019.08</v>
      </c>
      <c r="E35">
        <v>0.75</v>
      </c>
    </row>
    <row r="36" spans="1:5">
      <c r="A36" s="1">
        <v>43701</v>
      </c>
      <c r="B36" s="6">
        <f t="shared" si="1"/>
        <v>2019</v>
      </c>
      <c r="C36" s="6">
        <f t="shared" si="0"/>
        <v>8</v>
      </c>
      <c r="D36" s="6">
        <f t="shared" si="2"/>
        <v>2019.08</v>
      </c>
      <c r="E36">
        <v>0.75</v>
      </c>
    </row>
    <row r="37" spans="1:5">
      <c r="A37" s="1">
        <v>43702</v>
      </c>
      <c r="B37" s="6">
        <f t="shared" si="1"/>
        <v>2019</v>
      </c>
      <c r="C37" s="6">
        <f t="shared" si="0"/>
        <v>8</v>
      </c>
      <c r="D37" s="6">
        <f t="shared" si="2"/>
        <v>2019.08</v>
      </c>
      <c r="E37">
        <v>0.75</v>
      </c>
    </row>
    <row r="38" spans="1:5">
      <c r="A38" s="1">
        <v>43703</v>
      </c>
      <c r="B38" s="6">
        <f t="shared" si="1"/>
        <v>2019</v>
      </c>
      <c r="C38" s="6">
        <f t="shared" si="0"/>
        <v>8</v>
      </c>
      <c r="D38" s="6">
        <f t="shared" si="2"/>
        <v>2019.08</v>
      </c>
      <c r="E38">
        <v>0.75</v>
      </c>
    </row>
    <row r="39" spans="1:5">
      <c r="A39" s="1">
        <v>43704</v>
      </c>
      <c r="B39" s="6">
        <f t="shared" si="1"/>
        <v>2019</v>
      </c>
      <c r="C39" s="6">
        <f t="shared" si="0"/>
        <v>8</v>
      </c>
      <c r="D39" s="6">
        <f t="shared" si="2"/>
        <v>2019.08</v>
      </c>
      <c r="E39">
        <v>0.75</v>
      </c>
    </row>
    <row r="40" spans="1:5">
      <c r="A40" s="1">
        <v>43705</v>
      </c>
      <c r="B40" s="6">
        <f t="shared" si="1"/>
        <v>2019</v>
      </c>
      <c r="C40" s="6">
        <f t="shared" si="0"/>
        <v>8</v>
      </c>
      <c r="D40" s="6">
        <f t="shared" si="2"/>
        <v>2019.08</v>
      </c>
      <c r="E40">
        <v>0.75</v>
      </c>
    </row>
    <row r="41" spans="1:5">
      <c r="A41" s="1">
        <v>43706</v>
      </c>
      <c r="B41" s="6">
        <f t="shared" si="1"/>
        <v>2019</v>
      </c>
      <c r="C41" s="6">
        <f t="shared" si="0"/>
        <v>8</v>
      </c>
      <c r="D41" s="6">
        <f t="shared" si="2"/>
        <v>2019.08</v>
      </c>
      <c r="E41">
        <v>0.75</v>
      </c>
    </row>
    <row r="42" spans="1:5">
      <c r="A42" s="1">
        <v>43707</v>
      </c>
      <c r="B42" s="6">
        <f t="shared" si="1"/>
        <v>2019</v>
      </c>
      <c r="C42" s="6">
        <f t="shared" si="0"/>
        <v>8</v>
      </c>
      <c r="D42" s="6">
        <f t="shared" si="2"/>
        <v>2019.08</v>
      </c>
      <c r="E42">
        <v>0.75</v>
      </c>
    </row>
    <row r="43" spans="1:5">
      <c r="A43" s="1">
        <v>43708</v>
      </c>
      <c r="B43" s="6">
        <f t="shared" si="1"/>
        <v>2019</v>
      </c>
      <c r="C43" s="6">
        <f t="shared" si="0"/>
        <v>8</v>
      </c>
      <c r="D43" s="6">
        <f t="shared" si="2"/>
        <v>2019.08</v>
      </c>
      <c r="E43">
        <v>0.75</v>
      </c>
    </row>
    <row r="44" spans="1:5">
      <c r="A44" s="1">
        <v>43709</v>
      </c>
      <c r="B44" s="6">
        <f t="shared" si="1"/>
        <v>2019</v>
      </c>
      <c r="C44" s="6">
        <f t="shared" si="0"/>
        <v>9</v>
      </c>
      <c r="D44" s="6">
        <f t="shared" si="2"/>
        <v>2019.09</v>
      </c>
      <c r="E44">
        <v>0.75</v>
      </c>
    </row>
    <row r="45" spans="1:5">
      <c r="A45" s="1">
        <v>43710</v>
      </c>
      <c r="B45" s="6">
        <f t="shared" si="1"/>
        <v>2019</v>
      </c>
      <c r="C45" s="6">
        <f t="shared" si="0"/>
        <v>9</v>
      </c>
      <c r="D45" s="6">
        <f t="shared" si="2"/>
        <v>2019.09</v>
      </c>
      <c r="E45">
        <v>0.75</v>
      </c>
    </row>
    <row r="46" spans="1:5">
      <c r="A46" s="1">
        <v>43711</v>
      </c>
      <c r="B46" s="6">
        <f t="shared" si="1"/>
        <v>2019</v>
      </c>
      <c r="C46" s="6">
        <f t="shared" si="0"/>
        <v>9</v>
      </c>
      <c r="D46" s="6">
        <f t="shared" si="2"/>
        <v>2019.09</v>
      </c>
      <c r="E46">
        <v>0.75</v>
      </c>
    </row>
    <row r="47" spans="1:5">
      <c r="A47" s="1">
        <v>43712</v>
      </c>
      <c r="B47" s="6">
        <f t="shared" si="1"/>
        <v>2019</v>
      </c>
      <c r="C47" s="6">
        <f t="shared" si="0"/>
        <v>9</v>
      </c>
      <c r="D47" s="6">
        <f t="shared" si="2"/>
        <v>2019.09</v>
      </c>
      <c r="E47">
        <v>0.75</v>
      </c>
    </row>
    <row r="48" spans="1:5">
      <c r="A48" s="1">
        <v>43713</v>
      </c>
      <c r="B48" s="6">
        <f t="shared" si="1"/>
        <v>2019</v>
      </c>
      <c r="C48" s="6">
        <f t="shared" si="0"/>
        <v>9</v>
      </c>
      <c r="D48" s="6">
        <f t="shared" si="2"/>
        <v>2019.09</v>
      </c>
      <c r="E48">
        <v>0.75</v>
      </c>
    </row>
    <row r="49" spans="1:5">
      <c r="A49" s="1">
        <v>43714</v>
      </c>
      <c r="B49" s="6">
        <f t="shared" si="1"/>
        <v>2019</v>
      </c>
      <c r="C49" s="6">
        <f t="shared" si="0"/>
        <v>9</v>
      </c>
      <c r="D49" s="6">
        <f t="shared" si="2"/>
        <v>2019.09</v>
      </c>
      <c r="E49">
        <v>0.75</v>
      </c>
    </row>
    <row r="50" spans="1:5">
      <c r="A50" s="1">
        <v>43715</v>
      </c>
      <c r="B50" s="6">
        <f t="shared" si="1"/>
        <v>2019</v>
      </c>
      <c r="C50" s="6">
        <f t="shared" si="0"/>
        <v>9</v>
      </c>
      <c r="D50" s="6">
        <f t="shared" si="2"/>
        <v>2019.09</v>
      </c>
      <c r="E50">
        <v>0.75</v>
      </c>
    </row>
    <row r="51" spans="1:5">
      <c r="A51" s="1">
        <v>43716</v>
      </c>
      <c r="B51" s="6">
        <f t="shared" si="1"/>
        <v>2019</v>
      </c>
      <c r="C51" s="6">
        <f t="shared" si="0"/>
        <v>9</v>
      </c>
      <c r="D51" s="6">
        <f t="shared" si="2"/>
        <v>2019.09</v>
      </c>
      <c r="E51">
        <v>0.75</v>
      </c>
    </row>
    <row r="52" spans="1:5">
      <c r="A52" s="1">
        <v>43717</v>
      </c>
      <c r="B52" s="6">
        <f t="shared" si="1"/>
        <v>2019</v>
      </c>
      <c r="C52" s="6">
        <f t="shared" si="0"/>
        <v>9</v>
      </c>
      <c r="D52" s="6">
        <f t="shared" si="2"/>
        <v>2019.09</v>
      </c>
      <c r="E52">
        <v>0.75</v>
      </c>
    </row>
    <row r="53" spans="1:5">
      <c r="A53" s="1">
        <v>43718</v>
      </c>
      <c r="B53" s="6">
        <f t="shared" si="1"/>
        <v>2019</v>
      </c>
      <c r="C53" s="6">
        <f t="shared" si="0"/>
        <v>9</v>
      </c>
      <c r="D53" s="6">
        <f t="shared" si="2"/>
        <v>2019.09</v>
      </c>
      <c r="E53">
        <v>0.75</v>
      </c>
    </row>
    <row r="54" spans="1:5">
      <c r="A54" s="1">
        <v>43719</v>
      </c>
      <c r="B54" s="6">
        <f t="shared" si="1"/>
        <v>2019</v>
      </c>
      <c r="C54" s="6">
        <f t="shared" si="0"/>
        <v>9</v>
      </c>
      <c r="D54" s="6">
        <f t="shared" si="2"/>
        <v>2019.09</v>
      </c>
      <c r="E54">
        <v>0.75</v>
      </c>
    </row>
    <row r="55" spans="1:5">
      <c r="A55" s="1">
        <v>43720</v>
      </c>
      <c r="B55" s="6">
        <f t="shared" si="1"/>
        <v>2019</v>
      </c>
      <c r="C55" s="6">
        <f t="shared" si="0"/>
        <v>9</v>
      </c>
      <c r="D55" s="6">
        <f t="shared" si="2"/>
        <v>2019.09</v>
      </c>
      <c r="E55">
        <v>0.75</v>
      </c>
    </row>
    <row r="56" spans="1:5">
      <c r="A56" s="1">
        <v>43721</v>
      </c>
      <c r="B56" s="6">
        <f t="shared" si="1"/>
        <v>2019</v>
      </c>
      <c r="C56" s="6">
        <f t="shared" si="0"/>
        <v>9</v>
      </c>
      <c r="D56" s="6">
        <f t="shared" si="2"/>
        <v>2019.09</v>
      </c>
      <c r="E56">
        <v>0.75</v>
      </c>
    </row>
    <row r="57" spans="1:5">
      <c r="A57" s="1">
        <v>43722</v>
      </c>
      <c r="B57" s="6">
        <f t="shared" si="1"/>
        <v>2019</v>
      </c>
      <c r="C57" s="6">
        <f t="shared" si="0"/>
        <v>9</v>
      </c>
      <c r="D57" s="6">
        <f t="shared" si="2"/>
        <v>2019.09</v>
      </c>
      <c r="E57">
        <v>0.75</v>
      </c>
    </row>
    <row r="58" spans="1:5">
      <c r="A58" s="1">
        <v>43723</v>
      </c>
      <c r="B58" s="6">
        <f t="shared" si="1"/>
        <v>2019</v>
      </c>
      <c r="C58" s="6">
        <f t="shared" si="0"/>
        <v>9</v>
      </c>
      <c r="D58" s="6">
        <f t="shared" si="2"/>
        <v>2019.09</v>
      </c>
      <c r="E58">
        <v>0.75</v>
      </c>
    </row>
    <row r="59" spans="1:5">
      <c r="A59" s="1">
        <v>43724</v>
      </c>
      <c r="B59" s="6">
        <f t="shared" si="1"/>
        <v>2019</v>
      </c>
      <c r="C59" s="6">
        <f t="shared" si="0"/>
        <v>9</v>
      </c>
      <c r="D59" s="6">
        <f t="shared" si="2"/>
        <v>2019.09</v>
      </c>
      <c r="E59">
        <v>0.75</v>
      </c>
    </row>
    <row r="60" spans="1:5">
      <c r="A60" s="1">
        <v>43725</v>
      </c>
      <c r="B60" s="6">
        <f t="shared" si="1"/>
        <v>2019</v>
      </c>
      <c r="C60" s="6">
        <f t="shared" si="0"/>
        <v>9</v>
      </c>
      <c r="D60" s="6">
        <f t="shared" si="2"/>
        <v>2019.09</v>
      </c>
      <c r="E60">
        <v>0.75</v>
      </c>
    </row>
    <row r="61" spans="1:5">
      <c r="A61" s="1">
        <v>43726</v>
      </c>
      <c r="B61" s="6">
        <f t="shared" si="1"/>
        <v>2019</v>
      </c>
      <c r="C61" s="6">
        <f t="shared" si="0"/>
        <v>9</v>
      </c>
      <c r="D61" s="6">
        <f t="shared" si="2"/>
        <v>2019.09</v>
      </c>
      <c r="E61">
        <v>0.75</v>
      </c>
    </row>
    <row r="62" spans="1:5">
      <c r="A62" s="1">
        <v>43727</v>
      </c>
      <c r="B62" s="6">
        <f t="shared" si="1"/>
        <v>2019</v>
      </c>
      <c r="C62" s="6">
        <f t="shared" si="0"/>
        <v>9</v>
      </c>
      <c r="D62" s="6">
        <f t="shared" si="2"/>
        <v>2019.09</v>
      </c>
      <c r="E62">
        <v>0.75</v>
      </c>
    </row>
    <row r="63" spans="1:5">
      <c r="A63" s="1">
        <v>43728</v>
      </c>
      <c r="B63" s="6">
        <f t="shared" si="1"/>
        <v>2019</v>
      </c>
      <c r="C63" s="6">
        <f t="shared" si="0"/>
        <v>9</v>
      </c>
      <c r="D63" s="6">
        <f t="shared" si="2"/>
        <v>2019.09</v>
      </c>
      <c r="E63">
        <v>0.75</v>
      </c>
    </row>
    <row r="64" spans="1:5">
      <c r="A64" s="1">
        <v>43729</v>
      </c>
      <c r="B64" s="6">
        <f t="shared" si="1"/>
        <v>2019</v>
      </c>
      <c r="C64" s="6">
        <f t="shared" si="0"/>
        <v>9</v>
      </c>
      <c r="D64" s="6">
        <f t="shared" si="2"/>
        <v>2019.09</v>
      </c>
      <c r="E64">
        <v>0.75</v>
      </c>
    </row>
    <row r="65" spans="1:5">
      <c r="A65" s="1">
        <v>43730</v>
      </c>
      <c r="B65" s="6">
        <f t="shared" si="1"/>
        <v>2019</v>
      </c>
      <c r="C65" s="6">
        <f t="shared" si="0"/>
        <v>9</v>
      </c>
      <c r="D65" s="6">
        <f t="shared" si="2"/>
        <v>2019.09</v>
      </c>
      <c r="E65">
        <v>0.75</v>
      </c>
    </row>
    <row r="66" spans="1:5">
      <c r="A66" s="1">
        <v>43731</v>
      </c>
      <c r="B66" s="6">
        <f t="shared" si="1"/>
        <v>2019</v>
      </c>
      <c r="C66" s="6">
        <f t="shared" si="0"/>
        <v>9</v>
      </c>
      <c r="D66" s="6">
        <f t="shared" si="2"/>
        <v>2019.09</v>
      </c>
      <c r="E66">
        <v>0.75</v>
      </c>
    </row>
    <row r="67" spans="1:5">
      <c r="A67" s="1">
        <v>43732</v>
      </c>
      <c r="B67" s="6">
        <f t="shared" si="1"/>
        <v>2019</v>
      </c>
      <c r="C67" s="6">
        <f t="shared" si="0"/>
        <v>9</v>
      </c>
      <c r="D67" s="6">
        <f t="shared" si="2"/>
        <v>2019.09</v>
      </c>
      <c r="E67">
        <v>0.75</v>
      </c>
    </row>
    <row r="68" spans="1:5">
      <c r="A68" s="1">
        <v>43733</v>
      </c>
      <c r="B68" s="6">
        <f t="shared" si="1"/>
        <v>2019</v>
      </c>
      <c r="C68" s="6">
        <f t="shared" si="0"/>
        <v>9</v>
      </c>
      <c r="D68" s="6">
        <f t="shared" si="2"/>
        <v>2019.09</v>
      </c>
      <c r="E68">
        <v>0.75</v>
      </c>
    </row>
    <row r="69" spans="1:5">
      <c r="A69" s="1">
        <v>43734</v>
      </c>
      <c r="B69" s="6">
        <f t="shared" si="1"/>
        <v>2019</v>
      </c>
      <c r="C69" s="6">
        <f t="shared" si="0"/>
        <v>9</v>
      </c>
      <c r="D69" s="6">
        <f t="shared" si="2"/>
        <v>2019.09</v>
      </c>
      <c r="E69">
        <v>0.75</v>
      </c>
    </row>
    <row r="70" spans="1:5">
      <c r="A70" s="1">
        <v>43735</v>
      </c>
      <c r="B70" s="6">
        <f t="shared" si="1"/>
        <v>2019</v>
      </c>
      <c r="C70" s="6">
        <f t="shared" si="0"/>
        <v>9</v>
      </c>
      <c r="D70" s="6">
        <f t="shared" si="2"/>
        <v>2019.09</v>
      </c>
      <c r="E70">
        <v>0.75</v>
      </c>
    </row>
    <row r="71" spans="1:5">
      <c r="A71" s="1">
        <v>43736</v>
      </c>
      <c r="B71" s="6">
        <f t="shared" si="1"/>
        <v>2019</v>
      </c>
      <c r="C71" s="6">
        <f t="shared" si="0"/>
        <v>9</v>
      </c>
      <c r="D71" s="6">
        <f t="shared" si="2"/>
        <v>2019.09</v>
      </c>
      <c r="E71">
        <v>0.75</v>
      </c>
    </row>
    <row r="72" spans="1:5">
      <c r="A72" s="1">
        <v>43737</v>
      </c>
      <c r="B72" s="6">
        <f t="shared" si="1"/>
        <v>2019</v>
      </c>
      <c r="C72" s="6">
        <f t="shared" si="0"/>
        <v>9</v>
      </c>
      <c r="D72" s="6">
        <f t="shared" si="2"/>
        <v>2019.09</v>
      </c>
      <c r="E72">
        <v>0.75</v>
      </c>
    </row>
    <row r="73" spans="1:5">
      <c r="A73" s="1">
        <v>43738</v>
      </c>
      <c r="B73" s="6">
        <f t="shared" si="1"/>
        <v>2019</v>
      </c>
      <c r="C73" s="6">
        <f t="shared" si="0"/>
        <v>9</v>
      </c>
      <c r="D73" s="6">
        <f t="shared" si="2"/>
        <v>2019.09</v>
      </c>
      <c r="E73">
        <v>0.75</v>
      </c>
    </row>
    <row r="74" spans="1:5">
      <c r="A74" s="1">
        <v>43739</v>
      </c>
      <c r="B74" s="6">
        <f t="shared" si="1"/>
        <v>2019</v>
      </c>
      <c r="C74" s="6">
        <f t="shared" si="0"/>
        <v>10</v>
      </c>
      <c r="D74" s="6">
        <f t="shared" si="2"/>
        <v>2019.1</v>
      </c>
      <c r="E74">
        <v>0.75</v>
      </c>
    </row>
    <row r="75" spans="1:5">
      <c r="A75" s="1">
        <v>43740</v>
      </c>
      <c r="B75" s="6">
        <f t="shared" si="1"/>
        <v>2019</v>
      </c>
      <c r="C75" s="6">
        <f t="shared" si="0"/>
        <v>10</v>
      </c>
      <c r="D75" s="6">
        <f t="shared" si="2"/>
        <v>2019.1</v>
      </c>
      <c r="E75">
        <v>0.75</v>
      </c>
    </row>
    <row r="76" spans="1:5">
      <c r="A76" s="1">
        <v>43741</v>
      </c>
      <c r="B76" s="6">
        <f t="shared" si="1"/>
        <v>2019</v>
      </c>
      <c r="C76" s="6">
        <f t="shared" si="0"/>
        <v>10</v>
      </c>
      <c r="D76" s="6">
        <f t="shared" si="2"/>
        <v>2019.1</v>
      </c>
      <c r="E76">
        <v>0.75</v>
      </c>
    </row>
    <row r="77" spans="1:5">
      <c r="A77" s="1">
        <v>43742</v>
      </c>
      <c r="B77" s="6">
        <f t="shared" si="1"/>
        <v>2019</v>
      </c>
      <c r="C77" s="6">
        <f t="shared" ref="C77:C140" si="3">MONTH(A77)</f>
        <v>10</v>
      </c>
      <c r="D77" s="6">
        <f t="shared" si="2"/>
        <v>2019.1</v>
      </c>
      <c r="E77">
        <v>0.75</v>
      </c>
    </row>
    <row r="78" spans="1:5">
      <c r="A78" s="1">
        <v>43743</v>
      </c>
      <c r="B78" s="6">
        <f t="shared" ref="B78:B141" si="4">YEAR(A78)</f>
        <v>2019</v>
      </c>
      <c r="C78" s="6">
        <f t="shared" si="3"/>
        <v>10</v>
      </c>
      <c r="D78" s="6">
        <f t="shared" ref="D78:D141" si="5">B78+C78/100</f>
        <v>2019.1</v>
      </c>
      <c r="E78">
        <v>0.75</v>
      </c>
    </row>
    <row r="79" spans="1:5">
      <c r="A79" s="1">
        <v>43744</v>
      </c>
      <c r="B79" s="6">
        <f t="shared" si="4"/>
        <v>2019</v>
      </c>
      <c r="C79" s="6">
        <f t="shared" si="3"/>
        <v>10</v>
      </c>
      <c r="D79" s="6">
        <f t="shared" si="5"/>
        <v>2019.1</v>
      </c>
      <c r="E79">
        <v>0.75</v>
      </c>
    </row>
    <row r="80" spans="1:5">
      <c r="A80" s="1">
        <v>43745</v>
      </c>
      <c r="B80" s="6">
        <f t="shared" si="4"/>
        <v>2019</v>
      </c>
      <c r="C80" s="6">
        <f t="shared" si="3"/>
        <v>10</v>
      </c>
      <c r="D80" s="6">
        <f t="shared" si="5"/>
        <v>2019.1</v>
      </c>
      <c r="E80">
        <v>0.75</v>
      </c>
    </row>
    <row r="81" spans="1:5">
      <c r="A81" s="1">
        <v>43746</v>
      </c>
      <c r="B81" s="6">
        <f t="shared" si="4"/>
        <v>2019</v>
      </c>
      <c r="C81" s="6">
        <f t="shared" si="3"/>
        <v>10</v>
      </c>
      <c r="D81" s="6">
        <f t="shared" si="5"/>
        <v>2019.1</v>
      </c>
      <c r="E81">
        <v>0.75</v>
      </c>
    </row>
    <row r="82" spans="1:5">
      <c r="A82" s="1">
        <v>43747</v>
      </c>
      <c r="B82" s="6">
        <f t="shared" si="4"/>
        <v>2019</v>
      </c>
      <c r="C82" s="6">
        <f t="shared" si="3"/>
        <v>10</v>
      </c>
      <c r="D82" s="6">
        <f t="shared" si="5"/>
        <v>2019.1</v>
      </c>
      <c r="E82">
        <v>0.75</v>
      </c>
    </row>
    <row r="83" spans="1:5">
      <c r="A83" s="1">
        <v>43748</v>
      </c>
      <c r="B83" s="6">
        <f t="shared" si="4"/>
        <v>2019</v>
      </c>
      <c r="C83" s="6">
        <f t="shared" si="3"/>
        <v>10</v>
      </c>
      <c r="D83" s="6">
        <f t="shared" si="5"/>
        <v>2019.1</v>
      </c>
      <c r="E83">
        <v>0.75</v>
      </c>
    </row>
    <row r="84" spans="1:5">
      <c r="A84" s="1">
        <v>43749</v>
      </c>
      <c r="B84" s="6">
        <f t="shared" si="4"/>
        <v>2019</v>
      </c>
      <c r="C84" s="6">
        <f t="shared" si="3"/>
        <v>10</v>
      </c>
      <c r="D84" s="6">
        <f t="shared" si="5"/>
        <v>2019.1</v>
      </c>
      <c r="E84">
        <v>0.75</v>
      </c>
    </row>
    <row r="85" spans="1:5">
      <c r="A85" s="1">
        <v>43750</v>
      </c>
      <c r="B85" s="6">
        <f t="shared" si="4"/>
        <v>2019</v>
      </c>
      <c r="C85" s="6">
        <f t="shared" si="3"/>
        <v>10</v>
      </c>
      <c r="D85" s="6">
        <f t="shared" si="5"/>
        <v>2019.1</v>
      </c>
      <c r="E85">
        <v>0.75</v>
      </c>
    </row>
    <row r="86" spans="1:5">
      <c r="A86" s="1">
        <v>43751</v>
      </c>
      <c r="B86" s="6">
        <f t="shared" si="4"/>
        <v>2019</v>
      </c>
      <c r="C86" s="6">
        <f t="shared" si="3"/>
        <v>10</v>
      </c>
      <c r="D86" s="6">
        <f t="shared" si="5"/>
        <v>2019.1</v>
      </c>
      <c r="E86">
        <v>0.75</v>
      </c>
    </row>
    <row r="87" spans="1:5">
      <c r="A87" s="1">
        <v>43752</v>
      </c>
      <c r="B87" s="6">
        <f t="shared" si="4"/>
        <v>2019</v>
      </c>
      <c r="C87" s="6">
        <f t="shared" si="3"/>
        <v>10</v>
      </c>
      <c r="D87" s="6">
        <f t="shared" si="5"/>
        <v>2019.1</v>
      </c>
      <c r="E87">
        <v>0.75</v>
      </c>
    </row>
    <row r="88" spans="1:5">
      <c r="A88" s="1">
        <v>43753</v>
      </c>
      <c r="B88" s="6">
        <f t="shared" si="4"/>
        <v>2019</v>
      </c>
      <c r="C88" s="6">
        <f t="shared" si="3"/>
        <v>10</v>
      </c>
      <c r="D88" s="6">
        <f t="shared" si="5"/>
        <v>2019.1</v>
      </c>
      <c r="E88">
        <v>0.75</v>
      </c>
    </row>
    <row r="89" spans="1:5">
      <c r="A89" s="1">
        <v>43754</v>
      </c>
      <c r="B89" s="6">
        <f t="shared" si="4"/>
        <v>2019</v>
      </c>
      <c r="C89" s="6">
        <f t="shared" si="3"/>
        <v>10</v>
      </c>
      <c r="D89" s="6">
        <f t="shared" si="5"/>
        <v>2019.1</v>
      </c>
      <c r="E89">
        <v>0.75</v>
      </c>
    </row>
    <row r="90" spans="1:5">
      <c r="A90" s="1">
        <v>43755</v>
      </c>
      <c r="B90" s="6">
        <f t="shared" si="4"/>
        <v>2019</v>
      </c>
      <c r="C90" s="6">
        <f t="shared" si="3"/>
        <v>10</v>
      </c>
      <c r="D90" s="6">
        <f t="shared" si="5"/>
        <v>2019.1</v>
      </c>
      <c r="E90">
        <v>0.75</v>
      </c>
    </row>
    <row r="91" spans="1:5">
      <c r="A91" s="1">
        <v>43756</v>
      </c>
      <c r="B91" s="6">
        <f t="shared" si="4"/>
        <v>2019</v>
      </c>
      <c r="C91" s="6">
        <f t="shared" si="3"/>
        <v>10</v>
      </c>
      <c r="D91" s="6">
        <f t="shared" si="5"/>
        <v>2019.1</v>
      </c>
      <c r="E91">
        <v>0.75</v>
      </c>
    </row>
    <row r="92" spans="1:5">
      <c r="A92" s="1">
        <v>43757</v>
      </c>
      <c r="B92" s="6">
        <f t="shared" si="4"/>
        <v>2019</v>
      </c>
      <c r="C92" s="6">
        <f t="shared" si="3"/>
        <v>10</v>
      </c>
      <c r="D92" s="6">
        <f t="shared" si="5"/>
        <v>2019.1</v>
      </c>
      <c r="E92">
        <v>0.75</v>
      </c>
    </row>
    <row r="93" spans="1:5">
      <c r="A93" s="1">
        <v>43758</v>
      </c>
      <c r="B93" s="6">
        <f t="shared" si="4"/>
        <v>2019</v>
      </c>
      <c r="C93" s="6">
        <f t="shared" si="3"/>
        <v>10</v>
      </c>
      <c r="D93" s="6">
        <f t="shared" si="5"/>
        <v>2019.1</v>
      </c>
      <c r="E93">
        <v>0.75</v>
      </c>
    </row>
    <row r="94" spans="1:5">
      <c r="A94" s="1">
        <v>43759</v>
      </c>
      <c r="B94" s="6">
        <f t="shared" si="4"/>
        <v>2019</v>
      </c>
      <c r="C94" s="6">
        <f t="shared" si="3"/>
        <v>10</v>
      </c>
      <c r="D94" s="6">
        <f t="shared" si="5"/>
        <v>2019.1</v>
      </c>
      <c r="E94">
        <v>0.75</v>
      </c>
    </row>
    <row r="95" spans="1:5">
      <c r="A95" s="1">
        <v>43760</v>
      </c>
      <c r="B95" s="6">
        <f t="shared" si="4"/>
        <v>2019</v>
      </c>
      <c r="C95" s="6">
        <f t="shared" si="3"/>
        <v>10</v>
      </c>
      <c r="D95" s="6">
        <f t="shared" si="5"/>
        <v>2019.1</v>
      </c>
      <c r="E95">
        <v>0.75</v>
      </c>
    </row>
    <row r="96" spans="1:5">
      <c r="A96" s="1">
        <v>43761</v>
      </c>
      <c r="B96" s="6">
        <f t="shared" si="4"/>
        <v>2019</v>
      </c>
      <c r="C96" s="6">
        <f t="shared" si="3"/>
        <v>10</v>
      </c>
      <c r="D96" s="6">
        <f t="shared" si="5"/>
        <v>2019.1</v>
      </c>
      <c r="E96">
        <v>0.75</v>
      </c>
    </row>
    <row r="97" spans="1:5">
      <c r="A97" s="1">
        <v>43762</v>
      </c>
      <c r="B97" s="6">
        <f t="shared" si="4"/>
        <v>2019</v>
      </c>
      <c r="C97" s="6">
        <f t="shared" si="3"/>
        <v>10</v>
      </c>
      <c r="D97" s="6">
        <f t="shared" si="5"/>
        <v>2019.1</v>
      </c>
      <c r="E97">
        <v>0.75</v>
      </c>
    </row>
    <row r="98" spans="1:5">
      <c r="A98" s="1">
        <v>43763</v>
      </c>
      <c r="B98" s="6">
        <f t="shared" si="4"/>
        <v>2019</v>
      </c>
      <c r="C98" s="6">
        <f t="shared" si="3"/>
        <v>10</v>
      </c>
      <c r="D98" s="6">
        <f t="shared" si="5"/>
        <v>2019.1</v>
      </c>
      <c r="E98">
        <v>0.75</v>
      </c>
    </row>
    <row r="99" spans="1:5">
      <c r="A99" s="1">
        <v>43764</v>
      </c>
      <c r="B99" s="6">
        <f t="shared" si="4"/>
        <v>2019</v>
      </c>
      <c r="C99" s="6">
        <f t="shared" si="3"/>
        <v>10</v>
      </c>
      <c r="D99" s="6">
        <f t="shared" si="5"/>
        <v>2019.1</v>
      </c>
      <c r="E99">
        <v>0.75</v>
      </c>
    </row>
    <row r="100" spans="1:5">
      <c r="A100" s="1">
        <v>43765</v>
      </c>
      <c r="B100" s="6">
        <f t="shared" si="4"/>
        <v>2019</v>
      </c>
      <c r="C100" s="6">
        <f t="shared" si="3"/>
        <v>10</v>
      </c>
      <c r="D100" s="6">
        <f t="shared" si="5"/>
        <v>2019.1</v>
      </c>
      <c r="E100">
        <v>0.75</v>
      </c>
    </row>
    <row r="101" spans="1:5">
      <c r="A101" s="1">
        <v>43766</v>
      </c>
      <c r="B101" s="6">
        <f t="shared" si="4"/>
        <v>2019</v>
      </c>
      <c r="C101" s="6">
        <f t="shared" si="3"/>
        <v>10</v>
      </c>
      <c r="D101" s="6">
        <f t="shared" si="5"/>
        <v>2019.1</v>
      </c>
      <c r="E101">
        <v>0.75</v>
      </c>
    </row>
    <row r="102" spans="1:5">
      <c r="A102" s="1">
        <v>43767</v>
      </c>
      <c r="B102" s="6">
        <f t="shared" si="4"/>
        <v>2019</v>
      </c>
      <c r="C102" s="6">
        <f t="shared" si="3"/>
        <v>10</v>
      </c>
      <c r="D102" s="6">
        <f t="shared" si="5"/>
        <v>2019.1</v>
      </c>
      <c r="E102">
        <v>0.75</v>
      </c>
    </row>
    <row r="103" spans="1:5">
      <c r="A103" s="1">
        <v>43768</v>
      </c>
      <c r="B103" s="6">
        <f t="shared" si="4"/>
        <v>2019</v>
      </c>
      <c r="C103" s="6">
        <f t="shared" si="3"/>
        <v>10</v>
      </c>
      <c r="D103" s="6">
        <f t="shared" si="5"/>
        <v>2019.1</v>
      </c>
      <c r="E103">
        <v>0.75</v>
      </c>
    </row>
    <row r="104" spans="1:5">
      <c r="A104" s="1">
        <v>43769</v>
      </c>
      <c r="B104" s="6">
        <f t="shared" si="4"/>
        <v>2019</v>
      </c>
      <c r="C104" s="6">
        <f t="shared" si="3"/>
        <v>10</v>
      </c>
      <c r="D104" s="6">
        <f t="shared" si="5"/>
        <v>2019.1</v>
      </c>
      <c r="E104">
        <v>0.75</v>
      </c>
    </row>
    <row r="105" spans="1:5">
      <c r="A105" s="1">
        <v>43770</v>
      </c>
      <c r="B105" s="6">
        <f t="shared" si="4"/>
        <v>2019</v>
      </c>
      <c r="C105" s="6">
        <f t="shared" si="3"/>
        <v>11</v>
      </c>
      <c r="D105" s="6">
        <f t="shared" si="5"/>
        <v>2019.11</v>
      </c>
      <c r="E105">
        <v>0.75</v>
      </c>
    </row>
    <row r="106" spans="1:5">
      <c r="A106" s="1">
        <v>43771</v>
      </c>
      <c r="B106" s="6">
        <f t="shared" si="4"/>
        <v>2019</v>
      </c>
      <c r="C106" s="6">
        <f t="shared" si="3"/>
        <v>11</v>
      </c>
      <c r="D106" s="6">
        <f t="shared" si="5"/>
        <v>2019.11</v>
      </c>
      <c r="E106">
        <v>0.75</v>
      </c>
    </row>
    <row r="107" spans="1:5">
      <c r="A107" s="1">
        <v>43772</v>
      </c>
      <c r="B107" s="6">
        <f t="shared" si="4"/>
        <v>2019</v>
      </c>
      <c r="C107" s="6">
        <f t="shared" si="3"/>
        <v>11</v>
      </c>
      <c r="D107" s="6">
        <f t="shared" si="5"/>
        <v>2019.11</v>
      </c>
      <c r="E107">
        <v>0.75</v>
      </c>
    </row>
    <row r="108" spans="1:5">
      <c r="A108" s="1">
        <v>43773</v>
      </c>
      <c r="B108" s="6">
        <f t="shared" si="4"/>
        <v>2019</v>
      </c>
      <c r="C108" s="6">
        <f t="shared" si="3"/>
        <v>11</v>
      </c>
      <c r="D108" s="6">
        <f t="shared" si="5"/>
        <v>2019.11</v>
      </c>
      <c r="E108">
        <v>0.75</v>
      </c>
    </row>
    <row r="109" spans="1:5">
      <c r="A109" s="1">
        <v>43774</v>
      </c>
      <c r="B109" s="6">
        <f t="shared" si="4"/>
        <v>2019</v>
      </c>
      <c r="C109" s="6">
        <f t="shared" si="3"/>
        <v>11</v>
      </c>
      <c r="D109" s="6">
        <f t="shared" si="5"/>
        <v>2019.11</v>
      </c>
      <c r="E109">
        <v>0.75</v>
      </c>
    </row>
    <row r="110" spans="1:5">
      <c r="A110" s="1">
        <v>43775</v>
      </c>
      <c r="B110" s="6">
        <f t="shared" si="4"/>
        <v>2019</v>
      </c>
      <c r="C110" s="6">
        <f t="shared" si="3"/>
        <v>11</v>
      </c>
      <c r="D110" s="6">
        <f t="shared" si="5"/>
        <v>2019.11</v>
      </c>
      <c r="E110">
        <v>0.75</v>
      </c>
    </row>
    <row r="111" spans="1:5">
      <c r="A111" s="1">
        <v>43776</v>
      </c>
      <c r="B111" s="6">
        <f t="shared" si="4"/>
        <v>2019</v>
      </c>
      <c r="C111" s="6">
        <f t="shared" si="3"/>
        <v>11</v>
      </c>
      <c r="D111" s="6">
        <f t="shared" si="5"/>
        <v>2019.11</v>
      </c>
      <c r="E111">
        <v>0.75</v>
      </c>
    </row>
    <row r="112" spans="1:5">
      <c r="A112" s="1">
        <v>43777</v>
      </c>
      <c r="B112" s="6">
        <f t="shared" si="4"/>
        <v>2019</v>
      </c>
      <c r="C112" s="6">
        <f t="shared" si="3"/>
        <v>11</v>
      </c>
      <c r="D112" s="6">
        <f t="shared" si="5"/>
        <v>2019.11</v>
      </c>
      <c r="E112">
        <v>0.75</v>
      </c>
    </row>
    <row r="113" spans="1:5">
      <c r="A113" s="1">
        <v>43778</v>
      </c>
      <c r="B113" s="6">
        <f t="shared" si="4"/>
        <v>2019</v>
      </c>
      <c r="C113" s="6">
        <f t="shared" si="3"/>
        <v>11</v>
      </c>
      <c r="D113" s="6">
        <f t="shared" si="5"/>
        <v>2019.11</v>
      </c>
      <c r="E113">
        <v>0.75</v>
      </c>
    </row>
    <row r="114" spans="1:5">
      <c r="A114" s="1">
        <v>43779</v>
      </c>
      <c r="B114" s="6">
        <f t="shared" si="4"/>
        <v>2019</v>
      </c>
      <c r="C114" s="6">
        <f t="shared" si="3"/>
        <v>11</v>
      </c>
      <c r="D114" s="6">
        <f t="shared" si="5"/>
        <v>2019.11</v>
      </c>
      <c r="E114">
        <v>0.75</v>
      </c>
    </row>
    <row r="115" spans="1:5">
      <c r="A115" s="1">
        <v>43780</v>
      </c>
      <c r="B115" s="6">
        <f t="shared" si="4"/>
        <v>2019</v>
      </c>
      <c r="C115" s="6">
        <f t="shared" si="3"/>
        <v>11</v>
      </c>
      <c r="D115" s="6">
        <f t="shared" si="5"/>
        <v>2019.11</v>
      </c>
      <c r="E115">
        <v>0.75</v>
      </c>
    </row>
    <row r="116" spans="1:5">
      <c r="A116" s="1">
        <v>43781</v>
      </c>
      <c r="B116" s="6">
        <f t="shared" si="4"/>
        <v>2019</v>
      </c>
      <c r="C116" s="6">
        <f t="shared" si="3"/>
        <v>11</v>
      </c>
      <c r="D116" s="6">
        <f t="shared" si="5"/>
        <v>2019.11</v>
      </c>
      <c r="E116">
        <v>0.75</v>
      </c>
    </row>
    <row r="117" spans="1:5">
      <c r="A117" s="1">
        <v>43782</v>
      </c>
      <c r="B117" s="6">
        <f t="shared" si="4"/>
        <v>2019</v>
      </c>
      <c r="C117" s="6">
        <f t="shared" si="3"/>
        <v>11</v>
      </c>
      <c r="D117" s="6">
        <f t="shared" si="5"/>
        <v>2019.11</v>
      </c>
      <c r="E117">
        <v>0.75</v>
      </c>
    </row>
    <row r="118" spans="1:5">
      <c r="A118" s="1">
        <v>43783</v>
      </c>
      <c r="B118" s="6">
        <f t="shared" si="4"/>
        <v>2019</v>
      </c>
      <c r="C118" s="6">
        <f t="shared" si="3"/>
        <v>11</v>
      </c>
      <c r="D118" s="6">
        <f t="shared" si="5"/>
        <v>2019.11</v>
      </c>
      <c r="E118">
        <v>0.75</v>
      </c>
    </row>
    <row r="119" spans="1:5">
      <c r="A119" s="1">
        <v>43784</v>
      </c>
      <c r="B119" s="6">
        <f t="shared" si="4"/>
        <v>2019</v>
      </c>
      <c r="C119" s="6">
        <f t="shared" si="3"/>
        <v>11</v>
      </c>
      <c r="D119" s="6">
        <f t="shared" si="5"/>
        <v>2019.11</v>
      </c>
      <c r="E119">
        <v>0.75</v>
      </c>
    </row>
    <row r="120" spans="1:5">
      <c r="A120" s="1">
        <v>43785</v>
      </c>
      <c r="B120" s="6">
        <f t="shared" si="4"/>
        <v>2019</v>
      </c>
      <c r="C120" s="6">
        <f t="shared" si="3"/>
        <v>11</v>
      </c>
      <c r="D120" s="6">
        <f t="shared" si="5"/>
        <v>2019.11</v>
      </c>
      <c r="E120">
        <v>0.75</v>
      </c>
    </row>
    <row r="121" spans="1:5">
      <c r="A121" s="1">
        <v>43786</v>
      </c>
      <c r="B121" s="6">
        <f t="shared" si="4"/>
        <v>2019</v>
      </c>
      <c r="C121" s="6">
        <f t="shared" si="3"/>
        <v>11</v>
      </c>
      <c r="D121" s="6">
        <f t="shared" si="5"/>
        <v>2019.11</v>
      </c>
      <c r="E121">
        <v>0.75</v>
      </c>
    </row>
    <row r="122" spans="1:5">
      <c r="A122" s="1">
        <v>43787</v>
      </c>
      <c r="B122" s="6">
        <f t="shared" si="4"/>
        <v>2019</v>
      </c>
      <c r="C122" s="6">
        <f t="shared" si="3"/>
        <v>11</v>
      </c>
      <c r="D122" s="6">
        <f t="shared" si="5"/>
        <v>2019.11</v>
      </c>
      <c r="E122">
        <v>0.75</v>
      </c>
    </row>
    <row r="123" spans="1:5">
      <c r="A123" s="1">
        <v>43788</v>
      </c>
      <c r="B123" s="6">
        <f t="shared" si="4"/>
        <v>2019</v>
      </c>
      <c r="C123" s="6">
        <f t="shared" si="3"/>
        <v>11</v>
      </c>
      <c r="D123" s="6">
        <f t="shared" si="5"/>
        <v>2019.11</v>
      </c>
      <c r="E123">
        <v>0.75</v>
      </c>
    </row>
    <row r="124" spans="1:5">
      <c r="A124" s="1">
        <v>43789</v>
      </c>
      <c r="B124" s="6">
        <f t="shared" si="4"/>
        <v>2019</v>
      </c>
      <c r="C124" s="6">
        <f t="shared" si="3"/>
        <v>11</v>
      </c>
      <c r="D124" s="6">
        <f t="shared" si="5"/>
        <v>2019.11</v>
      </c>
      <c r="E124">
        <v>0.75</v>
      </c>
    </row>
    <row r="125" spans="1:5">
      <c r="A125" s="1">
        <v>43790</v>
      </c>
      <c r="B125" s="6">
        <f t="shared" si="4"/>
        <v>2019</v>
      </c>
      <c r="C125" s="6">
        <f t="shared" si="3"/>
        <v>11</v>
      </c>
      <c r="D125" s="6">
        <f t="shared" si="5"/>
        <v>2019.11</v>
      </c>
      <c r="E125">
        <v>0.75</v>
      </c>
    </row>
    <row r="126" spans="1:5">
      <c r="A126" s="1">
        <v>43791</v>
      </c>
      <c r="B126" s="6">
        <f t="shared" si="4"/>
        <v>2019</v>
      </c>
      <c r="C126" s="6">
        <f t="shared" si="3"/>
        <v>11</v>
      </c>
      <c r="D126" s="6">
        <f t="shared" si="5"/>
        <v>2019.11</v>
      </c>
      <c r="E126">
        <v>0.75</v>
      </c>
    </row>
    <row r="127" spans="1:5">
      <c r="A127" s="1">
        <v>43792</v>
      </c>
      <c r="B127" s="6">
        <f t="shared" si="4"/>
        <v>2019</v>
      </c>
      <c r="C127" s="6">
        <f t="shared" si="3"/>
        <v>11</v>
      </c>
      <c r="D127" s="6">
        <f t="shared" si="5"/>
        <v>2019.11</v>
      </c>
      <c r="E127">
        <v>0.75</v>
      </c>
    </row>
    <row r="128" spans="1:5">
      <c r="A128" s="1">
        <v>43793</v>
      </c>
      <c r="B128" s="6">
        <f t="shared" si="4"/>
        <v>2019</v>
      </c>
      <c r="C128" s="6">
        <f t="shared" si="3"/>
        <v>11</v>
      </c>
      <c r="D128" s="6">
        <f t="shared" si="5"/>
        <v>2019.11</v>
      </c>
      <c r="E128">
        <v>0.75</v>
      </c>
    </row>
    <row r="129" spans="1:5">
      <c r="A129" s="1">
        <v>43794</v>
      </c>
      <c r="B129" s="6">
        <f t="shared" si="4"/>
        <v>2019</v>
      </c>
      <c r="C129" s="6">
        <f t="shared" si="3"/>
        <v>11</v>
      </c>
      <c r="D129" s="6">
        <f t="shared" si="5"/>
        <v>2019.11</v>
      </c>
      <c r="E129">
        <v>0.75</v>
      </c>
    </row>
    <row r="130" spans="1:5">
      <c r="A130" s="1">
        <v>43795</v>
      </c>
      <c r="B130" s="6">
        <f t="shared" si="4"/>
        <v>2019</v>
      </c>
      <c r="C130" s="6">
        <f t="shared" si="3"/>
        <v>11</v>
      </c>
      <c r="D130" s="6">
        <f t="shared" si="5"/>
        <v>2019.11</v>
      </c>
      <c r="E130">
        <v>0.75</v>
      </c>
    </row>
    <row r="131" spans="1:5">
      <c r="A131" s="1">
        <v>43796</v>
      </c>
      <c r="B131" s="6">
        <f t="shared" si="4"/>
        <v>2019</v>
      </c>
      <c r="C131" s="6">
        <f t="shared" si="3"/>
        <v>11</v>
      </c>
      <c r="D131" s="6">
        <f t="shared" si="5"/>
        <v>2019.11</v>
      </c>
      <c r="E131">
        <v>0.75</v>
      </c>
    </row>
    <row r="132" spans="1:5">
      <c r="A132" s="1">
        <v>43797</v>
      </c>
      <c r="B132" s="6">
        <f t="shared" si="4"/>
        <v>2019</v>
      </c>
      <c r="C132" s="6">
        <f t="shared" si="3"/>
        <v>11</v>
      </c>
      <c r="D132" s="6">
        <f t="shared" si="5"/>
        <v>2019.11</v>
      </c>
      <c r="E132">
        <v>0.75</v>
      </c>
    </row>
    <row r="133" spans="1:5">
      <c r="A133" s="1">
        <v>43798</v>
      </c>
      <c r="B133" s="6">
        <f t="shared" si="4"/>
        <v>2019</v>
      </c>
      <c r="C133" s="6">
        <f t="shared" si="3"/>
        <v>11</v>
      </c>
      <c r="D133" s="6">
        <f t="shared" si="5"/>
        <v>2019.11</v>
      </c>
      <c r="E133">
        <v>0.75</v>
      </c>
    </row>
    <row r="134" spans="1:5">
      <c r="A134" s="1">
        <v>43799</v>
      </c>
      <c r="B134" s="6">
        <f t="shared" si="4"/>
        <v>2019</v>
      </c>
      <c r="C134" s="6">
        <f t="shared" si="3"/>
        <v>11</v>
      </c>
      <c r="D134" s="6">
        <f t="shared" si="5"/>
        <v>2019.11</v>
      </c>
      <c r="E134">
        <v>0.75</v>
      </c>
    </row>
    <row r="135" spans="1:5">
      <c r="A135" s="1">
        <v>43800</v>
      </c>
      <c r="B135" s="6">
        <f t="shared" si="4"/>
        <v>2019</v>
      </c>
      <c r="C135" s="6">
        <f t="shared" si="3"/>
        <v>12</v>
      </c>
      <c r="D135" s="6">
        <f t="shared" si="5"/>
        <v>2019.12</v>
      </c>
      <c r="E135">
        <v>0.75</v>
      </c>
    </row>
    <row r="136" spans="1:5">
      <c r="A136" s="1">
        <v>43801</v>
      </c>
      <c r="B136" s="6">
        <f t="shared" si="4"/>
        <v>2019</v>
      </c>
      <c r="C136" s="6">
        <f t="shared" si="3"/>
        <v>12</v>
      </c>
      <c r="D136" s="6">
        <f t="shared" si="5"/>
        <v>2019.12</v>
      </c>
      <c r="E136">
        <v>0.1</v>
      </c>
    </row>
    <row r="137" spans="1:5">
      <c r="A137" s="1">
        <v>43802</v>
      </c>
      <c r="B137" s="6">
        <f t="shared" si="4"/>
        <v>2019</v>
      </c>
      <c r="C137" s="6">
        <f t="shared" si="3"/>
        <v>12</v>
      </c>
      <c r="D137" s="6">
        <f t="shared" si="5"/>
        <v>2019.12</v>
      </c>
      <c r="E137">
        <v>0.1</v>
      </c>
    </row>
    <row r="138" spans="1:5">
      <c r="A138" s="1">
        <v>43803</v>
      </c>
      <c r="B138" s="6">
        <f t="shared" si="4"/>
        <v>2019</v>
      </c>
      <c r="C138" s="6">
        <f t="shared" si="3"/>
        <v>12</v>
      </c>
      <c r="D138" s="6">
        <f t="shared" si="5"/>
        <v>2019.12</v>
      </c>
      <c r="E138">
        <v>0.1</v>
      </c>
    </row>
    <row r="139" spans="1:5">
      <c r="A139" s="1">
        <v>43804</v>
      </c>
      <c r="B139" s="6">
        <f t="shared" si="4"/>
        <v>2019</v>
      </c>
      <c r="C139" s="6">
        <f t="shared" si="3"/>
        <v>12</v>
      </c>
      <c r="D139" s="6">
        <f t="shared" si="5"/>
        <v>2019.12</v>
      </c>
      <c r="E139">
        <v>0.1</v>
      </c>
    </row>
    <row r="140" spans="1:5">
      <c r="A140" s="1">
        <v>43805</v>
      </c>
      <c r="B140" s="6">
        <f t="shared" si="4"/>
        <v>2019</v>
      </c>
      <c r="C140" s="6">
        <f t="shared" si="3"/>
        <v>12</v>
      </c>
      <c r="D140" s="6">
        <f t="shared" si="5"/>
        <v>2019.12</v>
      </c>
      <c r="E140">
        <v>0.1</v>
      </c>
    </row>
    <row r="141" spans="1:5">
      <c r="A141" s="1">
        <v>43806</v>
      </c>
      <c r="B141" s="6">
        <f t="shared" si="4"/>
        <v>2019</v>
      </c>
      <c r="C141" s="6">
        <f t="shared" ref="C141:C204" si="6">MONTH(A141)</f>
        <v>12</v>
      </c>
      <c r="D141" s="6">
        <f t="shared" si="5"/>
        <v>2019.12</v>
      </c>
      <c r="E141">
        <v>0.1</v>
      </c>
    </row>
    <row r="142" spans="1:5">
      <c r="A142" s="1">
        <v>43807</v>
      </c>
      <c r="B142" s="6">
        <f t="shared" ref="B142:B205" si="7">YEAR(A142)</f>
        <v>2019</v>
      </c>
      <c r="C142" s="6">
        <f t="shared" si="6"/>
        <v>12</v>
      </c>
      <c r="D142" s="6">
        <f t="shared" ref="D142:D205" si="8">B142+C142/100</f>
        <v>2019.12</v>
      </c>
      <c r="E142">
        <v>0.1</v>
      </c>
    </row>
    <row r="143" spans="1:5">
      <c r="A143" s="1">
        <v>43808</v>
      </c>
      <c r="B143" s="6">
        <f t="shared" si="7"/>
        <v>2019</v>
      </c>
      <c r="C143" s="6">
        <f t="shared" si="6"/>
        <v>12</v>
      </c>
      <c r="D143" s="6">
        <f t="shared" si="8"/>
        <v>2019.12</v>
      </c>
      <c r="E143">
        <v>0.1</v>
      </c>
    </row>
    <row r="144" spans="1:5">
      <c r="A144" s="1">
        <v>43809</v>
      </c>
      <c r="B144" s="6">
        <f t="shared" si="7"/>
        <v>2019</v>
      </c>
      <c r="C144" s="6">
        <f t="shared" si="6"/>
        <v>12</v>
      </c>
      <c r="D144" s="6">
        <f t="shared" si="8"/>
        <v>2019.12</v>
      </c>
      <c r="E144">
        <v>0.1</v>
      </c>
    </row>
    <row r="145" spans="1:5">
      <c r="A145" s="1">
        <v>43810</v>
      </c>
      <c r="B145" s="6">
        <f t="shared" si="7"/>
        <v>2019</v>
      </c>
      <c r="C145" s="6">
        <f t="shared" si="6"/>
        <v>12</v>
      </c>
      <c r="D145" s="6">
        <f t="shared" si="8"/>
        <v>2019.12</v>
      </c>
      <c r="E145">
        <v>0.1</v>
      </c>
    </row>
    <row r="146" spans="1:5">
      <c r="A146" s="1">
        <v>43811</v>
      </c>
      <c r="B146" s="6">
        <f t="shared" si="7"/>
        <v>2019</v>
      </c>
      <c r="C146" s="6">
        <f t="shared" si="6"/>
        <v>12</v>
      </c>
      <c r="D146" s="6">
        <f t="shared" si="8"/>
        <v>2019.12</v>
      </c>
      <c r="E146">
        <v>0.1</v>
      </c>
    </row>
    <row r="147" spans="1:5">
      <c r="A147" s="1">
        <v>43812</v>
      </c>
      <c r="B147" s="6">
        <f t="shared" si="7"/>
        <v>2019</v>
      </c>
      <c r="C147" s="6">
        <f t="shared" si="6"/>
        <v>12</v>
      </c>
      <c r="D147" s="6">
        <f t="shared" si="8"/>
        <v>2019.12</v>
      </c>
      <c r="E147">
        <v>0.1</v>
      </c>
    </row>
    <row r="148" spans="1:5">
      <c r="A148" s="1">
        <v>43813</v>
      </c>
      <c r="B148" s="6">
        <f t="shared" si="7"/>
        <v>2019</v>
      </c>
      <c r="C148" s="6">
        <f t="shared" si="6"/>
        <v>12</v>
      </c>
      <c r="D148" s="6">
        <f t="shared" si="8"/>
        <v>2019.12</v>
      </c>
      <c r="E148">
        <v>0.1</v>
      </c>
    </row>
    <row r="149" spans="1:5">
      <c r="A149" s="1">
        <v>43814</v>
      </c>
      <c r="B149" s="6">
        <f t="shared" si="7"/>
        <v>2019</v>
      </c>
      <c r="C149" s="6">
        <f t="shared" si="6"/>
        <v>12</v>
      </c>
      <c r="D149" s="6">
        <f t="shared" si="8"/>
        <v>2019.12</v>
      </c>
      <c r="E149">
        <v>0.1</v>
      </c>
    </row>
    <row r="150" spans="1:5">
      <c r="A150" s="1">
        <v>43815</v>
      </c>
      <c r="B150" s="6">
        <f t="shared" si="7"/>
        <v>2019</v>
      </c>
      <c r="C150" s="6">
        <f t="shared" si="6"/>
        <v>12</v>
      </c>
      <c r="D150" s="6">
        <f t="shared" si="8"/>
        <v>2019.12</v>
      </c>
      <c r="E150">
        <v>0.1</v>
      </c>
    </row>
    <row r="151" spans="1:5">
      <c r="A151" s="1">
        <v>43816</v>
      </c>
      <c r="B151" s="6">
        <f t="shared" si="7"/>
        <v>2019</v>
      </c>
      <c r="C151" s="6">
        <f t="shared" si="6"/>
        <v>12</v>
      </c>
      <c r="D151" s="6">
        <f t="shared" si="8"/>
        <v>2019.12</v>
      </c>
      <c r="E151">
        <v>0.1</v>
      </c>
    </row>
    <row r="152" spans="1:5">
      <c r="A152" s="1">
        <v>43817</v>
      </c>
      <c r="B152" s="6">
        <f t="shared" si="7"/>
        <v>2019</v>
      </c>
      <c r="C152" s="6">
        <f t="shared" si="6"/>
        <v>12</v>
      </c>
      <c r="D152" s="6">
        <f t="shared" si="8"/>
        <v>2019.12</v>
      </c>
      <c r="E152">
        <v>0.1</v>
      </c>
    </row>
    <row r="153" spans="1:5">
      <c r="A153" s="1">
        <v>43818</v>
      </c>
      <c r="B153" s="6">
        <f t="shared" si="7"/>
        <v>2019</v>
      </c>
      <c r="C153" s="6">
        <f t="shared" si="6"/>
        <v>12</v>
      </c>
      <c r="D153" s="6">
        <f t="shared" si="8"/>
        <v>2019.12</v>
      </c>
      <c r="E153">
        <v>0.1</v>
      </c>
    </row>
    <row r="154" spans="1:5">
      <c r="A154" s="1">
        <v>43819</v>
      </c>
      <c r="B154" s="6">
        <f t="shared" si="7"/>
        <v>2019</v>
      </c>
      <c r="C154" s="6">
        <f t="shared" si="6"/>
        <v>12</v>
      </c>
      <c r="D154" s="6">
        <f t="shared" si="8"/>
        <v>2019.12</v>
      </c>
      <c r="E154">
        <v>0.1</v>
      </c>
    </row>
    <row r="155" spans="1:5">
      <c r="A155" s="1">
        <v>43820</v>
      </c>
      <c r="B155" s="6">
        <f t="shared" si="7"/>
        <v>2019</v>
      </c>
      <c r="C155" s="6">
        <f t="shared" si="6"/>
        <v>12</v>
      </c>
      <c r="D155" s="6">
        <f t="shared" si="8"/>
        <v>2019.12</v>
      </c>
      <c r="E155">
        <v>0.1</v>
      </c>
    </row>
    <row r="156" spans="1:5">
      <c r="A156" s="1">
        <v>43821</v>
      </c>
      <c r="B156" s="6">
        <f t="shared" si="7"/>
        <v>2019</v>
      </c>
      <c r="C156" s="6">
        <f t="shared" si="6"/>
        <v>12</v>
      </c>
      <c r="D156" s="6">
        <f t="shared" si="8"/>
        <v>2019.12</v>
      </c>
      <c r="E156">
        <v>0.1</v>
      </c>
    </row>
    <row r="157" spans="1:5">
      <c r="A157" s="1">
        <v>43822</v>
      </c>
      <c r="B157" s="6">
        <f t="shared" si="7"/>
        <v>2019</v>
      </c>
      <c r="C157" s="6">
        <f t="shared" si="6"/>
        <v>12</v>
      </c>
      <c r="D157" s="6">
        <f t="shared" si="8"/>
        <v>2019.12</v>
      </c>
      <c r="E157">
        <v>0.1</v>
      </c>
    </row>
    <row r="158" spans="1:5">
      <c r="A158" s="1">
        <v>43823</v>
      </c>
      <c r="B158" s="6">
        <f t="shared" si="7"/>
        <v>2019</v>
      </c>
      <c r="C158" s="6">
        <f t="shared" si="6"/>
        <v>12</v>
      </c>
      <c r="D158" s="6">
        <f t="shared" si="8"/>
        <v>2019.12</v>
      </c>
      <c r="E158">
        <v>0.1</v>
      </c>
    </row>
    <row r="159" spans="1:5">
      <c r="A159" s="1">
        <v>43824</v>
      </c>
      <c r="B159" s="6">
        <f t="shared" si="7"/>
        <v>2019</v>
      </c>
      <c r="C159" s="6">
        <f t="shared" si="6"/>
        <v>12</v>
      </c>
      <c r="D159" s="6">
        <f t="shared" si="8"/>
        <v>2019.12</v>
      </c>
      <c r="E159">
        <v>0.1</v>
      </c>
    </row>
    <row r="160" spans="1:5">
      <c r="A160" s="1">
        <v>43825</v>
      </c>
      <c r="B160" s="6">
        <f t="shared" si="7"/>
        <v>2019</v>
      </c>
      <c r="C160" s="6">
        <f t="shared" si="6"/>
        <v>12</v>
      </c>
      <c r="D160" s="6">
        <f t="shared" si="8"/>
        <v>2019.12</v>
      </c>
      <c r="E160">
        <v>0.1</v>
      </c>
    </row>
    <row r="161" spans="1:5">
      <c r="A161" s="1">
        <v>43826</v>
      </c>
      <c r="B161" s="6">
        <f t="shared" si="7"/>
        <v>2019</v>
      </c>
      <c r="C161" s="6">
        <f t="shared" si="6"/>
        <v>12</v>
      </c>
      <c r="D161" s="6">
        <f t="shared" si="8"/>
        <v>2019.12</v>
      </c>
      <c r="E161">
        <v>0.1</v>
      </c>
    </row>
    <row r="162" spans="1:5">
      <c r="A162" s="1">
        <v>43827</v>
      </c>
      <c r="B162" s="6">
        <f t="shared" si="7"/>
        <v>2019</v>
      </c>
      <c r="C162" s="6">
        <f t="shared" si="6"/>
        <v>12</v>
      </c>
      <c r="D162" s="6">
        <f t="shared" si="8"/>
        <v>2019.12</v>
      </c>
      <c r="E162">
        <v>0.1</v>
      </c>
    </row>
    <row r="163" spans="1:5">
      <c r="A163" s="1">
        <v>43828</v>
      </c>
      <c r="B163" s="6">
        <f t="shared" si="7"/>
        <v>2019</v>
      </c>
      <c r="C163" s="6">
        <f t="shared" si="6"/>
        <v>12</v>
      </c>
      <c r="D163" s="6">
        <f t="shared" si="8"/>
        <v>2019.12</v>
      </c>
      <c r="E163">
        <v>0.1</v>
      </c>
    </row>
    <row r="164" spans="1:5">
      <c r="A164" s="1">
        <v>43829</v>
      </c>
      <c r="B164" s="6">
        <f t="shared" si="7"/>
        <v>2019</v>
      </c>
      <c r="C164" s="6">
        <f t="shared" si="6"/>
        <v>12</v>
      </c>
      <c r="D164" s="6">
        <f t="shared" si="8"/>
        <v>2019.12</v>
      </c>
      <c r="E164">
        <v>0.1</v>
      </c>
    </row>
    <row r="165" spans="1:5">
      <c r="A165" s="1">
        <v>43830</v>
      </c>
      <c r="B165" s="6">
        <f t="shared" si="7"/>
        <v>2019</v>
      </c>
      <c r="C165" s="6">
        <f t="shared" si="6"/>
        <v>12</v>
      </c>
      <c r="D165" s="6">
        <f t="shared" si="8"/>
        <v>2019.12</v>
      </c>
      <c r="E165">
        <v>0.1</v>
      </c>
    </row>
    <row r="166" spans="1:5">
      <c r="A166" s="1">
        <v>43831</v>
      </c>
      <c r="B166" s="6">
        <f t="shared" si="7"/>
        <v>2020</v>
      </c>
      <c r="C166" s="6">
        <f t="shared" si="6"/>
        <v>1</v>
      </c>
      <c r="D166" s="6">
        <f t="shared" si="8"/>
        <v>2020.01</v>
      </c>
      <c r="E166">
        <v>0.1</v>
      </c>
    </row>
    <row r="167" spans="1:5">
      <c r="A167" s="1">
        <v>43832</v>
      </c>
      <c r="B167" s="6">
        <f t="shared" si="7"/>
        <v>2020</v>
      </c>
      <c r="C167" s="6">
        <f t="shared" si="6"/>
        <v>1</v>
      </c>
      <c r="D167" s="6">
        <f t="shared" si="8"/>
        <v>2020.01</v>
      </c>
      <c r="E167">
        <v>0.1</v>
      </c>
    </row>
    <row r="168" spans="1:5">
      <c r="A168" s="1">
        <v>43833</v>
      </c>
      <c r="B168" s="6">
        <f t="shared" si="7"/>
        <v>2020</v>
      </c>
      <c r="C168" s="6">
        <f t="shared" si="6"/>
        <v>1</v>
      </c>
      <c r="D168" s="6">
        <f t="shared" si="8"/>
        <v>2020.01</v>
      </c>
      <c r="E168">
        <v>0.1</v>
      </c>
    </row>
    <row r="169" spans="1:5">
      <c r="A169" s="1">
        <v>43834</v>
      </c>
      <c r="B169" s="6">
        <f t="shared" si="7"/>
        <v>2020</v>
      </c>
      <c r="C169" s="6">
        <f t="shared" si="6"/>
        <v>1</v>
      </c>
      <c r="D169" s="6">
        <f t="shared" si="8"/>
        <v>2020.01</v>
      </c>
      <c r="E169">
        <v>0.1</v>
      </c>
    </row>
    <row r="170" spans="1:5">
      <c r="A170" s="1">
        <v>43835</v>
      </c>
      <c r="B170" s="6">
        <f t="shared" si="7"/>
        <v>2020</v>
      </c>
      <c r="C170" s="6">
        <f t="shared" si="6"/>
        <v>1</v>
      </c>
      <c r="D170" s="6">
        <f t="shared" si="8"/>
        <v>2020.01</v>
      </c>
      <c r="E170">
        <v>0.1</v>
      </c>
    </row>
    <row r="171" spans="1:5">
      <c r="A171" s="1">
        <v>43836</v>
      </c>
      <c r="B171" s="6">
        <f t="shared" si="7"/>
        <v>2020</v>
      </c>
      <c r="C171" s="6">
        <f t="shared" si="6"/>
        <v>1</v>
      </c>
      <c r="D171" s="6">
        <f t="shared" si="8"/>
        <v>2020.01</v>
      </c>
      <c r="E171">
        <v>0.1</v>
      </c>
    </row>
    <row r="172" spans="1:5">
      <c r="A172" s="1">
        <v>43837</v>
      </c>
      <c r="B172" s="6">
        <f t="shared" si="7"/>
        <v>2020</v>
      </c>
      <c r="C172" s="6">
        <f t="shared" si="6"/>
        <v>1</v>
      </c>
      <c r="D172" s="6">
        <f t="shared" si="8"/>
        <v>2020.01</v>
      </c>
      <c r="E172">
        <v>0.1</v>
      </c>
    </row>
    <row r="173" spans="1:5">
      <c r="A173" s="1">
        <v>43838</v>
      </c>
      <c r="B173" s="6">
        <f t="shared" si="7"/>
        <v>2020</v>
      </c>
      <c r="C173" s="6">
        <f t="shared" si="6"/>
        <v>1</v>
      </c>
      <c r="D173" s="6">
        <f t="shared" si="8"/>
        <v>2020.01</v>
      </c>
      <c r="E173">
        <v>0.1</v>
      </c>
    </row>
    <row r="174" spans="1:5">
      <c r="A174" s="1">
        <v>43839</v>
      </c>
      <c r="B174" s="6">
        <f t="shared" si="7"/>
        <v>2020</v>
      </c>
      <c r="C174" s="6">
        <f t="shared" si="6"/>
        <v>1</v>
      </c>
      <c r="D174" s="6">
        <f t="shared" si="8"/>
        <v>2020.01</v>
      </c>
      <c r="E174">
        <v>0.1</v>
      </c>
    </row>
    <row r="175" spans="1:5">
      <c r="A175" s="1">
        <v>43840</v>
      </c>
      <c r="B175" s="6">
        <f t="shared" si="7"/>
        <v>2020</v>
      </c>
      <c r="C175" s="6">
        <f t="shared" si="6"/>
        <v>1</v>
      </c>
      <c r="D175" s="6">
        <f t="shared" si="8"/>
        <v>2020.01</v>
      </c>
      <c r="E175">
        <v>0.1</v>
      </c>
    </row>
    <row r="176" spans="1:5">
      <c r="A176" s="1">
        <v>43841</v>
      </c>
      <c r="B176" s="6">
        <f t="shared" si="7"/>
        <v>2020</v>
      </c>
      <c r="C176" s="6">
        <f t="shared" si="6"/>
        <v>1</v>
      </c>
      <c r="D176" s="6">
        <f t="shared" si="8"/>
        <v>2020.01</v>
      </c>
      <c r="E176">
        <v>0.1</v>
      </c>
    </row>
    <row r="177" spans="1:5">
      <c r="A177" s="1">
        <v>43842</v>
      </c>
      <c r="B177" s="6">
        <f t="shared" si="7"/>
        <v>2020</v>
      </c>
      <c r="C177" s="6">
        <f t="shared" si="6"/>
        <v>1</v>
      </c>
      <c r="D177" s="6">
        <f t="shared" si="8"/>
        <v>2020.01</v>
      </c>
      <c r="E177">
        <v>0.1</v>
      </c>
    </row>
    <row r="178" spans="1:5">
      <c r="A178" s="1">
        <v>43843</v>
      </c>
      <c r="B178" s="6">
        <f t="shared" si="7"/>
        <v>2020</v>
      </c>
      <c r="C178" s="6">
        <f t="shared" si="6"/>
        <v>1</v>
      </c>
      <c r="D178" s="6">
        <f t="shared" si="8"/>
        <v>2020.01</v>
      </c>
      <c r="E178">
        <v>0.1</v>
      </c>
    </row>
    <row r="179" spans="1:5">
      <c r="A179" s="1">
        <v>43844</v>
      </c>
      <c r="B179" s="6">
        <f t="shared" si="7"/>
        <v>2020</v>
      </c>
      <c r="C179" s="6">
        <f t="shared" si="6"/>
        <v>1</v>
      </c>
      <c r="D179" s="6">
        <f t="shared" si="8"/>
        <v>2020.01</v>
      </c>
      <c r="E179">
        <v>0.1</v>
      </c>
    </row>
    <row r="180" spans="1:5">
      <c r="A180" s="1">
        <v>43845</v>
      </c>
      <c r="B180" s="6">
        <f t="shared" si="7"/>
        <v>2020</v>
      </c>
      <c r="C180" s="6">
        <f t="shared" si="6"/>
        <v>1</v>
      </c>
      <c r="D180" s="6">
        <f t="shared" si="8"/>
        <v>2020.01</v>
      </c>
      <c r="E180">
        <v>0.1</v>
      </c>
    </row>
    <row r="181" spans="1:5">
      <c r="A181" s="1">
        <v>43846</v>
      </c>
      <c r="B181" s="6">
        <f t="shared" si="7"/>
        <v>2020</v>
      </c>
      <c r="C181" s="6">
        <f t="shared" si="6"/>
        <v>1</v>
      </c>
      <c r="D181" s="6">
        <f t="shared" si="8"/>
        <v>2020.01</v>
      </c>
      <c r="E181">
        <v>0.1</v>
      </c>
    </row>
    <row r="182" spans="1:5">
      <c r="A182" s="1">
        <v>43847</v>
      </c>
      <c r="B182" s="6">
        <f t="shared" si="7"/>
        <v>2020</v>
      </c>
      <c r="C182" s="6">
        <f t="shared" si="6"/>
        <v>1</v>
      </c>
      <c r="D182" s="6">
        <f t="shared" si="8"/>
        <v>2020.01</v>
      </c>
      <c r="E182">
        <v>0.1</v>
      </c>
    </row>
    <row r="183" spans="1:5">
      <c r="A183" s="1">
        <v>43848</v>
      </c>
      <c r="B183" s="6">
        <f t="shared" si="7"/>
        <v>2020</v>
      </c>
      <c r="C183" s="6">
        <f t="shared" si="6"/>
        <v>1</v>
      </c>
      <c r="D183" s="6">
        <f t="shared" si="8"/>
        <v>2020.01</v>
      </c>
      <c r="E183">
        <v>0.1</v>
      </c>
    </row>
    <row r="184" spans="1:5">
      <c r="A184" s="1">
        <v>43849</v>
      </c>
      <c r="B184" s="6">
        <f t="shared" si="7"/>
        <v>2020</v>
      </c>
      <c r="C184" s="6">
        <f t="shared" si="6"/>
        <v>1</v>
      </c>
      <c r="D184" s="6">
        <f t="shared" si="8"/>
        <v>2020.01</v>
      </c>
      <c r="E184">
        <v>0.1</v>
      </c>
    </row>
    <row r="185" spans="1:5">
      <c r="A185" s="1">
        <v>43850</v>
      </c>
      <c r="B185" s="6">
        <f t="shared" si="7"/>
        <v>2020</v>
      </c>
      <c r="C185" s="6">
        <f t="shared" si="6"/>
        <v>1</v>
      </c>
      <c r="D185" s="6">
        <f t="shared" si="8"/>
        <v>2020.01</v>
      </c>
      <c r="E185">
        <v>0.1</v>
      </c>
    </row>
    <row r="186" spans="1:5">
      <c r="A186" s="1">
        <v>43851</v>
      </c>
      <c r="B186" s="6">
        <f t="shared" si="7"/>
        <v>2020</v>
      </c>
      <c r="C186" s="6">
        <f t="shared" si="6"/>
        <v>1</v>
      </c>
      <c r="D186" s="6">
        <f t="shared" si="8"/>
        <v>2020.01</v>
      </c>
      <c r="E186">
        <v>0.1</v>
      </c>
    </row>
    <row r="187" spans="1:5">
      <c r="A187" s="1">
        <v>43852</v>
      </c>
      <c r="B187" s="6">
        <f t="shared" si="7"/>
        <v>2020</v>
      </c>
      <c r="C187" s="6">
        <f t="shared" si="6"/>
        <v>1</v>
      </c>
      <c r="D187" s="6">
        <f t="shared" si="8"/>
        <v>2020.01</v>
      </c>
      <c r="E187">
        <v>0.1</v>
      </c>
    </row>
    <row r="188" spans="1:5">
      <c r="A188" s="1">
        <v>43853</v>
      </c>
      <c r="B188" s="6">
        <f t="shared" si="7"/>
        <v>2020</v>
      </c>
      <c r="C188" s="6">
        <f t="shared" si="6"/>
        <v>1</v>
      </c>
      <c r="D188" s="6">
        <f t="shared" si="8"/>
        <v>2020.01</v>
      </c>
      <c r="E188">
        <v>0.1</v>
      </c>
    </row>
    <row r="189" spans="1:5">
      <c r="A189" s="1">
        <v>43854</v>
      </c>
      <c r="B189" s="6">
        <f t="shared" si="7"/>
        <v>2020</v>
      </c>
      <c r="C189" s="6">
        <f t="shared" si="6"/>
        <v>1</v>
      </c>
      <c r="D189" s="6">
        <f t="shared" si="8"/>
        <v>2020.01</v>
      </c>
      <c r="E189">
        <v>0.15</v>
      </c>
    </row>
    <row r="190" spans="1:5">
      <c r="A190" s="1">
        <v>43855</v>
      </c>
      <c r="B190" s="6">
        <f t="shared" si="7"/>
        <v>2020</v>
      </c>
      <c r="C190" s="6">
        <f t="shared" si="6"/>
        <v>1</v>
      </c>
      <c r="D190" s="6">
        <f t="shared" si="8"/>
        <v>2020.01</v>
      </c>
      <c r="E190">
        <v>0.15</v>
      </c>
    </row>
    <row r="191" spans="1:5">
      <c r="A191" s="1">
        <v>43856</v>
      </c>
      <c r="B191" s="6">
        <f t="shared" si="7"/>
        <v>2020</v>
      </c>
      <c r="C191" s="6">
        <f t="shared" si="6"/>
        <v>1</v>
      </c>
      <c r="D191" s="6">
        <f t="shared" si="8"/>
        <v>2020.01</v>
      </c>
      <c r="E191">
        <v>0.15</v>
      </c>
    </row>
    <row r="192" spans="1:5">
      <c r="A192" s="1">
        <v>43857</v>
      </c>
      <c r="B192" s="6">
        <f t="shared" si="7"/>
        <v>2020</v>
      </c>
      <c r="C192" s="6">
        <f t="shared" si="6"/>
        <v>1</v>
      </c>
      <c r="D192" s="6">
        <f t="shared" si="8"/>
        <v>2020.01</v>
      </c>
      <c r="E192">
        <v>0.15</v>
      </c>
    </row>
    <row r="193" spans="1:5">
      <c r="A193" s="1">
        <v>43858</v>
      </c>
      <c r="B193" s="6">
        <f t="shared" si="7"/>
        <v>2020</v>
      </c>
      <c r="C193" s="6">
        <f t="shared" si="6"/>
        <v>1</v>
      </c>
      <c r="D193" s="6">
        <f t="shared" si="8"/>
        <v>2020.01</v>
      </c>
      <c r="E193">
        <v>0.15</v>
      </c>
    </row>
    <row r="194" spans="1:5">
      <c r="A194" s="1">
        <v>43859</v>
      </c>
      <c r="B194" s="6">
        <f t="shared" si="7"/>
        <v>2020</v>
      </c>
      <c r="C194" s="6">
        <f t="shared" si="6"/>
        <v>1</v>
      </c>
      <c r="D194" s="6">
        <f t="shared" si="8"/>
        <v>2020.01</v>
      </c>
      <c r="E194">
        <v>0.15</v>
      </c>
    </row>
    <row r="195" spans="1:5">
      <c r="A195" s="1">
        <v>43860</v>
      </c>
      <c r="B195" s="6">
        <f t="shared" si="7"/>
        <v>2020</v>
      </c>
      <c r="C195" s="6">
        <f t="shared" si="6"/>
        <v>1</v>
      </c>
      <c r="D195" s="6">
        <f t="shared" si="8"/>
        <v>2020.01</v>
      </c>
      <c r="E195">
        <v>0.15</v>
      </c>
    </row>
    <row r="196" spans="1:5">
      <c r="A196" s="1">
        <v>43861</v>
      </c>
      <c r="B196" s="6">
        <f t="shared" si="7"/>
        <v>2020</v>
      </c>
      <c r="C196" s="6">
        <f t="shared" si="6"/>
        <v>1</v>
      </c>
      <c r="D196" s="6">
        <f t="shared" si="8"/>
        <v>2020.01</v>
      </c>
      <c r="E196">
        <v>0.15</v>
      </c>
    </row>
    <row r="197" spans="1:5">
      <c r="A197" s="1">
        <v>43862</v>
      </c>
      <c r="B197" s="6">
        <f t="shared" si="7"/>
        <v>2020</v>
      </c>
      <c r="C197" s="6">
        <f t="shared" si="6"/>
        <v>2</v>
      </c>
      <c r="D197" s="6">
        <f t="shared" si="8"/>
        <v>2020.02</v>
      </c>
      <c r="E197">
        <v>0.15</v>
      </c>
    </row>
    <row r="198" spans="1:5">
      <c r="A198" s="1">
        <v>43863</v>
      </c>
      <c r="B198" s="6">
        <f t="shared" si="7"/>
        <v>2020</v>
      </c>
      <c r="C198" s="6">
        <f t="shared" si="6"/>
        <v>2</v>
      </c>
      <c r="D198" s="6">
        <f t="shared" si="8"/>
        <v>2020.02</v>
      </c>
      <c r="E198">
        <v>0.15</v>
      </c>
    </row>
    <row r="199" spans="1:5">
      <c r="A199" s="1">
        <v>43864</v>
      </c>
      <c r="B199" s="6">
        <f t="shared" si="7"/>
        <v>2020</v>
      </c>
      <c r="C199" s="6">
        <f t="shared" si="6"/>
        <v>2</v>
      </c>
      <c r="D199" s="6">
        <f t="shared" si="8"/>
        <v>2020.02</v>
      </c>
      <c r="E199">
        <v>0.15</v>
      </c>
    </row>
    <row r="200" spans="1:5">
      <c r="A200" s="1">
        <v>43865</v>
      </c>
      <c r="B200" s="6">
        <f t="shared" si="7"/>
        <v>2020</v>
      </c>
      <c r="C200" s="6">
        <f t="shared" si="6"/>
        <v>2</v>
      </c>
      <c r="D200" s="6">
        <f t="shared" si="8"/>
        <v>2020.02</v>
      </c>
      <c r="E200">
        <v>0.15</v>
      </c>
    </row>
    <row r="201" spans="1:5">
      <c r="A201" s="1">
        <v>43866</v>
      </c>
      <c r="B201" s="6">
        <f t="shared" si="7"/>
        <v>2020</v>
      </c>
      <c r="C201" s="6">
        <f t="shared" si="6"/>
        <v>2</v>
      </c>
      <c r="D201" s="6">
        <f t="shared" si="8"/>
        <v>2020.02</v>
      </c>
      <c r="E201">
        <v>0.15</v>
      </c>
    </row>
    <row r="202" spans="1:5">
      <c r="A202" s="1">
        <v>43867</v>
      </c>
      <c r="B202" s="6">
        <f t="shared" si="7"/>
        <v>2020</v>
      </c>
      <c r="C202" s="6">
        <f t="shared" si="6"/>
        <v>2</v>
      </c>
      <c r="D202" s="6">
        <f t="shared" si="8"/>
        <v>2020.02</v>
      </c>
      <c r="E202">
        <v>0.15</v>
      </c>
    </row>
    <row r="203" spans="1:5">
      <c r="A203" s="1">
        <v>43868</v>
      </c>
      <c r="B203" s="6">
        <f t="shared" si="7"/>
        <v>2020</v>
      </c>
      <c r="C203" s="6">
        <f t="shared" si="6"/>
        <v>2</v>
      </c>
      <c r="D203" s="6">
        <f t="shared" si="8"/>
        <v>2020.02</v>
      </c>
      <c r="E203">
        <v>0.15</v>
      </c>
    </row>
    <row r="204" spans="1:5">
      <c r="A204" s="1">
        <v>43869</v>
      </c>
      <c r="B204" s="6">
        <f t="shared" si="7"/>
        <v>2020</v>
      </c>
      <c r="C204" s="6">
        <f t="shared" si="6"/>
        <v>2</v>
      </c>
      <c r="D204" s="6">
        <f t="shared" si="8"/>
        <v>2020.02</v>
      </c>
      <c r="E204">
        <v>0.15</v>
      </c>
    </row>
    <row r="205" spans="1:5">
      <c r="A205" s="1">
        <v>43870</v>
      </c>
      <c r="B205" s="6">
        <f t="shared" si="7"/>
        <v>2020</v>
      </c>
      <c r="C205" s="6">
        <f t="shared" ref="C205:C268" si="9">MONTH(A205)</f>
        <v>2</v>
      </c>
      <c r="D205" s="6">
        <f t="shared" si="8"/>
        <v>2020.02</v>
      </c>
      <c r="E205">
        <v>0.15</v>
      </c>
    </row>
    <row r="206" spans="1:5">
      <c r="A206" s="1">
        <v>43871</v>
      </c>
      <c r="B206" s="6">
        <f t="shared" ref="B206:B269" si="10">YEAR(A206)</f>
        <v>2020</v>
      </c>
      <c r="C206" s="6">
        <f t="shared" si="9"/>
        <v>2</v>
      </c>
      <c r="D206" s="6">
        <f t="shared" ref="D206:D269" si="11">B206+C206/100</f>
        <v>2020.02</v>
      </c>
      <c r="E206">
        <v>0.15</v>
      </c>
    </row>
    <row r="207" spans="1:5">
      <c r="A207" s="1">
        <v>43872</v>
      </c>
      <c r="B207" s="6">
        <f t="shared" si="10"/>
        <v>2020</v>
      </c>
      <c r="C207" s="6">
        <f t="shared" si="9"/>
        <v>2</v>
      </c>
      <c r="D207" s="6">
        <f t="shared" si="11"/>
        <v>2020.02</v>
      </c>
      <c r="E207">
        <v>0.15</v>
      </c>
    </row>
    <row r="208" spans="1:5">
      <c r="A208" s="1">
        <v>43873</v>
      </c>
      <c r="B208" s="6">
        <f t="shared" si="10"/>
        <v>2020</v>
      </c>
      <c r="C208" s="6">
        <f t="shared" si="9"/>
        <v>2</v>
      </c>
      <c r="D208" s="6">
        <f t="shared" si="11"/>
        <v>2020.02</v>
      </c>
      <c r="E208">
        <v>0.15</v>
      </c>
    </row>
    <row r="209" spans="1:5">
      <c r="A209" s="1">
        <v>43874</v>
      </c>
      <c r="B209" s="6">
        <f t="shared" si="10"/>
        <v>2020</v>
      </c>
      <c r="C209" s="6">
        <f t="shared" si="9"/>
        <v>2</v>
      </c>
      <c r="D209" s="6">
        <f t="shared" si="11"/>
        <v>2020.02</v>
      </c>
      <c r="E209">
        <v>0.15</v>
      </c>
    </row>
    <row r="210" spans="1:5">
      <c r="A210" s="1">
        <v>43875</v>
      </c>
      <c r="B210" s="6">
        <f t="shared" si="10"/>
        <v>2020</v>
      </c>
      <c r="C210" s="6">
        <f t="shared" si="9"/>
        <v>2</v>
      </c>
      <c r="D210" s="6">
        <f t="shared" si="11"/>
        <v>2020.02</v>
      </c>
      <c r="E210">
        <v>0.15</v>
      </c>
    </row>
    <row r="211" spans="1:5">
      <c r="A211" s="1">
        <v>43876</v>
      </c>
      <c r="B211" s="6">
        <f t="shared" si="10"/>
        <v>2020</v>
      </c>
      <c r="C211" s="6">
        <f t="shared" si="9"/>
        <v>2</v>
      </c>
      <c r="D211" s="6">
        <f t="shared" si="11"/>
        <v>2020.02</v>
      </c>
      <c r="E211">
        <v>0.15</v>
      </c>
    </row>
    <row r="212" spans="1:5">
      <c r="A212" s="1">
        <v>43877</v>
      </c>
      <c r="B212" s="6">
        <f t="shared" si="10"/>
        <v>2020</v>
      </c>
      <c r="C212" s="6">
        <f t="shared" si="9"/>
        <v>2</v>
      </c>
      <c r="D212" s="6">
        <f t="shared" si="11"/>
        <v>2020.02</v>
      </c>
      <c r="E212">
        <v>0.15</v>
      </c>
    </row>
    <row r="213" spans="1:5">
      <c r="A213" s="1">
        <v>43878</v>
      </c>
      <c r="B213" s="6">
        <f t="shared" si="10"/>
        <v>2020</v>
      </c>
      <c r="C213" s="6">
        <f t="shared" si="9"/>
        <v>2</v>
      </c>
      <c r="D213" s="6">
        <f t="shared" si="11"/>
        <v>2020.02</v>
      </c>
      <c r="E213">
        <v>0.15</v>
      </c>
    </row>
    <row r="214" spans="1:5">
      <c r="A214" s="1">
        <v>43879</v>
      </c>
      <c r="B214" s="6">
        <f t="shared" si="10"/>
        <v>2020</v>
      </c>
      <c r="C214" s="6">
        <f t="shared" si="9"/>
        <v>2</v>
      </c>
      <c r="D214" s="6">
        <f t="shared" si="11"/>
        <v>2020.02</v>
      </c>
      <c r="E214">
        <v>0.15</v>
      </c>
    </row>
    <row r="215" spans="1:5">
      <c r="A215" s="1">
        <v>43880</v>
      </c>
      <c r="B215" s="6">
        <f t="shared" si="10"/>
        <v>2020</v>
      </c>
      <c r="C215" s="6">
        <f t="shared" si="9"/>
        <v>2</v>
      </c>
      <c r="D215" s="6">
        <f t="shared" si="11"/>
        <v>2020.02</v>
      </c>
      <c r="E215">
        <v>0.15</v>
      </c>
    </row>
    <row r="216" spans="1:5">
      <c r="A216" s="1">
        <v>43881</v>
      </c>
      <c r="B216" s="6">
        <f t="shared" si="10"/>
        <v>2020</v>
      </c>
      <c r="C216" s="6">
        <f t="shared" si="9"/>
        <v>2</v>
      </c>
      <c r="D216" s="6">
        <f t="shared" si="11"/>
        <v>2020.02</v>
      </c>
      <c r="E216">
        <v>0.15</v>
      </c>
    </row>
    <row r="217" spans="1:5">
      <c r="A217" s="1">
        <v>43882</v>
      </c>
      <c r="B217" s="6">
        <f t="shared" si="10"/>
        <v>2020</v>
      </c>
      <c r="C217" s="6">
        <f t="shared" si="9"/>
        <v>2</v>
      </c>
      <c r="D217" s="6">
        <f t="shared" si="11"/>
        <v>2020.02</v>
      </c>
      <c r="E217">
        <v>0.15</v>
      </c>
    </row>
    <row r="218" spans="1:5">
      <c r="A218" s="1">
        <v>43883</v>
      </c>
      <c r="B218" s="6">
        <f t="shared" si="10"/>
        <v>2020</v>
      </c>
      <c r="C218" s="6">
        <f t="shared" si="9"/>
        <v>2</v>
      </c>
      <c r="D218" s="6">
        <f t="shared" si="11"/>
        <v>2020.02</v>
      </c>
      <c r="E218">
        <v>0.15</v>
      </c>
    </row>
    <row r="219" spans="1:5">
      <c r="A219" s="1">
        <v>43884</v>
      </c>
      <c r="B219" s="6">
        <f t="shared" si="10"/>
        <v>2020</v>
      </c>
      <c r="C219" s="6">
        <f t="shared" si="9"/>
        <v>2</v>
      </c>
      <c r="D219" s="6">
        <f t="shared" si="11"/>
        <v>2020.02</v>
      </c>
      <c r="E219">
        <v>0.15</v>
      </c>
    </row>
    <row r="220" spans="1:5">
      <c r="A220" s="1">
        <v>43885</v>
      </c>
      <c r="B220" s="6">
        <f t="shared" si="10"/>
        <v>2020</v>
      </c>
      <c r="C220" s="6">
        <f t="shared" si="9"/>
        <v>2</v>
      </c>
      <c r="D220" s="6">
        <f t="shared" si="11"/>
        <v>2020.02</v>
      </c>
      <c r="E220">
        <v>0.15</v>
      </c>
    </row>
    <row r="221" spans="1:5">
      <c r="A221" s="1">
        <v>43886</v>
      </c>
      <c r="B221" s="6">
        <f t="shared" si="10"/>
        <v>2020</v>
      </c>
      <c r="C221" s="6">
        <f t="shared" si="9"/>
        <v>2</v>
      </c>
      <c r="D221" s="6">
        <f t="shared" si="11"/>
        <v>2020.02</v>
      </c>
      <c r="E221">
        <v>0.15</v>
      </c>
    </row>
    <row r="222" spans="1:5">
      <c r="A222" s="1">
        <v>43887</v>
      </c>
      <c r="B222" s="6">
        <f t="shared" si="10"/>
        <v>2020</v>
      </c>
      <c r="C222" s="6">
        <f t="shared" si="9"/>
        <v>2</v>
      </c>
      <c r="D222" s="6">
        <f t="shared" si="11"/>
        <v>2020.02</v>
      </c>
      <c r="E222">
        <v>0.15</v>
      </c>
    </row>
    <row r="223" spans="1:5">
      <c r="A223" s="1">
        <v>43888</v>
      </c>
      <c r="B223" s="6">
        <f t="shared" si="10"/>
        <v>2020</v>
      </c>
      <c r="C223" s="6">
        <f t="shared" si="9"/>
        <v>2</v>
      </c>
      <c r="D223" s="6">
        <f t="shared" si="11"/>
        <v>2020.02</v>
      </c>
      <c r="E223">
        <v>0.15</v>
      </c>
    </row>
    <row r="224" spans="1:5">
      <c r="A224" s="1">
        <v>43889</v>
      </c>
      <c r="B224" s="6">
        <f t="shared" si="10"/>
        <v>2020</v>
      </c>
      <c r="C224" s="6">
        <f t="shared" si="9"/>
        <v>2</v>
      </c>
      <c r="D224" s="6">
        <f t="shared" si="11"/>
        <v>2020.02</v>
      </c>
      <c r="E224">
        <v>0.15</v>
      </c>
    </row>
    <row r="225" spans="1:5">
      <c r="A225" s="1">
        <v>43890</v>
      </c>
      <c r="B225" s="6">
        <f t="shared" si="10"/>
        <v>2020</v>
      </c>
      <c r="C225" s="6">
        <f t="shared" si="9"/>
        <v>2</v>
      </c>
      <c r="D225" s="6">
        <f t="shared" si="11"/>
        <v>2020.02</v>
      </c>
      <c r="E225">
        <v>0.15</v>
      </c>
    </row>
    <row r="226" spans="1:5">
      <c r="A226" s="1">
        <v>43891</v>
      </c>
      <c r="B226" s="6">
        <f t="shared" si="10"/>
        <v>2020</v>
      </c>
      <c r="C226" s="6">
        <f t="shared" si="9"/>
        <v>3</v>
      </c>
      <c r="D226" s="6">
        <f t="shared" si="11"/>
        <v>2020.03</v>
      </c>
      <c r="E226">
        <v>0.15</v>
      </c>
    </row>
    <row r="227" spans="1:5">
      <c r="A227" s="1">
        <v>43892</v>
      </c>
      <c r="B227" s="6">
        <f t="shared" si="10"/>
        <v>2020</v>
      </c>
      <c r="C227" s="6">
        <f t="shared" si="9"/>
        <v>3</v>
      </c>
      <c r="D227" s="6">
        <f t="shared" si="11"/>
        <v>2020.03</v>
      </c>
      <c r="E227">
        <v>0.15</v>
      </c>
    </row>
    <row r="228" spans="1:5">
      <c r="A228" s="1">
        <v>43893</v>
      </c>
      <c r="B228" s="6">
        <f t="shared" si="10"/>
        <v>2020</v>
      </c>
      <c r="C228" s="6">
        <f t="shared" si="9"/>
        <v>3</v>
      </c>
      <c r="D228" s="6">
        <f t="shared" si="11"/>
        <v>2020.03</v>
      </c>
      <c r="E228">
        <v>0.15</v>
      </c>
    </row>
    <row r="229" spans="1:5">
      <c r="A229" s="1">
        <v>43894</v>
      </c>
      <c r="B229" s="6">
        <f t="shared" si="10"/>
        <v>2020</v>
      </c>
      <c r="C229" s="6">
        <f t="shared" si="9"/>
        <v>3</v>
      </c>
      <c r="D229" s="6">
        <f t="shared" si="11"/>
        <v>2020.03</v>
      </c>
      <c r="E229">
        <v>0.15</v>
      </c>
    </row>
    <row r="230" spans="1:5">
      <c r="A230" s="1">
        <v>43895</v>
      </c>
      <c r="B230" s="6">
        <f t="shared" si="10"/>
        <v>2020</v>
      </c>
      <c r="C230" s="6">
        <f t="shared" si="9"/>
        <v>3</v>
      </c>
      <c r="D230" s="6">
        <f t="shared" si="11"/>
        <v>2020.03</v>
      </c>
      <c r="E230">
        <v>0.15</v>
      </c>
    </row>
    <row r="231" spans="1:5">
      <c r="A231" s="1">
        <v>43896</v>
      </c>
      <c r="B231" s="6">
        <f t="shared" si="10"/>
        <v>2020</v>
      </c>
      <c r="C231" s="6">
        <f t="shared" si="9"/>
        <v>3</v>
      </c>
      <c r="D231" s="6">
        <f t="shared" si="11"/>
        <v>2020.03</v>
      </c>
      <c r="E231">
        <v>0.15</v>
      </c>
    </row>
    <row r="232" spans="1:5">
      <c r="A232" s="1">
        <v>43897</v>
      </c>
      <c r="B232" s="6">
        <f t="shared" si="10"/>
        <v>2020</v>
      </c>
      <c r="C232" s="6">
        <f t="shared" si="9"/>
        <v>3</v>
      </c>
      <c r="D232" s="6">
        <f t="shared" si="11"/>
        <v>2020.03</v>
      </c>
      <c r="E232">
        <v>0.15</v>
      </c>
    </row>
    <row r="233" spans="1:5">
      <c r="A233" s="1">
        <v>43898</v>
      </c>
      <c r="B233" s="6">
        <f t="shared" si="10"/>
        <v>2020</v>
      </c>
      <c r="C233" s="6">
        <f t="shared" si="9"/>
        <v>3</v>
      </c>
      <c r="D233" s="6">
        <f t="shared" si="11"/>
        <v>2020.03</v>
      </c>
      <c r="E233">
        <v>0.15</v>
      </c>
    </row>
    <row r="234" spans="1:5">
      <c r="A234" s="1">
        <v>43899</v>
      </c>
      <c r="B234" s="6">
        <f t="shared" si="10"/>
        <v>2020</v>
      </c>
      <c r="C234" s="6">
        <f t="shared" si="9"/>
        <v>3</v>
      </c>
      <c r="D234" s="6">
        <f t="shared" si="11"/>
        <v>2020.03</v>
      </c>
      <c r="E234">
        <v>0.15</v>
      </c>
    </row>
    <row r="235" spans="1:5">
      <c r="A235" s="1">
        <v>43900</v>
      </c>
      <c r="B235" s="6">
        <f t="shared" si="10"/>
        <v>2020</v>
      </c>
      <c r="C235" s="6">
        <f t="shared" si="9"/>
        <v>3</v>
      </c>
      <c r="D235" s="6">
        <f t="shared" si="11"/>
        <v>2020.03</v>
      </c>
      <c r="E235">
        <v>0.15</v>
      </c>
    </row>
    <row r="236" spans="1:5">
      <c r="A236" s="1">
        <v>43901</v>
      </c>
      <c r="B236" s="6">
        <f t="shared" si="10"/>
        <v>2020</v>
      </c>
      <c r="C236" s="6">
        <f t="shared" si="9"/>
        <v>3</v>
      </c>
      <c r="D236" s="6">
        <f t="shared" si="11"/>
        <v>2020.03</v>
      </c>
      <c r="E236">
        <v>0.15</v>
      </c>
    </row>
    <row r="237" spans="1:5">
      <c r="A237" s="1">
        <v>43902</v>
      </c>
      <c r="B237" s="6">
        <f t="shared" si="10"/>
        <v>2020</v>
      </c>
      <c r="C237" s="6">
        <f t="shared" si="9"/>
        <v>3</v>
      </c>
      <c r="D237" s="6">
        <f t="shared" si="11"/>
        <v>2020.03</v>
      </c>
      <c r="E237">
        <v>0.15</v>
      </c>
    </row>
    <row r="238" spans="1:5">
      <c r="A238" s="1">
        <v>43903</v>
      </c>
      <c r="B238" s="6">
        <f t="shared" si="10"/>
        <v>2020</v>
      </c>
      <c r="C238" s="6">
        <f t="shared" si="9"/>
        <v>3</v>
      </c>
      <c r="D238" s="6">
        <f t="shared" si="11"/>
        <v>2020.03</v>
      </c>
      <c r="E238">
        <v>0.15</v>
      </c>
    </row>
    <row r="239" spans="1:5">
      <c r="A239" s="1">
        <v>43904</v>
      </c>
      <c r="B239" s="6">
        <f t="shared" si="10"/>
        <v>2020</v>
      </c>
      <c r="C239" s="6">
        <f t="shared" si="9"/>
        <v>3</v>
      </c>
      <c r="D239" s="6">
        <f t="shared" si="11"/>
        <v>2020.03</v>
      </c>
      <c r="E239">
        <v>0.15</v>
      </c>
    </row>
    <row r="240" spans="1:5">
      <c r="A240" s="1">
        <v>43905</v>
      </c>
      <c r="B240" s="6">
        <f t="shared" si="10"/>
        <v>2020</v>
      </c>
      <c r="C240" s="6">
        <f t="shared" si="9"/>
        <v>3</v>
      </c>
      <c r="D240" s="6">
        <f t="shared" si="11"/>
        <v>2020.03</v>
      </c>
      <c r="E240">
        <v>0.15</v>
      </c>
    </row>
    <row r="241" spans="1:5">
      <c r="A241" s="1">
        <v>43906</v>
      </c>
      <c r="B241" s="6">
        <f t="shared" si="10"/>
        <v>2020</v>
      </c>
      <c r="C241" s="6">
        <f t="shared" si="9"/>
        <v>3</v>
      </c>
      <c r="D241" s="6">
        <f t="shared" si="11"/>
        <v>2020.03</v>
      </c>
      <c r="E241">
        <v>0.15</v>
      </c>
    </row>
    <row r="242" spans="1:5">
      <c r="A242" s="1">
        <v>43907</v>
      </c>
      <c r="B242" s="6">
        <f t="shared" si="10"/>
        <v>2020</v>
      </c>
      <c r="C242" s="6">
        <f t="shared" si="9"/>
        <v>3</v>
      </c>
      <c r="D242" s="6">
        <f t="shared" si="11"/>
        <v>2020.03</v>
      </c>
      <c r="E242">
        <v>0.15</v>
      </c>
    </row>
    <row r="243" spans="1:5">
      <c r="A243" s="1">
        <v>43908</v>
      </c>
      <c r="B243" s="6">
        <f t="shared" si="10"/>
        <v>2020</v>
      </c>
      <c r="C243" s="6">
        <f t="shared" si="9"/>
        <v>3</v>
      </c>
      <c r="D243" s="6">
        <f t="shared" si="11"/>
        <v>2020.03</v>
      </c>
      <c r="E243">
        <v>0.15</v>
      </c>
    </row>
    <row r="244" spans="1:5">
      <c r="A244" s="1">
        <v>43909</v>
      </c>
      <c r="B244" s="6">
        <f t="shared" si="10"/>
        <v>2020</v>
      </c>
      <c r="C244" s="6">
        <f t="shared" si="9"/>
        <v>3</v>
      </c>
      <c r="D244" s="6">
        <f t="shared" si="11"/>
        <v>2020.03</v>
      </c>
      <c r="E244">
        <v>0.15</v>
      </c>
    </row>
    <row r="245" spans="1:5">
      <c r="A245" s="1">
        <v>43910</v>
      </c>
      <c r="B245" s="6">
        <f t="shared" si="10"/>
        <v>2020</v>
      </c>
      <c r="C245" s="6">
        <f t="shared" si="9"/>
        <v>3</v>
      </c>
      <c r="D245" s="6">
        <f t="shared" si="11"/>
        <v>2020.03</v>
      </c>
      <c r="E245">
        <v>0.15</v>
      </c>
    </row>
    <row r="246" spans="1:5">
      <c r="A246" s="1">
        <v>43911</v>
      </c>
      <c r="B246" s="6">
        <f t="shared" si="10"/>
        <v>2020</v>
      </c>
      <c r="C246" s="6">
        <f t="shared" si="9"/>
        <v>3</v>
      </c>
      <c r="D246" s="6">
        <f t="shared" si="11"/>
        <v>2020.03</v>
      </c>
      <c r="E246">
        <v>0.15</v>
      </c>
    </row>
    <row r="247" spans="1:5">
      <c r="A247" s="1">
        <v>43912</v>
      </c>
      <c r="B247" s="6">
        <f t="shared" si="10"/>
        <v>2020</v>
      </c>
      <c r="C247" s="6">
        <f t="shared" si="9"/>
        <v>3</v>
      </c>
      <c r="D247" s="6">
        <f t="shared" si="11"/>
        <v>2020.03</v>
      </c>
      <c r="E247">
        <v>0.15</v>
      </c>
    </row>
    <row r="248" spans="1:5">
      <c r="A248" s="1">
        <v>43913</v>
      </c>
      <c r="B248" s="6">
        <f t="shared" si="10"/>
        <v>2020</v>
      </c>
      <c r="C248" s="6">
        <f t="shared" si="9"/>
        <v>3</v>
      </c>
      <c r="D248" s="6">
        <f t="shared" si="11"/>
        <v>2020.03</v>
      </c>
      <c r="E248">
        <v>0.15</v>
      </c>
    </row>
    <row r="249" spans="1:5">
      <c r="A249" s="1">
        <v>43914</v>
      </c>
      <c r="B249" s="6">
        <f t="shared" si="10"/>
        <v>2020</v>
      </c>
      <c r="C249" s="6">
        <f t="shared" si="9"/>
        <v>3</v>
      </c>
      <c r="D249" s="6">
        <f t="shared" si="11"/>
        <v>2020.03</v>
      </c>
      <c r="E249">
        <v>0.15</v>
      </c>
    </row>
    <row r="250" spans="1:5">
      <c r="A250" s="1">
        <v>43915</v>
      </c>
      <c r="B250" s="6">
        <f t="shared" si="10"/>
        <v>2020</v>
      </c>
      <c r="C250" s="6">
        <f t="shared" si="9"/>
        <v>3</v>
      </c>
      <c r="D250" s="6">
        <f t="shared" si="11"/>
        <v>2020.03</v>
      </c>
      <c r="E250">
        <v>0.15</v>
      </c>
    </row>
    <row r="251" spans="1:5">
      <c r="A251" s="1">
        <v>43916</v>
      </c>
      <c r="B251" s="6">
        <f t="shared" si="10"/>
        <v>2020</v>
      </c>
      <c r="C251" s="6">
        <f t="shared" si="9"/>
        <v>3</v>
      </c>
      <c r="D251" s="6">
        <f t="shared" si="11"/>
        <v>2020.03</v>
      </c>
      <c r="E251">
        <v>0.15</v>
      </c>
    </row>
    <row r="252" spans="1:5">
      <c r="A252" s="1">
        <v>43917</v>
      </c>
      <c r="B252" s="6">
        <f t="shared" si="10"/>
        <v>2020</v>
      </c>
      <c r="C252" s="6">
        <f t="shared" si="9"/>
        <v>3</v>
      </c>
      <c r="D252" s="6">
        <f t="shared" si="11"/>
        <v>2020.03</v>
      </c>
      <c r="E252">
        <v>0.15</v>
      </c>
    </row>
    <row r="253" spans="1:5">
      <c r="A253" s="1">
        <v>43918</v>
      </c>
      <c r="B253" s="6">
        <f t="shared" si="10"/>
        <v>2020</v>
      </c>
      <c r="C253" s="6">
        <f t="shared" si="9"/>
        <v>3</v>
      </c>
      <c r="D253" s="6">
        <f t="shared" si="11"/>
        <v>2020.03</v>
      </c>
      <c r="E253">
        <v>0.15</v>
      </c>
    </row>
    <row r="254" spans="1:5">
      <c r="A254" s="1">
        <v>43919</v>
      </c>
      <c r="B254" s="6">
        <f t="shared" si="10"/>
        <v>2020</v>
      </c>
      <c r="C254" s="6">
        <f t="shared" si="9"/>
        <v>3</v>
      </c>
      <c r="D254" s="6">
        <f t="shared" si="11"/>
        <v>2020.03</v>
      </c>
      <c r="E254">
        <v>0.15</v>
      </c>
    </row>
    <row r="255" spans="1:5">
      <c r="A255" s="1">
        <v>43920</v>
      </c>
      <c r="B255" s="6">
        <f t="shared" si="10"/>
        <v>2020</v>
      </c>
      <c r="C255" s="6">
        <f t="shared" si="9"/>
        <v>3</v>
      </c>
      <c r="D255" s="6">
        <f t="shared" si="11"/>
        <v>2020.03</v>
      </c>
      <c r="E255">
        <v>0.15</v>
      </c>
    </row>
    <row r="256" spans="1:5">
      <c r="A256" s="1">
        <v>43921</v>
      </c>
      <c r="B256" s="6">
        <f t="shared" si="10"/>
        <v>2020</v>
      </c>
      <c r="C256" s="6">
        <f t="shared" si="9"/>
        <v>3</v>
      </c>
      <c r="D256" s="6">
        <f t="shared" si="11"/>
        <v>2020.03</v>
      </c>
      <c r="E256">
        <v>0.15</v>
      </c>
    </row>
    <row r="257" spans="1:5">
      <c r="A257" s="1">
        <v>43922</v>
      </c>
      <c r="B257" s="6">
        <f t="shared" si="10"/>
        <v>2020</v>
      </c>
      <c r="C257" s="6">
        <f t="shared" si="9"/>
        <v>4</v>
      </c>
      <c r="D257" s="6">
        <f t="shared" si="11"/>
        <v>2020.04</v>
      </c>
      <c r="E257">
        <v>0.15</v>
      </c>
    </row>
    <row r="258" spans="1:5">
      <c r="A258" s="1">
        <v>43923</v>
      </c>
      <c r="B258" s="6">
        <f t="shared" si="10"/>
        <v>2020</v>
      </c>
      <c r="C258" s="6">
        <f t="shared" si="9"/>
        <v>4</v>
      </c>
      <c r="D258" s="6">
        <f t="shared" si="11"/>
        <v>2020.04</v>
      </c>
      <c r="E258">
        <v>0.15</v>
      </c>
    </row>
    <row r="259" spans="1:5">
      <c r="A259" s="1">
        <v>43924</v>
      </c>
      <c r="B259" s="6">
        <f t="shared" si="10"/>
        <v>2020</v>
      </c>
      <c r="C259" s="6">
        <f t="shared" si="9"/>
        <v>4</v>
      </c>
      <c r="D259" s="6">
        <f t="shared" si="11"/>
        <v>2020.04</v>
      </c>
      <c r="E259">
        <v>0.15</v>
      </c>
    </row>
    <row r="260" spans="1:5">
      <c r="A260" s="1">
        <v>43925</v>
      </c>
      <c r="B260" s="6">
        <f t="shared" si="10"/>
        <v>2020</v>
      </c>
      <c r="C260" s="6">
        <f t="shared" si="9"/>
        <v>4</v>
      </c>
      <c r="D260" s="6">
        <f t="shared" si="11"/>
        <v>2020.04</v>
      </c>
      <c r="E260">
        <v>0.15</v>
      </c>
    </row>
    <row r="261" spans="1:5">
      <c r="A261" s="1">
        <v>43926</v>
      </c>
      <c r="B261" s="6">
        <f t="shared" si="10"/>
        <v>2020</v>
      </c>
      <c r="C261" s="6">
        <f t="shared" si="9"/>
        <v>4</v>
      </c>
      <c r="D261" s="6">
        <f t="shared" si="11"/>
        <v>2020.04</v>
      </c>
      <c r="E261">
        <v>0.15</v>
      </c>
    </row>
    <row r="262" spans="1:5">
      <c r="A262" s="1">
        <v>43927</v>
      </c>
      <c r="B262" s="6">
        <f t="shared" si="10"/>
        <v>2020</v>
      </c>
      <c r="C262" s="6">
        <f t="shared" si="9"/>
        <v>4</v>
      </c>
      <c r="D262" s="6">
        <f t="shared" si="11"/>
        <v>2020.04</v>
      </c>
      <c r="E262">
        <v>0.15</v>
      </c>
    </row>
    <row r="263" spans="1:5">
      <c r="A263" s="1">
        <v>43928</v>
      </c>
      <c r="B263" s="6">
        <f t="shared" si="10"/>
        <v>2020</v>
      </c>
      <c r="C263" s="6">
        <f t="shared" si="9"/>
        <v>4</v>
      </c>
      <c r="D263" s="6">
        <f t="shared" si="11"/>
        <v>2020.04</v>
      </c>
      <c r="E263">
        <v>0.15</v>
      </c>
    </row>
    <row r="264" spans="1:5">
      <c r="A264" s="1">
        <v>43929</v>
      </c>
      <c r="B264" s="6">
        <f t="shared" si="10"/>
        <v>2020</v>
      </c>
      <c r="C264" s="6">
        <f t="shared" si="9"/>
        <v>4</v>
      </c>
      <c r="D264" s="6">
        <f t="shared" si="11"/>
        <v>2020.04</v>
      </c>
      <c r="E264">
        <v>0.15</v>
      </c>
    </row>
    <row r="265" spans="1:5">
      <c r="A265" s="1">
        <v>43930</v>
      </c>
      <c r="B265" s="6">
        <f t="shared" si="10"/>
        <v>2020</v>
      </c>
      <c r="C265" s="6">
        <f t="shared" si="9"/>
        <v>4</v>
      </c>
      <c r="D265" s="6">
        <f t="shared" si="11"/>
        <v>2020.04</v>
      </c>
      <c r="E265">
        <v>0.15</v>
      </c>
    </row>
    <row r="266" spans="1:5">
      <c r="A266" s="1">
        <v>43931</v>
      </c>
      <c r="B266" s="6">
        <f t="shared" si="10"/>
        <v>2020</v>
      </c>
      <c r="C266" s="6">
        <f t="shared" si="9"/>
        <v>4</v>
      </c>
      <c r="D266" s="6">
        <f t="shared" si="11"/>
        <v>2020.04</v>
      </c>
      <c r="E266">
        <v>0.15</v>
      </c>
    </row>
    <row r="267" spans="1:5">
      <c r="A267" s="1">
        <v>43932</v>
      </c>
      <c r="B267" s="6">
        <f t="shared" si="10"/>
        <v>2020</v>
      </c>
      <c r="C267" s="6">
        <f t="shared" si="9"/>
        <v>4</v>
      </c>
      <c r="D267" s="6">
        <f t="shared" si="11"/>
        <v>2020.04</v>
      </c>
      <c r="E267">
        <v>0.15</v>
      </c>
    </row>
    <row r="268" spans="1:5">
      <c r="A268" s="1">
        <v>43933</v>
      </c>
      <c r="B268" s="6">
        <f t="shared" si="10"/>
        <v>2020</v>
      </c>
      <c r="C268" s="6">
        <f t="shared" si="9"/>
        <v>4</v>
      </c>
      <c r="D268" s="6">
        <f t="shared" si="11"/>
        <v>2020.04</v>
      </c>
      <c r="E268">
        <v>0.15</v>
      </c>
    </row>
    <row r="269" spans="1:5">
      <c r="A269" s="1">
        <v>43934</v>
      </c>
      <c r="B269" s="6">
        <f t="shared" si="10"/>
        <v>2020</v>
      </c>
      <c r="C269" s="6">
        <f t="shared" ref="C269:C332" si="12">MONTH(A269)</f>
        <v>4</v>
      </c>
      <c r="D269" s="6">
        <f t="shared" si="11"/>
        <v>2020.04</v>
      </c>
      <c r="E269">
        <v>0.15</v>
      </c>
    </row>
    <row r="270" spans="1:5">
      <c r="A270" s="1">
        <v>43935</v>
      </c>
      <c r="B270" s="6">
        <f t="shared" ref="B270:B333" si="13">YEAR(A270)</f>
        <v>2020</v>
      </c>
      <c r="C270" s="6">
        <f t="shared" si="12"/>
        <v>4</v>
      </c>
      <c r="D270" s="6">
        <f t="shared" ref="D270:D333" si="14">B270+C270/100</f>
        <v>2020.04</v>
      </c>
      <c r="E270">
        <v>0.15</v>
      </c>
    </row>
    <row r="271" spans="1:5">
      <c r="A271" s="1">
        <v>43936</v>
      </c>
      <c r="B271" s="6">
        <f t="shared" si="13"/>
        <v>2020</v>
      </c>
      <c r="C271" s="6">
        <f t="shared" si="12"/>
        <v>4</v>
      </c>
      <c r="D271" s="6">
        <f t="shared" si="14"/>
        <v>2020.04</v>
      </c>
      <c r="E271">
        <v>0.15</v>
      </c>
    </row>
    <row r="272" spans="1:5">
      <c r="A272" s="1">
        <v>43937</v>
      </c>
      <c r="B272" s="6">
        <f t="shared" si="13"/>
        <v>2020</v>
      </c>
      <c r="C272" s="6">
        <f t="shared" si="12"/>
        <v>4</v>
      </c>
      <c r="D272" s="6">
        <f t="shared" si="14"/>
        <v>2020.04</v>
      </c>
      <c r="E272">
        <v>0.15</v>
      </c>
    </row>
    <row r="273" spans="1:5">
      <c r="A273" s="1">
        <v>43938</v>
      </c>
      <c r="B273" s="6">
        <f t="shared" si="13"/>
        <v>2020</v>
      </c>
      <c r="C273" s="6">
        <f t="shared" si="12"/>
        <v>4</v>
      </c>
      <c r="D273" s="6">
        <f t="shared" si="14"/>
        <v>2020.04</v>
      </c>
      <c r="E273">
        <v>0.15</v>
      </c>
    </row>
    <row r="274" spans="1:5">
      <c r="A274" s="1">
        <v>43939</v>
      </c>
      <c r="B274" s="6">
        <f t="shared" si="13"/>
        <v>2020</v>
      </c>
      <c r="C274" s="6">
        <f t="shared" si="12"/>
        <v>4</v>
      </c>
      <c r="D274" s="6">
        <f t="shared" si="14"/>
        <v>2020.04</v>
      </c>
      <c r="E274">
        <v>0.15</v>
      </c>
    </row>
    <row r="275" spans="1:5">
      <c r="A275" s="1">
        <v>43940</v>
      </c>
      <c r="B275" s="6">
        <f t="shared" si="13"/>
        <v>2020</v>
      </c>
      <c r="C275" s="6">
        <f t="shared" si="12"/>
        <v>4</v>
      </c>
      <c r="D275" s="6">
        <f t="shared" si="14"/>
        <v>2020.04</v>
      </c>
      <c r="E275">
        <v>0.15</v>
      </c>
    </row>
    <row r="276" spans="1:5">
      <c r="A276" s="1">
        <v>43941</v>
      </c>
      <c r="B276" s="6">
        <f t="shared" si="13"/>
        <v>2020</v>
      </c>
      <c r="C276" s="6">
        <f t="shared" si="12"/>
        <v>4</v>
      </c>
      <c r="D276" s="6">
        <f t="shared" si="14"/>
        <v>2020.04</v>
      </c>
      <c r="E276">
        <v>0.15</v>
      </c>
    </row>
    <row r="277" spans="1:5">
      <c r="A277" s="1">
        <v>43942</v>
      </c>
      <c r="B277" s="6">
        <f t="shared" si="13"/>
        <v>2020</v>
      </c>
      <c r="C277" s="6">
        <f t="shared" si="12"/>
        <v>4</v>
      </c>
      <c r="D277" s="6">
        <f t="shared" si="14"/>
        <v>2020.04</v>
      </c>
      <c r="E277">
        <v>0.15</v>
      </c>
    </row>
    <row r="278" spans="1:5">
      <c r="A278" s="1">
        <v>43943</v>
      </c>
      <c r="B278" s="6">
        <f t="shared" si="13"/>
        <v>2020</v>
      </c>
      <c r="C278" s="6">
        <f t="shared" si="12"/>
        <v>4</v>
      </c>
      <c r="D278" s="6">
        <f t="shared" si="14"/>
        <v>2020.04</v>
      </c>
      <c r="E278">
        <v>0.15</v>
      </c>
    </row>
    <row r="279" spans="1:5">
      <c r="A279" s="1">
        <v>43944</v>
      </c>
      <c r="B279" s="6">
        <f t="shared" si="13"/>
        <v>2020</v>
      </c>
      <c r="C279" s="6">
        <f t="shared" si="12"/>
        <v>4</v>
      </c>
      <c r="D279" s="6">
        <f t="shared" si="14"/>
        <v>2020.04</v>
      </c>
      <c r="E279">
        <v>0.15</v>
      </c>
    </row>
    <row r="280" spans="1:5">
      <c r="A280" s="1">
        <v>43945</v>
      </c>
      <c r="B280" s="6">
        <f t="shared" si="13"/>
        <v>2020</v>
      </c>
      <c r="C280" s="6">
        <f t="shared" si="12"/>
        <v>4</v>
      </c>
      <c r="D280" s="6">
        <f t="shared" si="14"/>
        <v>2020.04</v>
      </c>
      <c r="E280">
        <v>0.15</v>
      </c>
    </row>
    <row r="281" spans="1:5">
      <c r="A281" s="1">
        <v>43946</v>
      </c>
      <c r="B281" s="6">
        <f t="shared" si="13"/>
        <v>2020</v>
      </c>
      <c r="C281" s="6">
        <f t="shared" si="12"/>
        <v>4</v>
      </c>
      <c r="D281" s="6">
        <f t="shared" si="14"/>
        <v>2020.04</v>
      </c>
      <c r="E281">
        <v>0.15</v>
      </c>
    </row>
    <row r="282" spans="1:5">
      <c r="A282" s="1">
        <v>43947</v>
      </c>
      <c r="B282" s="6">
        <f t="shared" si="13"/>
        <v>2020</v>
      </c>
      <c r="C282" s="6">
        <f t="shared" si="12"/>
        <v>4</v>
      </c>
      <c r="D282" s="6">
        <f t="shared" si="14"/>
        <v>2020.04</v>
      </c>
      <c r="E282">
        <v>0.15</v>
      </c>
    </row>
    <row r="283" spans="1:5">
      <c r="A283" s="1">
        <v>43948</v>
      </c>
      <c r="B283" s="6">
        <f t="shared" si="13"/>
        <v>2020</v>
      </c>
      <c r="C283" s="6">
        <f t="shared" si="12"/>
        <v>4</v>
      </c>
      <c r="D283" s="6">
        <f t="shared" si="14"/>
        <v>2020.04</v>
      </c>
      <c r="E283">
        <v>0.15</v>
      </c>
    </row>
    <row r="284" spans="1:5">
      <c r="A284" s="1">
        <v>43949</v>
      </c>
      <c r="B284" s="6">
        <f t="shared" si="13"/>
        <v>2020</v>
      </c>
      <c r="C284" s="6">
        <f t="shared" si="12"/>
        <v>4</v>
      </c>
      <c r="D284" s="6">
        <f t="shared" si="14"/>
        <v>2020.04</v>
      </c>
      <c r="E284">
        <v>0.15</v>
      </c>
    </row>
    <row r="285" spans="1:5">
      <c r="A285" s="1">
        <v>43950</v>
      </c>
      <c r="B285" s="6">
        <f t="shared" si="13"/>
        <v>2020</v>
      </c>
      <c r="C285" s="6">
        <f t="shared" si="12"/>
        <v>4</v>
      </c>
      <c r="D285" s="6">
        <f t="shared" si="14"/>
        <v>2020.04</v>
      </c>
      <c r="E285">
        <v>0.15</v>
      </c>
    </row>
    <row r="286" spans="1:5">
      <c r="A286" s="1">
        <v>43951</v>
      </c>
      <c r="B286" s="6">
        <f t="shared" si="13"/>
        <v>2020</v>
      </c>
      <c r="C286" s="6">
        <f t="shared" si="12"/>
        <v>4</v>
      </c>
      <c r="D286" s="6">
        <f t="shared" si="14"/>
        <v>2020.04</v>
      </c>
      <c r="E286">
        <v>0.15</v>
      </c>
    </row>
    <row r="287" spans="1:5">
      <c r="A287" s="1">
        <v>43952</v>
      </c>
      <c r="B287" s="6">
        <f t="shared" si="13"/>
        <v>2020</v>
      </c>
      <c r="C287" s="6">
        <f t="shared" si="12"/>
        <v>5</v>
      </c>
      <c r="D287" s="6">
        <f t="shared" si="14"/>
        <v>2020.05</v>
      </c>
      <c r="E287">
        <v>0.15</v>
      </c>
    </row>
    <row r="288" spans="1:5">
      <c r="A288" s="1">
        <v>43953</v>
      </c>
      <c r="B288" s="6">
        <f t="shared" si="13"/>
        <v>2020</v>
      </c>
      <c r="C288" s="6">
        <f t="shared" si="12"/>
        <v>5</v>
      </c>
      <c r="D288" s="6">
        <f t="shared" si="14"/>
        <v>2020.05</v>
      </c>
      <c r="E288">
        <v>0.15</v>
      </c>
    </row>
    <row r="289" spans="1:5">
      <c r="A289" s="1">
        <v>43954</v>
      </c>
      <c r="B289" s="6">
        <f t="shared" si="13"/>
        <v>2020</v>
      </c>
      <c r="C289" s="6">
        <f t="shared" si="12"/>
        <v>5</v>
      </c>
      <c r="D289" s="6">
        <f t="shared" si="14"/>
        <v>2020.05</v>
      </c>
      <c r="E289">
        <v>0.15</v>
      </c>
    </row>
    <row r="290" spans="1:5">
      <c r="A290" s="1">
        <v>43955</v>
      </c>
      <c r="B290" s="6">
        <f t="shared" si="13"/>
        <v>2020</v>
      </c>
      <c r="C290" s="6">
        <f t="shared" si="12"/>
        <v>5</v>
      </c>
      <c r="D290" s="6">
        <f t="shared" si="14"/>
        <v>2020.05</v>
      </c>
      <c r="E290">
        <v>0.15</v>
      </c>
    </row>
    <row r="291" spans="1:5">
      <c r="A291" s="1">
        <v>43956</v>
      </c>
      <c r="B291" s="6">
        <f t="shared" si="13"/>
        <v>2020</v>
      </c>
      <c r="C291" s="6">
        <f t="shared" si="12"/>
        <v>5</v>
      </c>
      <c r="D291" s="6">
        <f t="shared" si="14"/>
        <v>2020.05</v>
      </c>
      <c r="E291">
        <v>0.15</v>
      </c>
    </row>
    <row r="292" spans="1:5">
      <c r="A292" s="1">
        <v>43957</v>
      </c>
      <c r="B292" s="6">
        <f t="shared" si="13"/>
        <v>2020</v>
      </c>
      <c r="C292" s="6">
        <f t="shared" si="12"/>
        <v>5</v>
      </c>
      <c r="D292" s="6">
        <f t="shared" si="14"/>
        <v>2020.05</v>
      </c>
      <c r="E292">
        <v>0.15</v>
      </c>
    </row>
    <row r="293" spans="1:5">
      <c r="A293" s="1">
        <v>43958</v>
      </c>
      <c r="B293" s="6">
        <f t="shared" si="13"/>
        <v>2020</v>
      </c>
      <c r="C293" s="6">
        <f t="shared" si="12"/>
        <v>5</v>
      </c>
      <c r="D293" s="6">
        <f t="shared" si="14"/>
        <v>2020.05</v>
      </c>
      <c r="E293">
        <v>0.15</v>
      </c>
    </row>
    <row r="294" spans="1:5">
      <c r="A294" s="1">
        <v>43959</v>
      </c>
      <c r="B294" s="6">
        <f t="shared" si="13"/>
        <v>2020</v>
      </c>
      <c r="C294" s="6">
        <f t="shared" si="12"/>
        <v>5</v>
      </c>
      <c r="D294" s="6">
        <f t="shared" si="14"/>
        <v>2020.05</v>
      </c>
      <c r="E294">
        <v>0.15</v>
      </c>
    </row>
    <row r="295" spans="1:5">
      <c r="A295" s="1">
        <v>43960</v>
      </c>
      <c r="B295" s="6">
        <f t="shared" si="13"/>
        <v>2020</v>
      </c>
      <c r="C295" s="6">
        <f t="shared" si="12"/>
        <v>5</v>
      </c>
      <c r="D295" s="6">
        <f t="shared" si="14"/>
        <v>2020.05</v>
      </c>
      <c r="E295">
        <v>0.15</v>
      </c>
    </row>
    <row r="296" spans="1:5">
      <c r="A296" s="1">
        <v>43961</v>
      </c>
      <c r="B296" s="6">
        <f t="shared" si="13"/>
        <v>2020</v>
      </c>
      <c r="C296" s="6">
        <f t="shared" si="12"/>
        <v>5</v>
      </c>
      <c r="D296" s="6">
        <f t="shared" si="14"/>
        <v>2020.05</v>
      </c>
      <c r="E296">
        <v>0.15</v>
      </c>
    </row>
    <row r="297" spans="1:5">
      <c r="A297" s="1">
        <v>43962</v>
      </c>
      <c r="B297" s="6">
        <f t="shared" si="13"/>
        <v>2020</v>
      </c>
      <c r="C297" s="6">
        <f t="shared" si="12"/>
        <v>5</v>
      </c>
      <c r="D297" s="6">
        <f t="shared" si="14"/>
        <v>2020.05</v>
      </c>
      <c r="E297">
        <v>0.15</v>
      </c>
    </row>
    <row r="298" spans="1:5">
      <c r="A298" s="1">
        <v>43963</v>
      </c>
      <c r="B298" s="6">
        <f t="shared" si="13"/>
        <v>2020</v>
      </c>
      <c r="C298" s="6">
        <f t="shared" si="12"/>
        <v>5</v>
      </c>
      <c r="D298" s="6">
        <f t="shared" si="14"/>
        <v>2020.05</v>
      </c>
      <c r="E298">
        <v>0.15</v>
      </c>
    </row>
    <row r="299" spans="1:5">
      <c r="A299" s="1">
        <v>43964</v>
      </c>
      <c r="B299" s="6">
        <f t="shared" si="13"/>
        <v>2020</v>
      </c>
      <c r="C299" s="6">
        <f t="shared" si="12"/>
        <v>5</v>
      </c>
      <c r="D299" s="6">
        <f t="shared" si="14"/>
        <v>2020.05</v>
      </c>
      <c r="E299">
        <v>0.15</v>
      </c>
    </row>
    <row r="300" spans="1:5">
      <c r="A300" s="1">
        <v>43965</v>
      </c>
      <c r="B300" s="6">
        <f t="shared" si="13"/>
        <v>2020</v>
      </c>
      <c r="C300" s="6">
        <f t="shared" si="12"/>
        <v>5</v>
      </c>
      <c r="D300" s="6">
        <f t="shared" si="14"/>
        <v>2020.05</v>
      </c>
      <c r="E300">
        <v>0.15</v>
      </c>
    </row>
    <row r="301" spans="1:5">
      <c r="A301" s="1">
        <v>43966</v>
      </c>
      <c r="B301" s="6">
        <f t="shared" si="13"/>
        <v>2020</v>
      </c>
      <c r="C301" s="6">
        <f t="shared" si="12"/>
        <v>5</v>
      </c>
      <c r="D301" s="6">
        <f t="shared" si="14"/>
        <v>2020.05</v>
      </c>
      <c r="E301">
        <v>0.15</v>
      </c>
    </row>
    <row r="302" spans="1:5">
      <c r="A302" s="1">
        <v>43967</v>
      </c>
      <c r="B302" s="6">
        <f t="shared" si="13"/>
        <v>2020</v>
      </c>
      <c r="C302" s="6">
        <f t="shared" si="12"/>
        <v>5</v>
      </c>
      <c r="D302" s="6">
        <f t="shared" si="14"/>
        <v>2020.05</v>
      </c>
      <c r="E302">
        <v>0.15</v>
      </c>
    </row>
    <row r="303" spans="1:5">
      <c r="A303" s="1">
        <v>43968</v>
      </c>
      <c r="B303" s="6">
        <f t="shared" si="13"/>
        <v>2020</v>
      </c>
      <c r="C303" s="6">
        <f t="shared" si="12"/>
        <v>5</v>
      </c>
      <c r="D303" s="6">
        <f t="shared" si="14"/>
        <v>2020.05</v>
      </c>
      <c r="E303">
        <v>0.15</v>
      </c>
    </row>
    <row r="304" spans="1:5">
      <c r="A304" s="1">
        <v>43969</v>
      </c>
      <c r="B304" s="6">
        <f t="shared" si="13"/>
        <v>2020</v>
      </c>
      <c r="C304" s="6">
        <f t="shared" si="12"/>
        <v>5</v>
      </c>
      <c r="D304" s="6">
        <f t="shared" si="14"/>
        <v>2020.05</v>
      </c>
      <c r="E304">
        <v>0.15</v>
      </c>
    </row>
    <row r="305" spans="1:5">
      <c r="A305" s="1">
        <v>43970</v>
      </c>
      <c r="B305" s="6">
        <f t="shared" si="13"/>
        <v>2020</v>
      </c>
      <c r="C305" s="6">
        <f t="shared" si="12"/>
        <v>5</v>
      </c>
      <c r="D305" s="6">
        <f t="shared" si="14"/>
        <v>2020.05</v>
      </c>
      <c r="E305">
        <v>0.15</v>
      </c>
    </row>
    <row r="306" spans="1:5">
      <c r="A306" s="1">
        <v>43971</v>
      </c>
      <c r="B306" s="6">
        <f t="shared" si="13"/>
        <v>2020</v>
      </c>
      <c r="C306" s="6">
        <f t="shared" si="12"/>
        <v>5</v>
      </c>
      <c r="D306" s="6">
        <f t="shared" si="14"/>
        <v>2020.05</v>
      </c>
      <c r="E306">
        <v>0.15</v>
      </c>
    </row>
    <row r="307" spans="1:5">
      <c r="A307" s="1">
        <v>43972</v>
      </c>
      <c r="B307" s="6">
        <f t="shared" si="13"/>
        <v>2020</v>
      </c>
      <c r="C307" s="6">
        <f t="shared" si="12"/>
        <v>5</v>
      </c>
      <c r="D307" s="6">
        <f t="shared" si="14"/>
        <v>2020.05</v>
      </c>
      <c r="E307">
        <v>0.15</v>
      </c>
    </row>
    <row r="308" spans="1:5">
      <c r="A308" s="1">
        <v>43973</v>
      </c>
      <c r="B308" s="6">
        <f t="shared" si="13"/>
        <v>2020</v>
      </c>
      <c r="C308" s="6">
        <f t="shared" si="12"/>
        <v>5</v>
      </c>
      <c r="D308" s="6">
        <f t="shared" si="14"/>
        <v>2020.05</v>
      </c>
      <c r="E308">
        <v>0.2</v>
      </c>
    </row>
    <row r="309" spans="1:5">
      <c r="A309" s="1">
        <v>43974</v>
      </c>
      <c r="B309" s="6">
        <f t="shared" si="13"/>
        <v>2020</v>
      </c>
      <c r="C309" s="6">
        <f t="shared" si="12"/>
        <v>5</v>
      </c>
      <c r="D309" s="6">
        <f t="shared" si="14"/>
        <v>2020.05</v>
      </c>
      <c r="E309">
        <v>0.2</v>
      </c>
    </row>
    <row r="310" spans="1:5">
      <c r="A310" s="1">
        <v>43975</v>
      </c>
      <c r="B310" s="6">
        <f t="shared" si="13"/>
        <v>2020</v>
      </c>
      <c r="C310" s="6">
        <f t="shared" si="12"/>
        <v>5</v>
      </c>
      <c r="D310" s="6">
        <f t="shared" si="14"/>
        <v>2020.05</v>
      </c>
      <c r="E310">
        <v>0.2</v>
      </c>
    </row>
    <row r="311" spans="1:5">
      <c r="A311" s="1">
        <v>43976</v>
      </c>
      <c r="B311" s="6">
        <f t="shared" si="13"/>
        <v>2020</v>
      </c>
      <c r="C311" s="6">
        <f t="shared" si="12"/>
        <v>5</v>
      </c>
      <c r="D311" s="6">
        <f t="shared" si="14"/>
        <v>2020.05</v>
      </c>
      <c r="E311">
        <v>0.2</v>
      </c>
    </row>
    <row r="312" spans="1:5">
      <c r="A312" s="1">
        <v>43977</v>
      </c>
      <c r="B312" s="6">
        <f t="shared" si="13"/>
        <v>2020</v>
      </c>
      <c r="C312" s="6">
        <f t="shared" si="12"/>
        <v>5</v>
      </c>
      <c r="D312" s="6">
        <f t="shared" si="14"/>
        <v>2020.05</v>
      </c>
      <c r="E312">
        <v>0.2</v>
      </c>
    </row>
    <row r="313" spans="1:5">
      <c r="A313" s="1">
        <v>43978</v>
      </c>
      <c r="B313" s="6">
        <f t="shared" si="13"/>
        <v>2020</v>
      </c>
      <c r="C313" s="6">
        <f t="shared" si="12"/>
        <v>5</v>
      </c>
      <c r="D313" s="6">
        <f t="shared" si="14"/>
        <v>2020.05</v>
      </c>
      <c r="E313">
        <v>0.2</v>
      </c>
    </row>
    <row r="314" spans="1:5">
      <c r="A314" s="1">
        <v>43979</v>
      </c>
      <c r="B314" s="6">
        <f t="shared" si="13"/>
        <v>2020</v>
      </c>
      <c r="C314" s="6">
        <f t="shared" si="12"/>
        <v>5</v>
      </c>
      <c r="D314" s="6">
        <f t="shared" si="14"/>
        <v>2020.05</v>
      </c>
      <c r="E314">
        <v>0.2</v>
      </c>
    </row>
    <row r="315" spans="1:5">
      <c r="A315" s="1">
        <v>43980</v>
      </c>
      <c r="B315" s="6">
        <f t="shared" si="13"/>
        <v>2020</v>
      </c>
      <c r="C315" s="6">
        <f t="shared" si="12"/>
        <v>5</v>
      </c>
      <c r="D315" s="6">
        <f t="shared" si="14"/>
        <v>2020.05</v>
      </c>
      <c r="E315">
        <v>0.2</v>
      </c>
    </row>
    <row r="316" spans="1:5">
      <c r="A316" s="1">
        <v>43981</v>
      </c>
      <c r="B316" s="6">
        <f t="shared" si="13"/>
        <v>2020</v>
      </c>
      <c r="C316" s="6">
        <f t="shared" si="12"/>
        <v>5</v>
      </c>
      <c r="D316" s="6">
        <f t="shared" si="14"/>
        <v>2020.05</v>
      </c>
      <c r="E316">
        <v>0.2</v>
      </c>
    </row>
    <row r="317" spans="1:5">
      <c r="A317" s="1">
        <v>43982</v>
      </c>
      <c r="B317" s="6">
        <f t="shared" si="13"/>
        <v>2020</v>
      </c>
      <c r="C317" s="6">
        <f t="shared" si="12"/>
        <v>5</v>
      </c>
      <c r="D317" s="6">
        <f t="shared" si="14"/>
        <v>2020.05</v>
      </c>
      <c r="E317">
        <v>0.2</v>
      </c>
    </row>
    <row r="318" spans="1:5">
      <c r="A318" s="1">
        <v>43983</v>
      </c>
      <c r="B318" s="6">
        <f t="shared" si="13"/>
        <v>2020</v>
      </c>
      <c r="C318" s="6">
        <f t="shared" si="12"/>
        <v>6</v>
      </c>
      <c r="D318" s="6">
        <f t="shared" si="14"/>
        <v>2020.06</v>
      </c>
      <c r="E318">
        <v>0.2</v>
      </c>
    </row>
    <row r="319" spans="1:5">
      <c r="A319" s="1">
        <v>43984</v>
      </c>
      <c r="B319" s="6">
        <f t="shared" si="13"/>
        <v>2020</v>
      </c>
      <c r="C319" s="6">
        <f t="shared" si="12"/>
        <v>6</v>
      </c>
      <c r="D319" s="6">
        <f t="shared" si="14"/>
        <v>2020.06</v>
      </c>
      <c r="E319">
        <v>0.2</v>
      </c>
    </row>
    <row r="320" spans="1:5">
      <c r="A320" s="1">
        <v>43985</v>
      </c>
      <c r="B320" s="6">
        <f t="shared" si="13"/>
        <v>2020</v>
      </c>
      <c r="C320" s="6">
        <f t="shared" si="12"/>
        <v>6</v>
      </c>
      <c r="D320" s="6">
        <f t="shared" si="14"/>
        <v>2020.06</v>
      </c>
      <c r="E320">
        <v>0.2</v>
      </c>
    </row>
    <row r="321" spans="1:5">
      <c r="A321" s="1">
        <v>43986</v>
      </c>
      <c r="B321" s="6">
        <f t="shared" si="13"/>
        <v>2020</v>
      </c>
      <c r="C321" s="6">
        <f t="shared" si="12"/>
        <v>6</v>
      </c>
      <c r="D321" s="6">
        <f t="shared" si="14"/>
        <v>2020.06</v>
      </c>
      <c r="E321">
        <v>0.2</v>
      </c>
    </row>
    <row r="322" spans="1:5">
      <c r="A322" s="1">
        <v>43987</v>
      </c>
      <c r="B322" s="6">
        <f t="shared" si="13"/>
        <v>2020</v>
      </c>
      <c r="C322" s="6">
        <f t="shared" si="12"/>
        <v>6</v>
      </c>
      <c r="D322" s="6">
        <f t="shared" si="14"/>
        <v>2020.06</v>
      </c>
      <c r="E322">
        <v>0.2</v>
      </c>
    </row>
    <row r="323" spans="1:5">
      <c r="A323" s="1">
        <v>43988</v>
      </c>
      <c r="B323" s="6">
        <f t="shared" si="13"/>
        <v>2020</v>
      </c>
      <c r="C323" s="6">
        <f t="shared" si="12"/>
        <v>6</v>
      </c>
      <c r="D323" s="6">
        <f t="shared" si="14"/>
        <v>2020.06</v>
      </c>
      <c r="E323">
        <v>0.2</v>
      </c>
    </row>
    <row r="324" spans="1:5">
      <c r="A324" s="1">
        <v>43989</v>
      </c>
      <c r="B324" s="6">
        <f t="shared" si="13"/>
        <v>2020</v>
      </c>
      <c r="C324" s="6">
        <f t="shared" si="12"/>
        <v>6</v>
      </c>
      <c r="D324" s="6">
        <f t="shared" si="14"/>
        <v>2020.06</v>
      </c>
      <c r="E324">
        <v>0.2</v>
      </c>
    </row>
    <row r="325" spans="1:5">
      <c r="A325" s="1">
        <v>43990</v>
      </c>
      <c r="B325" s="6">
        <f t="shared" si="13"/>
        <v>2020</v>
      </c>
      <c r="C325" s="6">
        <f t="shared" si="12"/>
        <v>6</v>
      </c>
      <c r="D325" s="6">
        <f t="shared" si="14"/>
        <v>2020.06</v>
      </c>
      <c r="E325">
        <v>0.2</v>
      </c>
    </row>
    <row r="326" spans="1:5">
      <c r="A326" s="1">
        <v>43991</v>
      </c>
      <c r="B326" s="6">
        <f t="shared" si="13"/>
        <v>2020</v>
      </c>
      <c r="C326" s="6">
        <f t="shared" si="12"/>
        <v>6</v>
      </c>
      <c r="D326" s="6">
        <f t="shared" si="14"/>
        <v>2020.06</v>
      </c>
      <c r="E326">
        <v>0.2</v>
      </c>
    </row>
    <row r="327" spans="1:5">
      <c r="A327" s="1">
        <v>43992</v>
      </c>
      <c r="B327" s="6">
        <f t="shared" si="13"/>
        <v>2020</v>
      </c>
      <c r="C327" s="6">
        <f t="shared" si="12"/>
        <v>6</v>
      </c>
      <c r="D327" s="6">
        <f t="shared" si="14"/>
        <v>2020.06</v>
      </c>
      <c r="E327">
        <v>0.2</v>
      </c>
    </row>
    <row r="328" spans="1:5">
      <c r="A328" s="1">
        <v>43993</v>
      </c>
      <c r="B328" s="6">
        <f t="shared" si="13"/>
        <v>2020</v>
      </c>
      <c r="C328" s="6">
        <f t="shared" si="12"/>
        <v>6</v>
      </c>
      <c r="D328" s="6">
        <f t="shared" si="14"/>
        <v>2020.06</v>
      </c>
      <c r="E328">
        <v>0.2</v>
      </c>
    </row>
    <row r="329" spans="1:5">
      <c r="A329" s="1">
        <v>43994</v>
      </c>
      <c r="B329" s="6">
        <f t="shared" si="13"/>
        <v>2020</v>
      </c>
      <c r="C329" s="6">
        <f t="shared" si="12"/>
        <v>6</v>
      </c>
      <c r="D329" s="6">
        <f t="shared" si="14"/>
        <v>2020.06</v>
      </c>
      <c r="E329">
        <v>0.2</v>
      </c>
    </row>
    <row r="330" spans="1:5">
      <c r="A330" s="1">
        <v>43995</v>
      </c>
      <c r="B330" s="6">
        <f t="shared" si="13"/>
        <v>2020</v>
      </c>
      <c r="C330" s="6">
        <f t="shared" si="12"/>
        <v>6</v>
      </c>
      <c r="D330" s="6">
        <f t="shared" si="14"/>
        <v>2020.06</v>
      </c>
      <c r="E330">
        <v>0.2</v>
      </c>
    </row>
    <row r="331" spans="1:5">
      <c r="A331" s="1">
        <v>43996</v>
      </c>
      <c r="B331" s="6">
        <f t="shared" si="13"/>
        <v>2020</v>
      </c>
      <c r="C331" s="6">
        <f t="shared" si="12"/>
        <v>6</v>
      </c>
      <c r="D331" s="6">
        <f t="shared" si="14"/>
        <v>2020.06</v>
      </c>
      <c r="E331">
        <v>0.2</v>
      </c>
    </row>
    <row r="332" spans="1:5">
      <c r="A332" s="1">
        <v>43997</v>
      </c>
      <c r="B332" s="6">
        <f t="shared" si="13"/>
        <v>2020</v>
      </c>
      <c r="C332" s="6">
        <f t="shared" si="12"/>
        <v>6</v>
      </c>
      <c r="D332" s="6">
        <f t="shared" si="14"/>
        <v>2020.06</v>
      </c>
      <c r="E332">
        <v>0.2</v>
      </c>
    </row>
    <row r="333" spans="1:5">
      <c r="A333" s="1">
        <v>43998</v>
      </c>
      <c r="B333" s="6">
        <f t="shared" si="13"/>
        <v>2020</v>
      </c>
      <c r="C333" s="6">
        <f t="shared" ref="C333:C396" si="15">MONTH(A333)</f>
        <v>6</v>
      </c>
      <c r="D333" s="6">
        <f t="shared" si="14"/>
        <v>2020.06</v>
      </c>
      <c r="E333">
        <v>0.2</v>
      </c>
    </row>
    <row r="334" spans="1:5">
      <c r="A334" s="1">
        <v>43999</v>
      </c>
      <c r="B334" s="6">
        <f t="shared" ref="B334:B397" si="16">YEAR(A334)</f>
        <v>2020</v>
      </c>
      <c r="C334" s="6">
        <f t="shared" si="15"/>
        <v>6</v>
      </c>
      <c r="D334" s="6">
        <f t="shared" ref="D334:D397" si="17">B334+C334/100</f>
        <v>2020.06</v>
      </c>
      <c r="E334">
        <v>0.2</v>
      </c>
    </row>
    <row r="335" spans="1:5">
      <c r="A335" s="1">
        <v>44000</v>
      </c>
      <c r="B335" s="6">
        <f t="shared" si="16"/>
        <v>2020</v>
      </c>
      <c r="C335" s="6">
        <f t="shared" si="15"/>
        <v>6</v>
      </c>
      <c r="D335" s="6">
        <f t="shared" si="17"/>
        <v>2020.06</v>
      </c>
      <c r="E335">
        <v>0.2</v>
      </c>
    </row>
    <row r="336" spans="1:5">
      <c r="A336" s="1">
        <v>44001</v>
      </c>
      <c r="B336" s="6">
        <f t="shared" si="16"/>
        <v>2020</v>
      </c>
      <c r="C336" s="6">
        <f t="shared" si="15"/>
        <v>6</v>
      </c>
      <c r="D336" s="6">
        <f t="shared" si="17"/>
        <v>2020.06</v>
      </c>
      <c r="E336">
        <v>0.2</v>
      </c>
    </row>
    <row r="337" spans="1:5">
      <c r="A337" s="1">
        <v>44002</v>
      </c>
      <c r="B337" s="6">
        <f t="shared" si="16"/>
        <v>2020</v>
      </c>
      <c r="C337" s="6">
        <f t="shared" si="15"/>
        <v>6</v>
      </c>
      <c r="D337" s="6">
        <f t="shared" si="17"/>
        <v>2020.06</v>
      </c>
      <c r="E337">
        <v>0.2</v>
      </c>
    </row>
    <row r="338" spans="1:5">
      <c r="A338" s="1">
        <v>44003</v>
      </c>
      <c r="B338" s="6">
        <f t="shared" si="16"/>
        <v>2020</v>
      </c>
      <c r="C338" s="6">
        <f t="shared" si="15"/>
        <v>6</v>
      </c>
      <c r="D338" s="6">
        <f t="shared" si="17"/>
        <v>2020.06</v>
      </c>
      <c r="E338">
        <v>0.2</v>
      </c>
    </row>
    <row r="339" spans="1:5">
      <c r="A339" s="1">
        <v>44004</v>
      </c>
      <c r="B339" s="6">
        <f t="shared" si="16"/>
        <v>2020</v>
      </c>
      <c r="C339" s="6">
        <f t="shared" si="15"/>
        <v>6</v>
      </c>
      <c r="D339" s="6">
        <f t="shared" si="17"/>
        <v>2020.06</v>
      </c>
      <c r="E339">
        <v>0.2</v>
      </c>
    </row>
    <row r="340" spans="1:5">
      <c r="A340" s="1">
        <v>44005</v>
      </c>
      <c r="B340" s="6">
        <f t="shared" si="16"/>
        <v>2020</v>
      </c>
      <c r="C340" s="6">
        <f t="shared" si="15"/>
        <v>6</v>
      </c>
      <c r="D340" s="6">
        <f t="shared" si="17"/>
        <v>2020.06</v>
      </c>
      <c r="E340">
        <v>0.2</v>
      </c>
    </row>
    <row r="341" spans="1:5">
      <c r="A341" s="1">
        <v>44006</v>
      </c>
      <c r="B341" s="6">
        <f t="shared" si="16"/>
        <v>2020</v>
      </c>
      <c r="C341" s="6">
        <f t="shared" si="15"/>
        <v>6</v>
      </c>
      <c r="D341" s="6">
        <f t="shared" si="17"/>
        <v>2020.06</v>
      </c>
      <c r="E341">
        <v>0.2</v>
      </c>
    </row>
    <row r="342" spans="1:5">
      <c r="A342" s="1">
        <v>44007</v>
      </c>
      <c r="B342" s="6">
        <f t="shared" si="16"/>
        <v>2020</v>
      </c>
      <c r="C342" s="6">
        <f t="shared" si="15"/>
        <v>6</v>
      </c>
      <c r="D342" s="6">
        <f t="shared" si="17"/>
        <v>2020.06</v>
      </c>
      <c r="E342">
        <v>0.2</v>
      </c>
    </row>
    <row r="343" spans="1:5">
      <c r="A343" s="1">
        <v>44008</v>
      </c>
      <c r="B343" s="6">
        <f t="shared" si="16"/>
        <v>2020</v>
      </c>
      <c r="C343" s="6">
        <f t="shared" si="15"/>
        <v>6</v>
      </c>
      <c r="D343" s="6">
        <f t="shared" si="17"/>
        <v>2020.06</v>
      </c>
      <c r="E343">
        <v>0.2</v>
      </c>
    </row>
    <row r="344" spans="1:5">
      <c r="A344" s="1">
        <v>44009</v>
      </c>
      <c r="B344" s="6">
        <f t="shared" si="16"/>
        <v>2020</v>
      </c>
      <c r="C344" s="6">
        <f t="shared" si="15"/>
        <v>6</v>
      </c>
      <c r="D344" s="6">
        <f t="shared" si="17"/>
        <v>2020.06</v>
      </c>
      <c r="E344">
        <v>0.2</v>
      </c>
    </row>
    <row r="345" spans="1:5">
      <c r="A345" s="1">
        <v>44010</v>
      </c>
      <c r="B345" s="6">
        <f t="shared" si="16"/>
        <v>2020</v>
      </c>
      <c r="C345" s="6">
        <f t="shared" si="15"/>
        <v>6</v>
      </c>
      <c r="D345" s="6">
        <f t="shared" si="17"/>
        <v>2020.06</v>
      </c>
      <c r="E345">
        <v>0.2</v>
      </c>
    </row>
    <row r="346" spans="1:5">
      <c r="A346" s="1">
        <v>44011</v>
      </c>
      <c r="B346" s="6">
        <f t="shared" si="16"/>
        <v>2020</v>
      </c>
      <c r="C346" s="6">
        <f t="shared" si="15"/>
        <v>6</v>
      </c>
      <c r="D346" s="6">
        <f t="shared" si="17"/>
        <v>2020.06</v>
      </c>
      <c r="E346">
        <v>0.2</v>
      </c>
    </row>
    <row r="347" spans="1:5">
      <c r="A347" s="1">
        <v>44012</v>
      </c>
      <c r="B347" s="6">
        <f t="shared" si="16"/>
        <v>2020</v>
      </c>
      <c r="C347" s="6">
        <f t="shared" si="15"/>
        <v>6</v>
      </c>
      <c r="D347" s="6">
        <f t="shared" si="17"/>
        <v>2020.06</v>
      </c>
      <c r="E347">
        <v>0.2</v>
      </c>
    </row>
    <row r="348" spans="1:5">
      <c r="A348" s="1">
        <v>44013</v>
      </c>
      <c r="B348" s="6">
        <f t="shared" si="16"/>
        <v>2020</v>
      </c>
      <c r="C348" s="6">
        <f t="shared" si="15"/>
        <v>7</v>
      </c>
      <c r="D348" s="6">
        <f t="shared" si="17"/>
        <v>2020.07</v>
      </c>
      <c r="E348">
        <v>0.2</v>
      </c>
    </row>
    <row r="349" spans="1:5">
      <c r="A349" s="1">
        <v>44014</v>
      </c>
      <c r="B349" s="6">
        <f t="shared" si="16"/>
        <v>2020</v>
      </c>
      <c r="C349" s="6">
        <f t="shared" si="15"/>
        <v>7</v>
      </c>
      <c r="D349" s="6">
        <f t="shared" si="17"/>
        <v>2020.07</v>
      </c>
      <c r="E349">
        <v>0.2</v>
      </c>
    </row>
    <row r="350" spans="1:5">
      <c r="A350" s="1">
        <v>44015</v>
      </c>
      <c r="B350" s="6">
        <f t="shared" si="16"/>
        <v>2020</v>
      </c>
      <c r="C350" s="6">
        <f t="shared" si="15"/>
        <v>7</v>
      </c>
      <c r="D350" s="6">
        <f t="shared" si="17"/>
        <v>2020.07</v>
      </c>
      <c r="E350">
        <v>0.2</v>
      </c>
    </row>
    <row r="351" spans="1:5">
      <c r="A351" s="1">
        <v>44016</v>
      </c>
      <c r="B351" s="6">
        <f t="shared" si="16"/>
        <v>2020</v>
      </c>
      <c r="C351" s="6">
        <f t="shared" si="15"/>
        <v>7</v>
      </c>
      <c r="D351" s="6">
        <f t="shared" si="17"/>
        <v>2020.07</v>
      </c>
      <c r="E351">
        <v>0.2</v>
      </c>
    </row>
    <row r="352" spans="1:5">
      <c r="A352" s="1">
        <v>44017</v>
      </c>
      <c r="B352" s="6">
        <f t="shared" si="16"/>
        <v>2020</v>
      </c>
      <c r="C352" s="6">
        <f t="shared" si="15"/>
        <v>7</v>
      </c>
      <c r="D352" s="6">
        <f t="shared" si="17"/>
        <v>2020.07</v>
      </c>
      <c r="E352">
        <v>0.2</v>
      </c>
    </row>
    <row r="353" spans="1:5">
      <c r="A353" s="1">
        <v>44018</v>
      </c>
      <c r="B353" s="6">
        <f t="shared" si="16"/>
        <v>2020</v>
      </c>
      <c r="C353" s="6">
        <f t="shared" si="15"/>
        <v>7</v>
      </c>
      <c r="D353" s="6">
        <f t="shared" si="17"/>
        <v>2020.07</v>
      </c>
      <c r="E353">
        <v>0.2</v>
      </c>
    </row>
    <row r="354" spans="1:5">
      <c r="A354" s="1">
        <v>44019</v>
      </c>
      <c r="B354" s="6">
        <f t="shared" si="16"/>
        <v>2020</v>
      </c>
      <c r="C354" s="6">
        <f t="shared" si="15"/>
        <v>7</v>
      </c>
      <c r="D354" s="6">
        <f t="shared" si="17"/>
        <v>2020.07</v>
      </c>
      <c r="E354">
        <v>0.2</v>
      </c>
    </row>
    <row r="355" spans="1:5">
      <c r="A355" s="1">
        <v>44020</v>
      </c>
      <c r="B355" s="6">
        <f t="shared" si="16"/>
        <v>2020</v>
      </c>
      <c r="C355" s="6">
        <f t="shared" si="15"/>
        <v>7</v>
      </c>
      <c r="D355" s="6">
        <f t="shared" si="17"/>
        <v>2020.07</v>
      </c>
      <c r="E355">
        <v>0.2</v>
      </c>
    </row>
    <row r="356" spans="1:5">
      <c r="A356" s="1">
        <v>44021</v>
      </c>
      <c r="B356" s="6">
        <f t="shared" si="16"/>
        <v>2020</v>
      </c>
      <c r="C356" s="6">
        <f t="shared" si="15"/>
        <v>7</v>
      </c>
      <c r="D356" s="6">
        <f t="shared" si="17"/>
        <v>2020.07</v>
      </c>
      <c r="E356">
        <v>0.2</v>
      </c>
    </row>
    <row r="357" spans="1:5">
      <c r="A357" s="1">
        <v>44022</v>
      </c>
      <c r="B357" s="6">
        <f t="shared" si="16"/>
        <v>2020</v>
      </c>
      <c r="C357" s="6">
        <f t="shared" si="15"/>
        <v>7</v>
      </c>
      <c r="D357" s="6">
        <f t="shared" si="17"/>
        <v>2020.07</v>
      </c>
      <c r="E357">
        <v>0.2</v>
      </c>
    </row>
    <row r="358" spans="1:5">
      <c r="A358" s="1">
        <v>44023</v>
      </c>
      <c r="B358" s="6">
        <f t="shared" si="16"/>
        <v>2020</v>
      </c>
      <c r="C358" s="6">
        <f t="shared" si="15"/>
        <v>7</v>
      </c>
      <c r="D358" s="6">
        <f t="shared" si="17"/>
        <v>2020.07</v>
      </c>
      <c r="E358">
        <v>0.2</v>
      </c>
    </row>
    <row r="359" spans="1:5">
      <c r="A359" s="1">
        <v>44024</v>
      </c>
      <c r="B359" s="6">
        <f t="shared" si="16"/>
        <v>2020</v>
      </c>
      <c r="C359" s="6">
        <f t="shared" si="15"/>
        <v>7</v>
      </c>
      <c r="D359" s="6">
        <f t="shared" si="17"/>
        <v>2020.07</v>
      </c>
      <c r="E359">
        <v>0.2</v>
      </c>
    </row>
    <row r="360" spans="1:5">
      <c r="A360" s="1">
        <v>44025</v>
      </c>
      <c r="B360" s="6">
        <f t="shared" si="16"/>
        <v>2020</v>
      </c>
      <c r="C360" s="6">
        <f t="shared" si="15"/>
        <v>7</v>
      </c>
      <c r="D360" s="6">
        <f t="shared" si="17"/>
        <v>2020.07</v>
      </c>
      <c r="E360">
        <v>0.2</v>
      </c>
    </row>
    <row r="361" spans="1:5">
      <c r="A361" s="1">
        <v>44026</v>
      </c>
      <c r="B361" s="6">
        <f t="shared" si="16"/>
        <v>2020</v>
      </c>
      <c r="C361" s="6">
        <f t="shared" si="15"/>
        <v>7</v>
      </c>
      <c r="D361" s="6">
        <f t="shared" si="17"/>
        <v>2020.07</v>
      </c>
      <c r="E361">
        <v>0.2</v>
      </c>
    </row>
    <row r="362" spans="1:5">
      <c r="A362" s="1">
        <v>44027</v>
      </c>
      <c r="B362" s="6">
        <f t="shared" si="16"/>
        <v>2020</v>
      </c>
      <c r="C362" s="6">
        <f t="shared" si="15"/>
        <v>7</v>
      </c>
      <c r="D362" s="6">
        <f t="shared" si="17"/>
        <v>2020.07</v>
      </c>
      <c r="E362">
        <v>0.2</v>
      </c>
    </row>
    <row r="363" spans="1:5">
      <c r="A363" s="1">
        <v>44028</v>
      </c>
      <c r="B363" s="6">
        <f t="shared" si="16"/>
        <v>2020</v>
      </c>
      <c r="C363" s="6">
        <f t="shared" si="15"/>
        <v>7</v>
      </c>
      <c r="D363" s="6">
        <f t="shared" si="17"/>
        <v>2020.07</v>
      </c>
      <c r="E363">
        <v>0.2</v>
      </c>
    </row>
    <row r="364" spans="1:5">
      <c r="A364" s="1">
        <v>44029</v>
      </c>
      <c r="B364" s="6">
        <f t="shared" si="16"/>
        <v>2020</v>
      </c>
      <c r="C364" s="6">
        <f t="shared" si="15"/>
        <v>7</v>
      </c>
      <c r="D364" s="6">
        <f t="shared" si="17"/>
        <v>2020.07</v>
      </c>
      <c r="E364">
        <v>0.2</v>
      </c>
    </row>
    <row r="365" spans="1:5">
      <c r="A365" s="1">
        <v>44030</v>
      </c>
      <c r="B365" s="6">
        <f t="shared" si="16"/>
        <v>2020</v>
      </c>
      <c r="C365" s="6">
        <f t="shared" si="15"/>
        <v>7</v>
      </c>
      <c r="D365" s="6">
        <f t="shared" si="17"/>
        <v>2020.07</v>
      </c>
      <c r="E365">
        <v>0.2</v>
      </c>
    </row>
    <row r="366" spans="1:5">
      <c r="A366" s="1">
        <v>44031</v>
      </c>
      <c r="B366" s="6">
        <f t="shared" si="16"/>
        <v>2020</v>
      </c>
      <c r="C366" s="6">
        <f t="shared" si="15"/>
        <v>7</v>
      </c>
      <c r="D366" s="6">
        <f t="shared" si="17"/>
        <v>2020.07</v>
      </c>
      <c r="E366">
        <v>0.2</v>
      </c>
    </row>
    <row r="367" spans="1:5">
      <c r="A367" s="1">
        <v>44032</v>
      </c>
      <c r="B367" s="6">
        <f t="shared" si="16"/>
        <v>2020</v>
      </c>
      <c r="C367" s="6">
        <f t="shared" si="15"/>
        <v>7</v>
      </c>
      <c r="D367" s="6">
        <f t="shared" si="17"/>
        <v>2020.07</v>
      </c>
      <c r="E367">
        <v>0.2</v>
      </c>
    </row>
    <row r="368" spans="1:5">
      <c r="A368" s="1">
        <v>44033</v>
      </c>
      <c r="B368" s="6">
        <f t="shared" si="16"/>
        <v>2020</v>
      </c>
      <c r="C368" s="6">
        <f t="shared" si="15"/>
        <v>7</v>
      </c>
      <c r="D368" s="6">
        <f t="shared" si="17"/>
        <v>2020.07</v>
      </c>
      <c r="E368">
        <v>0.2</v>
      </c>
    </row>
    <row r="369" spans="1:5">
      <c r="A369" s="1">
        <v>44034</v>
      </c>
      <c r="B369" s="6">
        <f t="shared" si="16"/>
        <v>2020</v>
      </c>
      <c r="C369" s="6">
        <f t="shared" si="15"/>
        <v>7</v>
      </c>
      <c r="D369" s="6">
        <f t="shared" si="17"/>
        <v>2020.07</v>
      </c>
      <c r="E369">
        <v>0.2</v>
      </c>
    </row>
    <row r="370" spans="1:5">
      <c r="A370" s="1">
        <v>44035</v>
      </c>
      <c r="B370" s="6">
        <f t="shared" si="16"/>
        <v>2020</v>
      </c>
      <c r="C370" s="6">
        <f t="shared" si="15"/>
        <v>7</v>
      </c>
      <c r="D370" s="6">
        <f t="shared" si="17"/>
        <v>2020.07</v>
      </c>
      <c r="E370">
        <v>0.2</v>
      </c>
    </row>
    <row r="371" spans="1:5">
      <c r="A371" s="1">
        <v>44036</v>
      </c>
      <c r="B371" s="6">
        <f t="shared" si="16"/>
        <v>2020</v>
      </c>
      <c r="C371" s="6">
        <f t="shared" si="15"/>
        <v>7</v>
      </c>
      <c r="D371" s="6">
        <f t="shared" si="17"/>
        <v>2020.07</v>
      </c>
      <c r="E371">
        <v>0.2</v>
      </c>
    </row>
    <row r="372" spans="1:5">
      <c r="A372" s="1">
        <v>44037</v>
      </c>
      <c r="B372" s="6">
        <f t="shared" si="16"/>
        <v>2020</v>
      </c>
      <c r="C372" s="6">
        <f t="shared" si="15"/>
        <v>7</v>
      </c>
      <c r="D372" s="6">
        <f t="shared" si="17"/>
        <v>2020.07</v>
      </c>
      <c r="E372">
        <v>0.2</v>
      </c>
    </row>
    <row r="373" spans="1:5">
      <c r="A373" s="1">
        <v>44038</v>
      </c>
      <c r="B373" s="6">
        <f t="shared" si="16"/>
        <v>2020</v>
      </c>
      <c r="C373" s="6">
        <f t="shared" si="15"/>
        <v>7</v>
      </c>
      <c r="D373" s="6">
        <f t="shared" si="17"/>
        <v>2020.07</v>
      </c>
      <c r="E373">
        <v>0.2</v>
      </c>
    </row>
    <row r="374" spans="1:5">
      <c r="A374" s="1">
        <v>44039</v>
      </c>
      <c r="B374" s="6">
        <f t="shared" si="16"/>
        <v>2020</v>
      </c>
      <c r="C374" s="6">
        <f t="shared" si="15"/>
        <v>7</v>
      </c>
      <c r="D374" s="6">
        <f t="shared" si="17"/>
        <v>2020.07</v>
      </c>
      <c r="E374">
        <v>0.2</v>
      </c>
    </row>
    <row r="375" spans="1:5">
      <c r="A375" s="1">
        <v>44040</v>
      </c>
      <c r="B375" s="6">
        <f t="shared" si="16"/>
        <v>2020</v>
      </c>
      <c r="C375" s="6">
        <f t="shared" si="15"/>
        <v>7</v>
      </c>
      <c r="D375" s="6">
        <f t="shared" si="17"/>
        <v>2020.07</v>
      </c>
      <c r="E375">
        <v>0.2</v>
      </c>
    </row>
    <row r="376" spans="1:5">
      <c r="A376" s="1">
        <v>44041</v>
      </c>
      <c r="B376" s="6">
        <f t="shared" si="16"/>
        <v>2020</v>
      </c>
      <c r="C376" s="6">
        <f t="shared" si="15"/>
        <v>7</v>
      </c>
      <c r="D376" s="6">
        <f t="shared" si="17"/>
        <v>2020.07</v>
      </c>
      <c r="E376">
        <v>0.2</v>
      </c>
    </row>
    <row r="377" spans="1:5">
      <c r="A377" s="1">
        <v>44042</v>
      </c>
      <c r="B377" s="6">
        <f t="shared" si="16"/>
        <v>2020</v>
      </c>
      <c r="C377" s="6">
        <f t="shared" si="15"/>
        <v>7</v>
      </c>
      <c r="D377" s="6">
        <f t="shared" si="17"/>
        <v>2020.07</v>
      </c>
      <c r="E377">
        <v>0.2</v>
      </c>
    </row>
    <row r="378" spans="1:5">
      <c r="A378" s="1">
        <v>44043</v>
      </c>
      <c r="B378" s="6">
        <f t="shared" si="16"/>
        <v>2020</v>
      </c>
      <c r="C378" s="6">
        <f t="shared" si="15"/>
        <v>7</v>
      </c>
      <c r="D378" s="6">
        <f t="shared" si="17"/>
        <v>2020.07</v>
      </c>
      <c r="E378">
        <v>0.2</v>
      </c>
    </row>
    <row r="379" spans="1:5">
      <c r="A379" s="1">
        <v>44044</v>
      </c>
      <c r="B379" s="6">
        <f t="shared" si="16"/>
        <v>2020</v>
      </c>
      <c r="C379" s="6">
        <f t="shared" si="15"/>
        <v>8</v>
      </c>
      <c r="D379" s="6">
        <f t="shared" si="17"/>
        <v>2020.08</v>
      </c>
      <c r="E379">
        <v>0.2</v>
      </c>
    </row>
    <row r="380" spans="1:5">
      <c r="A380" s="1">
        <v>44045</v>
      </c>
      <c r="B380" s="6">
        <f t="shared" si="16"/>
        <v>2020</v>
      </c>
      <c r="C380" s="6">
        <f t="shared" si="15"/>
        <v>8</v>
      </c>
      <c r="D380" s="6">
        <f t="shared" si="17"/>
        <v>2020.08</v>
      </c>
      <c r="E380">
        <v>0.2</v>
      </c>
    </row>
    <row r="381" spans="1:5">
      <c r="A381" s="1">
        <v>44046</v>
      </c>
      <c r="B381" s="6">
        <f t="shared" si="16"/>
        <v>2020</v>
      </c>
      <c r="C381" s="6">
        <f t="shared" si="15"/>
        <v>8</v>
      </c>
      <c r="D381" s="6">
        <f t="shared" si="17"/>
        <v>2020.08</v>
      </c>
      <c r="E381">
        <v>0.2</v>
      </c>
    </row>
    <row r="382" spans="1:5">
      <c r="A382" s="1">
        <v>44047</v>
      </c>
      <c r="B382" s="6">
        <f t="shared" si="16"/>
        <v>2020</v>
      </c>
      <c r="C382" s="6">
        <f t="shared" si="15"/>
        <v>8</v>
      </c>
      <c r="D382" s="6">
        <f t="shared" si="17"/>
        <v>2020.08</v>
      </c>
      <c r="E382">
        <v>0.2</v>
      </c>
    </row>
    <row r="383" spans="1:5">
      <c r="A383" s="1">
        <v>44048</v>
      </c>
      <c r="B383" s="6">
        <f t="shared" si="16"/>
        <v>2020</v>
      </c>
      <c r="C383" s="6">
        <f t="shared" si="15"/>
        <v>8</v>
      </c>
      <c r="D383" s="6">
        <f t="shared" si="17"/>
        <v>2020.08</v>
      </c>
      <c r="E383">
        <v>0.2</v>
      </c>
    </row>
    <row r="384" spans="1:5">
      <c r="A384" s="1">
        <v>44049</v>
      </c>
      <c r="B384" s="6">
        <f t="shared" si="16"/>
        <v>2020</v>
      </c>
      <c r="C384" s="6">
        <f t="shared" si="15"/>
        <v>8</v>
      </c>
      <c r="D384" s="6">
        <f t="shared" si="17"/>
        <v>2020.08</v>
      </c>
      <c r="E384">
        <v>0.2</v>
      </c>
    </row>
    <row r="385" spans="1:5">
      <c r="A385" s="1">
        <v>44050</v>
      </c>
      <c r="B385" s="6">
        <f t="shared" si="16"/>
        <v>2020</v>
      </c>
      <c r="C385" s="6">
        <f t="shared" si="15"/>
        <v>8</v>
      </c>
      <c r="D385" s="6">
        <f t="shared" si="17"/>
        <v>2020.08</v>
      </c>
      <c r="E385">
        <v>0.2</v>
      </c>
    </row>
    <row r="386" spans="1:5">
      <c r="A386" s="1">
        <v>44051</v>
      </c>
      <c r="B386" s="6">
        <f t="shared" si="16"/>
        <v>2020</v>
      </c>
      <c r="C386" s="6">
        <f t="shared" si="15"/>
        <v>8</v>
      </c>
      <c r="D386" s="6">
        <f t="shared" si="17"/>
        <v>2020.08</v>
      </c>
      <c r="E386">
        <v>0.2</v>
      </c>
    </row>
    <row r="387" spans="1:5">
      <c r="A387" s="1">
        <v>44052</v>
      </c>
      <c r="B387" s="6">
        <f t="shared" si="16"/>
        <v>2020</v>
      </c>
      <c r="C387" s="6">
        <f t="shared" si="15"/>
        <v>8</v>
      </c>
      <c r="D387" s="6">
        <f t="shared" si="17"/>
        <v>2020.08</v>
      </c>
      <c r="E387">
        <v>0.2</v>
      </c>
    </row>
    <row r="388" spans="1:5">
      <c r="A388" s="1">
        <v>44053</v>
      </c>
      <c r="B388" s="6">
        <f t="shared" si="16"/>
        <v>2020</v>
      </c>
      <c r="C388" s="6">
        <f t="shared" si="15"/>
        <v>8</v>
      </c>
      <c r="D388" s="6">
        <f t="shared" si="17"/>
        <v>2020.08</v>
      </c>
      <c r="E388">
        <v>0.2</v>
      </c>
    </row>
    <row r="389" spans="1:5">
      <c r="A389" s="1">
        <v>44054</v>
      </c>
      <c r="B389" s="6">
        <f t="shared" si="16"/>
        <v>2020</v>
      </c>
      <c r="C389" s="6">
        <f t="shared" si="15"/>
        <v>8</v>
      </c>
      <c r="D389" s="6">
        <f t="shared" si="17"/>
        <v>2020.08</v>
      </c>
      <c r="E389">
        <v>0.2</v>
      </c>
    </row>
    <row r="390" spans="1:5">
      <c r="A390" s="1">
        <v>44055</v>
      </c>
      <c r="B390" s="6">
        <f t="shared" si="16"/>
        <v>2020</v>
      </c>
      <c r="C390" s="6">
        <f t="shared" si="15"/>
        <v>8</v>
      </c>
      <c r="D390" s="6">
        <f t="shared" si="17"/>
        <v>2020.08</v>
      </c>
      <c r="E390">
        <v>0.2</v>
      </c>
    </row>
    <row r="391" spans="1:5">
      <c r="A391" s="1">
        <v>44056</v>
      </c>
      <c r="B391" s="6">
        <f t="shared" si="16"/>
        <v>2020</v>
      </c>
      <c r="C391" s="6">
        <f t="shared" si="15"/>
        <v>8</v>
      </c>
      <c r="D391" s="6">
        <f t="shared" si="17"/>
        <v>2020.08</v>
      </c>
      <c r="E391">
        <v>0.2</v>
      </c>
    </row>
    <row r="392" spans="1:5">
      <c r="A392" s="1">
        <v>44057</v>
      </c>
      <c r="B392" s="6">
        <f t="shared" si="16"/>
        <v>2020</v>
      </c>
      <c r="C392" s="6">
        <f t="shared" si="15"/>
        <v>8</v>
      </c>
      <c r="D392" s="6">
        <f t="shared" si="17"/>
        <v>2020.08</v>
      </c>
      <c r="E392">
        <v>0.2</v>
      </c>
    </row>
    <row r="393" spans="1:5">
      <c r="A393" s="1">
        <v>44058</v>
      </c>
      <c r="B393" s="6">
        <f t="shared" si="16"/>
        <v>2020</v>
      </c>
      <c r="C393" s="6">
        <f t="shared" si="15"/>
        <v>8</v>
      </c>
      <c r="D393" s="6">
        <f t="shared" si="17"/>
        <v>2020.08</v>
      </c>
      <c r="E393">
        <v>0.2</v>
      </c>
    </row>
    <row r="394" spans="1:5">
      <c r="A394" s="1">
        <v>44059</v>
      </c>
      <c r="B394" s="6">
        <f t="shared" si="16"/>
        <v>2020</v>
      </c>
      <c r="C394" s="6">
        <f t="shared" si="15"/>
        <v>8</v>
      </c>
      <c r="D394" s="6">
        <f t="shared" si="17"/>
        <v>2020.08</v>
      </c>
      <c r="E394">
        <v>0.2</v>
      </c>
    </row>
    <row r="395" spans="1:5">
      <c r="A395" s="1">
        <v>44060</v>
      </c>
      <c r="B395" s="6">
        <f t="shared" si="16"/>
        <v>2020</v>
      </c>
      <c r="C395" s="6">
        <f t="shared" si="15"/>
        <v>8</v>
      </c>
      <c r="D395" s="6">
        <f t="shared" si="17"/>
        <v>2020.08</v>
      </c>
      <c r="E395">
        <v>0.2</v>
      </c>
    </row>
    <row r="396" spans="1:5">
      <c r="A396" s="1">
        <v>44061</v>
      </c>
      <c r="B396" s="6">
        <f t="shared" si="16"/>
        <v>2020</v>
      </c>
      <c r="C396" s="6">
        <f t="shared" si="15"/>
        <v>8</v>
      </c>
      <c r="D396" s="6">
        <f t="shared" si="17"/>
        <v>2020.08</v>
      </c>
      <c r="E396">
        <v>0.2</v>
      </c>
    </row>
    <row r="397" spans="1:5">
      <c r="A397" s="1">
        <v>44062</v>
      </c>
      <c r="B397" s="6">
        <f t="shared" si="16"/>
        <v>2020</v>
      </c>
      <c r="C397" s="6">
        <f t="shared" ref="C397:C460" si="18">MONTH(A397)</f>
        <v>8</v>
      </c>
      <c r="D397" s="6">
        <f t="shared" si="17"/>
        <v>2020.08</v>
      </c>
      <c r="E397">
        <v>0.2</v>
      </c>
    </row>
    <row r="398" spans="1:5">
      <c r="A398" s="1">
        <v>44063</v>
      </c>
      <c r="B398" s="6">
        <f t="shared" ref="B398:B461" si="19">YEAR(A398)</f>
        <v>2020</v>
      </c>
      <c r="C398" s="6">
        <f t="shared" si="18"/>
        <v>8</v>
      </c>
      <c r="D398" s="6">
        <f t="shared" ref="D398:D461" si="20">B398+C398/100</f>
        <v>2020.08</v>
      </c>
      <c r="E398">
        <v>0.2</v>
      </c>
    </row>
    <row r="399" spans="1:5">
      <c r="A399" s="1">
        <v>44064</v>
      </c>
      <c r="B399" s="6">
        <f t="shared" si="19"/>
        <v>2020</v>
      </c>
      <c r="C399" s="6">
        <f t="shared" si="18"/>
        <v>8</v>
      </c>
      <c r="D399" s="6">
        <f t="shared" si="20"/>
        <v>2020.08</v>
      </c>
      <c r="E399">
        <v>0.2</v>
      </c>
    </row>
    <row r="400" spans="1:5">
      <c r="A400" s="1">
        <v>44065</v>
      </c>
      <c r="B400" s="6">
        <f t="shared" si="19"/>
        <v>2020</v>
      </c>
      <c r="C400" s="6">
        <f t="shared" si="18"/>
        <v>8</v>
      </c>
      <c r="D400" s="6">
        <f t="shared" si="20"/>
        <v>2020.08</v>
      </c>
      <c r="E400">
        <v>0.2</v>
      </c>
    </row>
    <row r="401" spans="1:5">
      <c r="A401" s="1">
        <v>44066</v>
      </c>
      <c r="B401" s="6">
        <f t="shared" si="19"/>
        <v>2020</v>
      </c>
      <c r="C401" s="6">
        <f t="shared" si="18"/>
        <v>8</v>
      </c>
      <c r="D401" s="6">
        <f t="shared" si="20"/>
        <v>2020.08</v>
      </c>
      <c r="E401">
        <v>0.2</v>
      </c>
    </row>
    <row r="402" spans="1:5">
      <c r="A402" s="1">
        <v>44067</v>
      </c>
      <c r="B402" s="6">
        <f t="shared" si="19"/>
        <v>2020</v>
      </c>
      <c r="C402" s="6">
        <f t="shared" si="18"/>
        <v>8</v>
      </c>
      <c r="D402" s="6">
        <f t="shared" si="20"/>
        <v>2020.08</v>
      </c>
      <c r="E402">
        <v>0.2</v>
      </c>
    </row>
    <row r="403" spans="1:5">
      <c r="A403" s="1">
        <v>44068</v>
      </c>
      <c r="B403" s="6">
        <f t="shared" si="19"/>
        <v>2020</v>
      </c>
      <c r="C403" s="6">
        <f t="shared" si="18"/>
        <v>8</v>
      </c>
      <c r="D403" s="6">
        <f t="shared" si="20"/>
        <v>2020.08</v>
      </c>
      <c r="E403">
        <v>0.2</v>
      </c>
    </row>
    <row r="404" spans="1:5">
      <c r="A404" s="1">
        <v>44069</v>
      </c>
      <c r="B404" s="6">
        <f t="shared" si="19"/>
        <v>2020</v>
      </c>
      <c r="C404" s="6">
        <f t="shared" si="18"/>
        <v>8</v>
      </c>
      <c r="D404" s="6">
        <f t="shared" si="20"/>
        <v>2020.08</v>
      </c>
      <c r="E404">
        <v>0.2</v>
      </c>
    </row>
    <row r="405" spans="1:5">
      <c r="A405" s="1">
        <v>44070</v>
      </c>
      <c r="B405" s="6">
        <f t="shared" si="19"/>
        <v>2020</v>
      </c>
      <c r="C405" s="6">
        <f t="shared" si="18"/>
        <v>8</v>
      </c>
      <c r="D405" s="6">
        <f t="shared" si="20"/>
        <v>2020.08</v>
      </c>
      <c r="E405">
        <v>0.2</v>
      </c>
    </row>
    <row r="406" spans="1:5">
      <c r="A406" s="1">
        <v>44071</v>
      </c>
      <c r="B406" s="6">
        <f t="shared" si="19"/>
        <v>2020</v>
      </c>
      <c r="C406" s="6">
        <f t="shared" si="18"/>
        <v>8</v>
      </c>
      <c r="D406" s="6">
        <f t="shared" si="20"/>
        <v>2020.08</v>
      </c>
      <c r="E406">
        <v>0.2</v>
      </c>
    </row>
    <row r="407" spans="1:5">
      <c r="A407" s="1">
        <v>44072</v>
      </c>
      <c r="B407" s="6">
        <f t="shared" si="19"/>
        <v>2020</v>
      </c>
      <c r="C407" s="6">
        <f t="shared" si="18"/>
        <v>8</v>
      </c>
      <c r="D407" s="6">
        <f t="shared" si="20"/>
        <v>2020.08</v>
      </c>
      <c r="E407">
        <v>0.2</v>
      </c>
    </row>
    <row r="408" spans="1:5">
      <c r="A408" s="1">
        <v>44073</v>
      </c>
      <c r="B408" s="6">
        <f t="shared" si="19"/>
        <v>2020</v>
      </c>
      <c r="C408" s="6">
        <f t="shared" si="18"/>
        <v>8</v>
      </c>
      <c r="D408" s="6">
        <f t="shared" si="20"/>
        <v>2020.08</v>
      </c>
      <c r="E408">
        <v>0.2</v>
      </c>
    </row>
    <row r="409" spans="1:5">
      <c r="A409" s="1">
        <v>44074</v>
      </c>
      <c r="B409" s="6">
        <f t="shared" si="19"/>
        <v>2020</v>
      </c>
      <c r="C409" s="6">
        <f t="shared" si="18"/>
        <v>8</v>
      </c>
      <c r="D409" s="6">
        <f t="shared" si="20"/>
        <v>2020.08</v>
      </c>
      <c r="E409">
        <v>0.2</v>
      </c>
    </row>
    <row r="410" spans="1:5">
      <c r="A410" s="1">
        <v>44075</v>
      </c>
      <c r="B410" s="6">
        <f t="shared" si="19"/>
        <v>2020</v>
      </c>
      <c r="C410" s="6">
        <f t="shared" si="18"/>
        <v>9</v>
      </c>
      <c r="D410" s="6">
        <f t="shared" si="20"/>
        <v>2020.09</v>
      </c>
    </row>
    <row r="411" spans="1:5">
      <c r="A411" s="1">
        <v>44076</v>
      </c>
      <c r="B411" s="6">
        <f t="shared" si="19"/>
        <v>2020</v>
      </c>
      <c r="C411" s="6">
        <f t="shared" si="18"/>
        <v>9</v>
      </c>
      <c r="D411" s="6">
        <f t="shared" si="20"/>
        <v>2020.09</v>
      </c>
    </row>
    <row r="412" spans="1:5">
      <c r="A412" s="1">
        <v>44077</v>
      </c>
      <c r="B412" s="6">
        <f t="shared" si="19"/>
        <v>2020</v>
      </c>
      <c r="C412" s="6">
        <f t="shared" si="18"/>
        <v>9</v>
      </c>
      <c r="D412" s="6">
        <f t="shared" si="20"/>
        <v>2020.09</v>
      </c>
    </row>
    <row r="413" spans="1:5">
      <c r="A413" s="1">
        <v>44078</v>
      </c>
      <c r="B413" s="6">
        <f t="shared" si="19"/>
        <v>2020</v>
      </c>
      <c r="C413" s="6">
        <f t="shared" si="18"/>
        <v>9</v>
      </c>
      <c r="D413" s="6">
        <f t="shared" si="20"/>
        <v>2020.09</v>
      </c>
    </row>
    <row r="414" spans="1:5">
      <c r="A414" s="1">
        <v>44079</v>
      </c>
      <c r="B414" s="6">
        <f t="shared" si="19"/>
        <v>2020</v>
      </c>
      <c r="C414" s="6">
        <f t="shared" si="18"/>
        <v>9</v>
      </c>
      <c r="D414" s="6">
        <f t="shared" si="20"/>
        <v>2020.09</v>
      </c>
    </row>
    <row r="415" spans="1:5">
      <c r="A415" s="1">
        <v>44080</v>
      </c>
      <c r="B415" s="6">
        <f t="shared" si="19"/>
        <v>2020</v>
      </c>
      <c r="C415" s="6">
        <f t="shared" si="18"/>
        <v>9</v>
      </c>
      <c r="D415" s="6">
        <f t="shared" si="20"/>
        <v>2020.09</v>
      </c>
    </row>
    <row r="416" spans="1:5">
      <c r="A416" s="1">
        <v>44081</v>
      </c>
      <c r="B416" s="6">
        <f t="shared" si="19"/>
        <v>2020</v>
      </c>
      <c r="C416" s="6">
        <f t="shared" si="18"/>
        <v>9</v>
      </c>
      <c r="D416" s="6">
        <f t="shared" si="20"/>
        <v>2020.09</v>
      </c>
    </row>
    <row r="417" spans="1:4">
      <c r="A417" s="1">
        <v>44082</v>
      </c>
      <c r="B417" s="6">
        <f t="shared" si="19"/>
        <v>2020</v>
      </c>
      <c r="C417" s="6">
        <f t="shared" si="18"/>
        <v>9</v>
      </c>
      <c r="D417" s="6">
        <f t="shared" si="20"/>
        <v>2020.09</v>
      </c>
    </row>
    <row r="418" spans="1:4">
      <c r="A418" s="1">
        <v>44083</v>
      </c>
      <c r="B418" s="6">
        <f t="shared" si="19"/>
        <v>2020</v>
      </c>
      <c r="C418" s="6">
        <f t="shared" si="18"/>
        <v>9</v>
      </c>
      <c r="D418" s="6">
        <f t="shared" si="20"/>
        <v>2020.09</v>
      </c>
    </row>
    <row r="419" spans="1:4">
      <c r="A419" s="1">
        <v>44084</v>
      </c>
      <c r="B419" s="6">
        <f t="shared" si="19"/>
        <v>2020</v>
      </c>
      <c r="C419" s="6">
        <f t="shared" si="18"/>
        <v>9</v>
      </c>
      <c r="D419" s="6">
        <f t="shared" si="20"/>
        <v>2020.09</v>
      </c>
    </row>
    <row r="420" spans="1:4">
      <c r="A420" s="1">
        <v>44085</v>
      </c>
      <c r="B420" s="6">
        <f t="shared" si="19"/>
        <v>2020</v>
      </c>
      <c r="C420" s="6">
        <f t="shared" si="18"/>
        <v>9</v>
      </c>
      <c r="D420" s="6">
        <f t="shared" si="20"/>
        <v>2020.09</v>
      </c>
    </row>
    <row r="421" spans="1:4">
      <c r="A421" s="1">
        <v>44086</v>
      </c>
      <c r="B421" s="6">
        <f t="shared" si="19"/>
        <v>2020</v>
      </c>
      <c r="C421" s="6">
        <f t="shared" si="18"/>
        <v>9</v>
      </c>
      <c r="D421" s="6">
        <f t="shared" si="20"/>
        <v>2020.09</v>
      </c>
    </row>
    <row r="422" spans="1:4">
      <c r="A422" s="1">
        <v>44087</v>
      </c>
      <c r="B422" s="6">
        <f t="shared" si="19"/>
        <v>2020</v>
      </c>
      <c r="C422" s="6">
        <f t="shared" si="18"/>
        <v>9</v>
      </c>
      <c r="D422" s="6">
        <f t="shared" si="20"/>
        <v>2020.09</v>
      </c>
    </row>
    <row r="423" spans="1:4">
      <c r="A423" s="1">
        <v>44088</v>
      </c>
      <c r="B423" s="6">
        <f t="shared" si="19"/>
        <v>2020</v>
      </c>
      <c r="C423" s="6">
        <f t="shared" si="18"/>
        <v>9</v>
      </c>
      <c r="D423" s="6">
        <f t="shared" si="20"/>
        <v>2020.09</v>
      </c>
    </row>
    <row r="424" spans="1:4">
      <c r="A424" s="1">
        <v>44089</v>
      </c>
      <c r="B424" s="6">
        <f t="shared" si="19"/>
        <v>2020</v>
      </c>
      <c r="C424" s="6">
        <f t="shared" si="18"/>
        <v>9</v>
      </c>
      <c r="D424" s="6">
        <f t="shared" si="20"/>
        <v>2020.09</v>
      </c>
    </row>
    <row r="425" spans="1:4">
      <c r="A425" s="1">
        <v>44090</v>
      </c>
      <c r="B425" s="6">
        <f t="shared" si="19"/>
        <v>2020</v>
      </c>
      <c r="C425" s="6">
        <f t="shared" si="18"/>
        <v>9</v>
      </c>
      <c r="D425" s="6">
        <f t="shared" si="20"/>
        <v>2020.09</v>
      </c>
    </row>
    <row r="426" spans="1:4">
      <c r="A426" s="1">
        <v>44091</v>
      </c>
      <c r="B426" s="6">
        <f t="shared" si="19"/>
        <v>2020</v>
      </c>
      <c r="C426" s="6">
        <f t="shared" si="18"/>
        <v>9</v>
      </c>
      <c r="D426" s="6">
        <f t="shared" si="20"/>
        <v>2020.09</v>
      </c>
    </row>
    <row r="427" spans="1:4">
      <c r="A427" s="1">
        <v>44092</v>
      </c>
      <c r="B427" s="6">
        <f t="shared" si="19"/>
        <v>2020</v>
      </c>
      <c r="C427" s="6">
        <f t="shared" si="18"/>
        <v>9</v>
      </c>
      <c r="D427" s="6">
        <f t="shared" si="20"/>
        <v>2020.09</v>
      </c>
    </row>
    <row r="428" spans="1:4">
      <c r="A428" s="1">
        <v>44093</v>
      </c>
      <c r="B428" s="6">
        <f t="shared" si="19"/>
        <v>2020</v>
      </c>
      <c r="C428" s="6">
        <f t="shared" si="18"/>
        <v>9</v>
      </c>
      <c r="D428" s="6">
        <f t="shared" si="20"/>
        <v>2020.09</v>
      </c>
    </row>
    <row r="429" spans="1:4">
      <c r="A429" s="1">
        <v>44094</v>
      </c>
      <c r="B429" s="6">
        <f t="shared" si="19"/>
        <v>2020</v>
      </c>
      <c r="C429" s="6">
        <f t="shared" si="18"/>
        <v>9</v>
      </c>
      <c r="D429" s="6">
        <f t="shared" si="20"/>
        <v>2020.09</v>
      </c>
    </row>
    <row r="430" spans="1:4">
      <c r="A430" s="1">
        <v>44095</v>
      </c>
      <c r="B430" s="6">
        <f t="shared" si="19"/>
        <v>2020</v>
      </c>
      <c r="C430" s="6">
        <f t="shared" si="18"/>
        <v>9</v>
      </c>
      <c r="D430" s="6">
        <f t="shared" si="20"/>
        <v>2020.09</v>
      </c>
    </row>
    <row r="431" spans="1:4">
      <c r="A431" s="1">
        <v>44096</v>
      </c>
      <c r="B431" s="6">
        <f t="shared" si="19"/>
        <v>2020</v>
      </c>
      <c r="C431" s="6">
        <f t="shared" si="18"/>
        <v>9</v>
      </c>
      <c r="D431" s="6">
        <f t="shared" si="20"/>
        <v>2020.09</v>
      </c>
    </row>
    <row r="432" spans="1:4">
      <c r="A432" s="1">
        <v>44097</v>
      </c>
      <c r="B432" s="6">
        <f t="shared" si="19"/>
        <v>2020</v>
      </c>
      <c r="C432" s="6">
        <f t="shared" si="18"/>
        <v>9</v>
      </c>
      <c r="D432" s="6">
        <f t="shared" si="20"/>
        <v>2020.09</v>
      </c>
    </row>
    <row r="433" spans="1:4">
      <c r="A433" s="1">
        <v>44098</v>
      </c>
      <c r="B433" s="6">
        <f t="shared" si="19"/>
        <v>2020</v>
      </c>
      <c r="C433" s="6">
        <f t="shared" si="18"/>
        <v>9</v>
      </c>
      <c r="D433" s="6">
        <f t="shared" si="20"/>
        <v>2020.09</v>
      </c>
    </row>
    <row r="434" spans="1:4">
      <c r="A434" s="1">
        <v>44099</v>
      </c>
      <c r="B434" s="6">
        <f t="shared" si="19"/>
        <v>2020</v>
      </c>
      <c r="C434" s="6">
        <f t="shared" si="18"/>
        <v>9</v>
      </c>
      <c r="D434" s="6">
        <f t="shared" si="20"/>
        <v>2020.09</v>
      </c>
    </row>
    <row r="435" spans="1:4">
      <c r="A435" s="1">
        <v>44100</v>
      </c>
      <c r="B435" s="6">
        <f t="shared" si="19"/>
        <v>2020</v>
      </c>
      <c r="C435" s="6">
        <f t="shared" si="18"/>
        <v>9</v>
      </c>
      <c r="D435" s="6">
        <f t="shared" si="20"/>
        <v>2020.09</v>
      </c>
    </row>
    <row r="436" spans="1:4">
      <c r="A436" s="1">
        <v>44101</v>
      </c>
      <c r="B436" s="6">
        <f t="shared" si="19"/>
        <v>2020</v>
      </c>
      <c r="C436" s="6">
        <f t="shared" si="18"/>
        <v>9</v>
      </c>
      <c r="D436" s="6">
        <f t="shared" si="20"/>
        <v>2020.09</v>
      </c>
    </row>
    <row r="437" spans="1:4">
      <c r="A437" s="1">
        <v>44102</v>
      </c>
      <c r="B437" s="6">
        <f t="shared" si="19"/>
        <v>2020</v>
      </c>
      <c r="C437" s="6">
        <f t="shared" si="18"/>
        <v>9</v>
      </c>
      <c r="D437" s="6">
        <f t="shared" si="20"/>
        <v>2020.09</v>
      </c>
    </row>
    <row r="438" spans="1:4">
      <c r="A438" s="1">
        <v>44103</v>
      </c>
      <c r="B438" s="6">
        <f t="shared" si="19"/>
        <v>2020</v>
      </c>
      <c r="C438" s="6">
        <f t="shared" si="18"/>
        <v>9</v>
      </c>
      <c r="D438" s="6">
        <f t="shared" si="20"/>
        <v>2020.09</v>
      </c>
    </row>
    <row r="439" spans="1:4">
      <c r="A439" s="1">
        <v>44104</v>
      </c>
      <c r="B439" s="6">
        <f t="shared" si="19"/>
        <v>2020</v>
      </c>
      <c r="C439" s="6">
        <f t="shared" si="18"/>
        <v>9</v>
      </c>
      <c r="D439" s="6">
        <f t="shared" si="20"/>
        <v>2020.09</v>
      </c>
    </row>
    <row r="440" spans="1:4">
      <c r="A440" s="1">
        <v>44105</v>
      </c>
      <c r="B440" s="6">
        <f t="shared" si="19"/>
        <v>2020</v>
      </c>
      <c r="C440" s="6">
        <f t="shared" si="18"/>
        <v>10</v>
      </c>
      <c r="D440" s="6">
        <f t="shared" si="20"/>
        <v>2020.1</v>
      </c>
    </row>
    <row r="441" spans="1:4">
      <c r="A441" s="1">
        <v>44106</v>
      </c>
      <c r="B441" s="6">
        <f t="shared" si="19"/>
        <v>2020</v>
      </c>
      <c r="C441" s="6">
        <f t="shared" si="18"/>
        <v>10</v>
      </c>
      <c r="D441" s="6">
        <f t="shared" si="20"/>
        <v>2020.1</v>
      </c>
    </row>
    <row r="442" spans="1:4">
      <c r="A442" s="1">
        <v>44107</v>
      </c>
      <c r="B442" s="6">
        <f t="shared" si="19"/>
        <v>2020</v>
      </c>
      <c r="C442" s="6">
        <f t="shared" si="18"/>
        <v>10</v>
      </c>
      <c r="D442" s="6">
        <f t="shared" si="20"/>
        <v>2020.1</v>
      </c>
    </row>
    <row r="443" spans="1:4">
      <c r="A443" s="1">
        <v>44108</v>
      </c>
      <c r="B443" s="6">
        <f t="shared" si="19"/>
        <v>2020</v>
      </c>
      <c r="C443" s="6">
        <f t="shared" si="18"/>
        <v>10</v>
      </c>
      <c r="D443" s="6">
        <f t="shared" si="20"/>
        <v>2020.1</v>
      </c>
    </row>
    <row r="444" spans="1:4">
      <c r="A444" s="1">
        <v>44109</v>
      </c>
      <c r="B444" s="6">
        <f t="shared" si="19"/>
        <v>2020</v>
      </c>
      <c r="C444" s="6">
        <f t="shared" si="18"/>
        <v>10</v>
      </c>
      <c r="D444" s="6">
        <f t="shared" si="20"/>
        <v>2020.1</v>
      </c>
    </row>
    <row r="445" spans="1:4">
      <c r="A445" s="1">
        <v>44110</v>
      </c>
      <c r="B445" s="6">
        <f t="shared" si="19"/>
        <v>2020</v>
      </c>
      <c r="C445" s="6">
        <f t="shared" si="18"/>
        <v>10</v>
      </c>
      <c r="D445" s="6">
        <f t="shared" si="20"/>
        <v>2020.1</v>
      </c>
    </row>
    <row r="446" spans="1:4">
      <c r="A446" s="1">
        <v>44111</v>
      </c>
      <c r="B446" s="6">
        <f t="shared" si="19"/>
        <v>2020</v>
      </c>
      <c r="C446" s="6">
        <f t="shared" si="18"/>
        <v>10</v>
      </c>
      <c r="D446" s="6">
        <f t="shared" si="20"/>
        <v>2020.1</v>
      </c>
    </row>
    <row r="447" spans="1:4">
      <c r="A447" s="1">
        <v>44112</v>
      </c>
      <c r="B447" s="6">
        <f t="shared" si="19"/>
        <v>2020</v>
      </c>
      <c r="C447" s="6">
        <f t="shared" si="18"/>
        <v>10</v>
      </c>
      <c r="D447" s="6">
        <f t="shared" si="20"/>
        <v>2020.1</v>
      </c>
    </row>
    <row r="448" spans="1:4">
      <c r="A448" s="1">
        <v>44113</v>
      </c>
      <c r="B448" s="6">
        <f t="shared" si="19"/>
        <v>2020</v>
      </c>
      <c r="C448" s="6">
        <f t="shared" si="18"/>
        <v>10</v>
      </c>
      <c r="D448" s="6">
        <f t="shared" si="20"/>
        <v>2020.1</v>
      </c>
    </row>
    <row r="449" spans="1:4">
      <c r="A449" s="1">
        <v>44114</v>
      </c>
      <c r="B449" s="6">
        <f t="shared" si="19"/>
        <v>2020</v>
      </c>
      <c r="C449" s="6">
        <f t="shared" si="18"/>
        <v>10</v>
      </c>
      <c r="D449" s="6">
        <f t="shared" si="20"/>
        <v>2020.1</v>
      </c>
    </row>
    <row r="450" spans="1:4">
      <c r="A450" s="1">
        <v>44115</v>
      </c>
      <c r="B450" s="6">
        <f t="shared" si="19"/>
        <v>2020</v>
      </c>
      <c r="C450" s="6">
        <f t="shared" si="18"/>
        <v>10</v>
      </c>
      <c r="D450" s="6">
        <f t="shared" si="20"/>
        <v>2020.1</v>
      </c>
    </row>
    <row r="451" spans="1:4">
      <c r="A451" s="1">
        <v>44116</v>
      </c>
      <c r="B451" s="6">
        <f t="shared" si="19"/>
        <v>2020</v>
      </c>
      <c r="C451" s="6">
        <f t="shared" si="18"/>
        <v>10</v>
      </c>
      <c r="D451" s="6">
        <f t="shared" si="20"/>
        <v>2020.1</v>
      </c>
    </row>
    <row r="452" spans="1:4">
      <c r="A452" s="1">
        <v>44117</v>
      </c>
      <c r="B452" s="6">
        <f t="shared" si="19"/>
        <v>2020</v>
      </c>
      <c r="C452" s="6">
        <f t="shared" si="18"/>
        <v>10</v>
      </c>
      <c r="D452" s="6">
        <f t="shared" si="20"/>
        <v>2020.1</v>
      </c>
    </row>
    <row r="453" spans="1:4">
      <c r="A453" s="1">
        <v>44118</v>
      </c>
      <c r="B453" s="6">
        <f t="shared" si="19"/>
        <v>2020</v>
      </c>
      <c r="C453" s="6">
        <f t="shared" si="18"/>
        <v>10</v>
      </c>
      <c r="D453" s="6">
        <f t="shared" si="20"/>
        <v>2020.1</v>
      </c>
    </row>
    <row r="454" spans="1:4">
      <c r="A454" s="1">
        <v>44119</v>
      </c>
      <c r="B454" s="6">
        <f t="shared" si="19"/>
        <v>2020</v>
      </c>
      <c r="C454" s="6">
        <f t="shared" si="18"/>
        <v>10</v>
      </c>
      <c r="D454" s="6">
        <f t="shared" si="20"/>
        <v>2020.1</v>
      </c>
    </row>
    <row r="455" spans="1:4">
      <c r="A455" s="1">
        <v>44120</v>
      </c>
      <c r="B455" s="6">
        <f t="shared" si="19"/>
        <v>2020</v>
      </c>
      <c r="C455" s="6">
        <f t="shared" si="18"/>
        <v>10</v>
      </c>
      <c r="D455" s="6">
        <f t="shared" si="20"/>
        <v>2020.1</v>
      </c>
    </row>
    <row r="456" spans="1:4">
      <c r="A456" s="1">
        <v>44121</v>
      </c>
      <c r="B456" s="6">
        <f t="shared" si="19"/>
        <v>2020</v>
      </c>
      <c r="C456" s="6">
        <f t="shared" si="18"/>
        <v>10</v>
      </c>
      <c r="D456" s="6">
        <f t="shared" si="20"/>
        <v>2020.1</v>
      </c>
    </row>
    <row r="457" spans="1:4">
      <c r="A457" s="1">
        <v>44122</v>
      </c>
      <c r="B457" s="6">
        <f t="shared" si="19"/>
        <v>2020</v>
      </c>
      <c r="C457" s="6">
        <f t="shared" si="18"/>
        <v>10</v>
      </c>
      <c r="D457" s="6">
        <f t="shared" si="20"/>
        <v>2020.1</v>
      </c>
    </row>
    <row r="458" spans="1:4">
      <c r="A458" s="1">
        <v>44123</v>
      </c>
      <c r="B458" s="6">
        <f t="shared" si="19"/>
        <v>2020</v>
      </c>
      <c r="C458" s="6">
        <f t="shared" si="18"/>
        <v>10</v>
      </c>
      <c r="D458" s="6">
        <f t="shared" si="20"/>
        <v>2020.1</v>
      </c>
    </row>
    <row r="459" spans="1:4">
      <c r="A459" s="1">
        <v>44124</v>
      </c>
      <c r="B459" s="6">
        <f t="shared" si="19"/>
        <v>2020</v>
      </c>
      <c r="C459" s="6">
        <f t="shared" si="18"/>
        <v>10</v>
      </c>
      <c r="D459" s="6">
        <f t="shared" si="20"/>
        <v>2020.1</v>
      </c>
    </row>
    <row r="460" spans="1:4">
      <c r="A460" s="1">
        <v>44125</v>
      </c>
      <c r="B460" s="6">
        <f t="shared" si="19"/>
        <v>2020</v>
      </c>
      <c r="C460" s="6">
        <f t="shared" si="18"/>
        <v>10</v>
      </c>
      <c r="D460" s="6">
        <f t="shared" si="20"/>
        <v>2020.1</v>
      </c>
    </row>
    <row r="461" spans="1:4">
      <c r="A461" s="1">
        <v>44126</v>
      </c>
      <c r="B461" s="6">
        <f t="shared" si="19"/>
        <v>2020</v>
      </c>
      <c r="C461" s="6">
        <f t="shared" ref="C461:C524" si="21">MONTH(A461)</f>
        <v>10</v>
      </c>
      <c r="D461" s="6">
        <f t="shared" si="20"/>
        <v>2020.1</v>
      </c>
    </row>
    <row r="462" spans="1:4">
      <c r="A462" s="1">
        <v>44127</v>
      </c>
      <c r="B462" s="6">
        <f t="shared" ref="B462:B525" si="22">YEAR(A462)</f>
        <v>2020</v>
      </c>
      <c r="C462" s="6">
        <f t="shared" si="21"/>
        <v>10</v>
      </c>
      <c r="D462" s="6">
        <f t="shared" ref="D462:D525" si="23">B462+C462/100</f>
        <v>2020.1</v>
      </c>
    </row>
    <row r="463" spans="1:4">
      <c r="A463" s="1">
        <v>44128</v>
      </c>
      <c r="B463" s="6">
        <f t="shared" si="22"/>
        <v>2020</v>
      </c>
      <c r="C463" s="6">
        <f t="shared" si="21"/>
        <v>10</v>
      </c>
      <c r="D463" s="6">
        <f t="shared" si="23"/>
        <v>2020.1</v>
      </c>
    </row>
    <row r="464" spans="1:4">
      <c r="A464" s="1">
        <v>44129</v>
      </c>
      <c r="B464" s="6">
        <f t="shared" si="22"/>
        <v>2020</v>
      </c>
      <c r="C464" s="6">
        <f t="shared" si="21"/>
        <v>10</v>
      </c>
      <c r="D464" s="6">
        <f t="shared" si="23"/>
        <v>2020.1</v>
      </c>
    </row>
    <row r="465" spans="1:4">
      <c r="A465" s="1">
        <v>44130</v>
      </c>
      <c r="B465" s="6">
        <f t="shared" si="22"/>
        <v>2020</v>
      </c>
      <c r="C465" s="6">
        <f t="shared" si="21"/>
        <v>10</v>
      </c>
      <c r="D465" s="6">
        <f t="shared" si="23"/>
        <v>2020.1</v>
      </c>
    </row>
    <row r="466" spans="1:4">
      <c r="A466" s="1">
        <v>44131</v>
      </c>
      <c r="B466" s="6">
        <f t="shared" si="22"/>
        <v>2020</v>
      </c>
      <c r="C466" s="6">
        <f t="shared" si="21"/>
        <v>10</v>
      </c>
      <c r="D466" s="6">
        <f t="shared" si="23"/>
        <v>2020.1</v>
      </c>
    </row>
    <row r="467" spans="1:4">
      <c r="A467" s="1">
        <v>44132</v>
      </c>
      <c r="B467" s="6">
        <f t="shared" si="22"/>
        <v>2020</v>
      </c>
      <c r="C467" s="6">
        <f t="shared" si="21"/>
        <v>10</v>
      </c>
      <c r="D467" s="6">
        <f t="shared" si="23"/>
        <v>2020.1</v>
      </c>
    </row>
    <row r="468" spans="1:4">
      <c r="A468" s="1">
        <v>44133</v>
      </c>
      <c r="B468" s="6">
        <f t="shared" si="22"/>
        <v>2020</v>
      </c>
      <c r="C468" s="6">
        <f t="shared" si="21"/>
        <v>10</v>
      </c>
      <c r="D468" s="6">
        <f t="shared" si="23"/>
        <v>2020.1</v>
      </c>
    </row>
    <row r="469" spans="1:4">
      <c r="A469" s="1">
        <v>44134</v>
      </c>
      <c r="B469" s="6">
        <f t="shared" si="22"/>
        <v>2020</v>
      </c>
      <c r="C469" s="6">
        <f t="shared" si="21"/>
        <v>10</v>
      </c>
      <c r="D469" s="6">
        <f t="shared" si="23"/>
        <v>2020.1</v>
      </c>
    </row>
    <row r="470" spans="1:4">
      <c r="A470" s="1">
        <v>44135</v>
      </c>
      <c r="B470" s="6">
        <f t="shared" si="22"/>
        <v>2020</v>
      </c>
      <c r="C470" s="6">
        <f t="shared" si="21"/>
        <v>10</v>
      </c>
      <c r="D470" s="6">
        <f t="shared" si="23"/>
        <v>2020.1</v>
      </c>
    </row>
    <row r="471" spans="1:4">
      <c r="A471" s="1">
        <v>44136</v>
      </c>
      <c r="B471" s="6">
        <f t="shared" si="22"/>
        <v>2020</v>
      </c>
      <c r="C471" s="6">
        <f t="shared" si="21"/>
        <v>11</v>
      </c>
      <c r="D471" s="6">
        <f t="shared" si="23"/>
        <v>2020.11</v>
      </c>
    </row>
    <row r="472" spans="1:4">
      <c r="A472" s="1">
        <v>44137</v>
      </c>
      <c r="B472" s="6">
        <f t="shared" si="22"/>
        <v>2020</v>
      </c>
      <c r="C472" s="6">
        <f t="shared" si="21"/>
        <v>11</v>
      </c>
      <c r="D472" s="6">
        <f t="shared" si="23"/>
        <v>2020.11</v>
      </c>
    </row>
    <row r="473" spans="1:4">
      <c r="A473" s="1">
        <v>44138</v>
      </c>
      <c r="B473" s="6">
        <f t="shared" si="22"/>
        <v>2020</v>
      </c>
      <c r="C473" s="6">
        <f t="shared" si="21"/>
        <v>11</v>
      </c>
      <c r="D473" s="6">
        <f t="shared" si="23"/>
        <v>2020.11</v>
      </c>
    </row>
    <row r="474" spans="1:4">
      <c r="A474" s="1">
        <v>44139</v>
      </c>
      <c r="B474" s="6">
        <f t="shared" si="22"/>
        <v>2020</v>
      </c>
      <c r="C474" s="6">
        <f t="shared" si="21"/>
        <v>11</v>
      </c>
      <c r="D474" s="6">
        <f t="shared" si="23"/>
        <v>2020.11</v>
      </c>
    </row>
    <row r="475" spans="1:4">
      <c r="A475" s="1">
        <v>44140</v>
      </c>
      <c r="B475" s="6">
        <f t="shared" si="22"/>
        <v>2020</v>
      </c>
      <c r="C475" s="6">
        <f t="shared" si="21"/>
        <v>11</v>
      </c>
      <c r="D475" s="6">
        <f t="shared" si="23"/>
        <v>2020.11</v>
      </c>
    </row>
    <row r="476" spans="1:4">
      <c r="A476" s="1">
        <v>44141</v>
      </c>
      <c r="B476" s="6">
        <f t="shared" si="22"/>
        <v>2020</v>
      </c>
      <c r="C476" s="6">
        <f t="shared" si="21"/>
        <v>11</v>
      </c>
      <c r="D476" s="6">
        <f t="shared" si="23"/>
        <v>2020.11</v>
      </c>
    </row>
    <row r="477" spans="1:4">
      <c r="A477" s="1">
        <v>44142</v>
      </c>
      <c r="B477" s="6">
        <f t="shared" si="22"/>
        <v>2020</v>
      </c>
      <c r="C477" s="6">
        <f t="shared" si="21"/>
        <v>11</v>
      </c>
      <c r="D477" s="6">
        <f t="shared" si="23"/>
        <v>2020.11</v>
      </c>
    </row>
    <row r="478" spans="1:4">
      <c r="A478" s="1">
        <v>44143</v>
      </c>
      <c r="B478" s="6">
        <f t="shared" si="22"/>
        <v>2020</v>
      </c>
      <c r="C478" s="6">
        <f t="shared" si="21"/>
        <v>11</v>
      </c>
      <c r="D478" s="6">
        <f t="shared" si="23"/>
        <v>2020.11</v>
      </c>
    </row>
    <row r="479" spans="1:4">
      <c r="A479" s="1">
        <v>44144</v>
      </c>
      <c r="B479" s="6">
        <f t="shared" si="22"/>
        <v>2020</v>
      </c>
      <c r="C479" s="6">
        <f t="shared" si="21"/>
        <v>11</v>
      </c>
      <c r="D479" s="6">
        <f t="shared" si="23"/>
        <v>2020.11</v>
      </c>
    </row>
    <row r="480" spans="1:4">
      <c r="A480" s="1">
        <v>44145</v>
      </c>
      <c r="B480" s="6">
        <f t="shared" si="22"/>
        <v>2020</v>
      </c>
      <c r="C480" s="6">
        <f t="shared" si="21"/>
        <v>11</v>
      </c>
      <c r="D480" s="6">
        <f t="shared" si="23"/>
        <v>2020.11</v>
      </c>
    </row>
    <row r="481" spans="1:4">
      <c r="A481" s="1">
        <v>44146</v>
      </c>
      <c r="B481" s="6">
        <f t="shared" si="22"/>
        <v>2020</v>
      </c>
      <c r="C481" s="6">
        <f t="shared" si="21"/>
        <v>11</v>
      </c>
      <c r="D481" s="6">
        <f t="shared" si="23"/>
        <v>2020.11</v>
      </c>
    </row>
    <row r="482" spans="1:4">
      <c r="A482" s="1">
        <v>44147</v>
      </c>
      <c r="B482" s="6">
        <f t="shared" si="22"/>
        <v>2020</v>
      </c>
      <c r="C482" s="6">
        <f t="shared" si="21"/>
        <v>11</v>
      </c>
      <c r="D482" s="6">
        <f t="shared" si="23"/>
        <v>2020.11</v>
      </c>
    </row>
    <row r="483" spans="1:4">
      <c r="A483" s="1">
        <v>44148</v>
      </c>
      <c r="B483" s="6">
        <f t="shared" si="22"/>
        <v>2020</v>
      </c>
      <c r="C483" s="6">
        <f t="shared" si="21"/>
        <v>11</v>
      </c>
      <c r="D483" s="6">
        <f t="shared" si="23"/>
        <v>2020.11</v>
      </c>
    </row>
    <row r="484" spans="1:4">
      <c r="A484" s="1">
        <v>44149</v>
      </c>
      <c r="B484" s="6">
        <f t="shared" si="22"/>
        <v>2020</v>
      </c>
      <c r="C484" s="6">
        <f t="shared" si="21"/>
        <v>11</v>
      </c>
      <c r="D484" s="6">
        <f t="shared" si="23"/>
        <v>2020.11</v>
      </c>
    </row>
    <row r="485" spans="1:4">
      <c r="A485" s="1">
        <v>44150</v>
      </c>
      <c r="B485" s="6">
        <f t="shared" si="22"/>
        <v>2020</v>
      </c>
      <c r="C485" s="6">
        <f t="shared" si="21"/>
        <v>11</v>
      </c>
      <c r="D485" s="6">
        <f t="shared" si="23"/>
        <v>2020.11</v>
      </c>
    </row>
    <row r="486" spans="1:4">
      <c r="A486" s="1">
        <v>44151</v>
      </c>
      <c r="B486" s="6">
        <f t="shared" si="22"/>
        <v>2020</v>
      </c>
      <c r="C486" s="6">
        <f t="shared" si="21"/>
        <v>11</v>
      </c>
      <c r="D486" s="6">
        <f t="shared" si="23"/>
        <v>2020.11</v>
      </c>
    </row>
    <row r="487" spans="1:4">
      <c r="A487" s="1">
        <v>44152</v>
      </c>
      <c r="B487" s="6">
        <f t="shared" si="22"/>
        <v>2020</v>
      </c>
      <c r="C487" s="6">
        <f t="shared" si="21"/>
        <v>11</v>
      </c>
      <c r="D487" s="6">
        <f t="shared" si="23"/>
        <v>2020.11</v>
      </c>
    </row>
    <row r="488" spans="1:4">
      <c r="A488" s="1">
        <v>44153</v>
      </c>
      <c r="B488" s="6">
        <f t="shared" si="22"/>
        <v>2020</v>
      </c>
      <c r="C488" s="6">
        <f t="shared" si="21"/>
        <v>11</v>
      </c>
      <c r="D488" s="6">
        <f t="shared" si="23"/>
        <v>2020.11</v>
      </c>
    </row>
    <row r="489" spans="1:4">
      <c r="A489" s="1">
        <v>44154</v>
      </c>
      <c r="B489" s="6">
        <f t="shared" si="22"/>
        <v>2020</v>
      </c>
      <c r="C489" s="6">
        <f t="shared" si="21"/>
        <v>11</v>
      </c>
      <c r="D489" s="6">
        <f t="shared" si="23"/>
        <v>2020.11</v>
      </c>
    </row>
    <row r="490" spans="1:4">
      <c r="A490" s="1">
        <v>44155</v>
      </c>
      <c r="B490" s="6">
        <f t="shared" si="22"/>
        <v>2020</v>
      </c>
      <c r="C490" s="6">
        <f t="shared" si="21"/>
        <v>11</v>
      </c>
      <c r="D490" s="6">
        <f t="shared" si="23"/>
        <v>2020.11</v>
      </c>
    </row>
    <row r="491" spans="1:4">
      <c r="A491" s="1">
        <v>44156</v>
      </c>
      <c r="B491" s="6">
        <f t="shared" si="22"/>
        <v>2020</v>
      </c>
      <c r="C491" s="6">
        <f t="shared" si="21"/>
        <v>11</v>
      </c>
      <c r="D491" s="6">
        <f t="shared" si="23"/>
        <v>2020.11</v>
      </c>
    </row>
    <row r="492" spans="1:4">
      <c r="A492" s="1">
        <v>44157</v>
      </c>
      <c r="B492" s="6">
        <f t="shared" si="22"/>
        <v>2020</v>
      </c>
      <c r="C492" s="6">
        <f t="shared" si="21"/>
        <v>11</v>
      </c>
      <c r="D492" s="6">
        <f t="shared" si="23"/>
        <v>2020.11</v>
      </c>
    </row>
    <row r="493" spans="1:4">
      <c r="A493" s="1">
        <v>44158</v>
      </c>
      <c r="B493" s="6">
        <f t="shared" si="22"/>
        <v>2020</v>
      </c>
      <c r="C493" s="6">
        <f t="shared" si="21"/>
        <v>11</v>
      </c>
      <c r="D493" s="6">
        <f t="shared" si="23"/>
        <v>2020.11</v>
      </c>
    </row>
    <row r="494" spans="1:4">
      <c r="A494" s="1">
        <v>44159</v>
      </c>
      <c r="B494" s="6">
        <f t="shared" si="22"/>
        <v>2020</v>
      </c>
      <c r="C494" s="6">
        <f t="shared" si="21"/>
        <v>11</v>
      </c>
      <c r="D494" s="6">
        <f t="shared" si="23"/>
        <v>2020.11</v>
      </c>
    </row>
    <row r="495" spans="1:4">
      <c r="A495" s="1">
        <v>44160</v>
      </c>
      <c r="B495" s="6">
        <f t="shared" si="22"/>
        <v>2020</v>
      </c>
      <c r="C495" s="6">
        <f t="shared" si="21"/>
        <v>11</v>
      </c>
      <c r="D495" s="6">
        <f t="shared" si="23"/>
        <v>2020.11</v>
      </c>
    </row>
    <row r="496" spans="1:4">
      <c r="A496" s="1">
        <v>44161</v>
      </c>
      <c r="B496" s="6">
        <f t="shared" si="22"/>
        <v>2020</v>
      </c>
      <c r="C496" s="6">
        <f t="shared" si="21"/>
        <v>11</v>
      </c>
      <c r="D496" s="6">
        <f t="shared" si="23"/>
        <v>2020.11</v>
      </c>
    </row>
    <row r="497" spans="1:4">
      <c r="A497" s="1">
        <v>44162</v>
      </c>
      <c r="B497" s="6">
        <f t="shared" si="22"/>
        <v>2020</v>
      </c>
      <c r="C497" s="6">
        <f t="shared" si="21"/>
        <v>11</v>
      </c>
      <c r="D497" s="6">
        <f t="shared" si="23"/>
        <v>2020.11</v>
      </c>
    </row>
    <row r="498" spans="1:4">
      <c r="A498" s="1">
        <v>44163</v>
      </c>
      <c r="B498" s="6">
        <f t="shared" si="22"/>
        <v>2020</v>
      </c>
      <c r="C498" s="6">
        <f t="shared" si="21"/>
        <v>11</v>
      </c>
      <c r="D498" s="6">
        <f t="shared" si="23"/>
        <v>2020.11</v>
      </c>
    </row>
    <row r="499" spans="1:4">
      <c r="A499" s="1">
        <v>44164</v>
      </c>
      <c r="B499" s="6">
        <f t="shared" si="22"/>
        <v>2020</v>
      </c>
      <c r="C499" s="6">
        <f t="shared" si="21"/>
        <v>11</v>
      </c>
      <c r="D499" s="6">
        <f t="shared" si="23"/>
        <v>2020.11</v>
      </c>
    </row>
    <row r="500" spans="1:4">
      <c r="A500" s="1">
        <v>44165</v>
      </c>
      <c r="B500" s="6">
        <f t="shared" si="22"/>
        <v>2020</v>
      </c>
      <c r="C500" s="6">
        <f t="shared" si="21"/>
        <v>11</v>
      </c>
      <c r="D500" s="6">
        <f t="shared" si="23"/>
        <v>2020.11</v>
      </c>
    </row>
    <row r="501" spans="1:4">
      <c r="A501" s="1">
        <v>44166</v>
      </c>
      <c r="B501" s="6">
        <f t="shared" si="22"/>
        <v>2020</v>
      </c>
      <c r="C501" s="6">
        <f t="shared" si="21"/>
        <v>12</v>
      </c>
      <c r="D501" s="6">
        <f t="shared" si="23"/>
        <v>2020.12</v>
      </c>
    </row>
    <row r="502" spans="1:4">
      <c r="A502" s="1">
        <v>44167</v>
      </c>
      <c r="B502" s="6">
        <f t="shared" si="22"/>
        <v>2020</v>
      </c>
      <c r="C502" s="6">
        <f t="shared" si="21"/>
        <v>12</v>
      </c>
      <c r="D502" s="6">
        <f t="shared" si="23"/>
        <v>2020.12</v>
      </c>
    </row>
    <row r="503" spans="1:4">
      <c r="A503" s="1">
        <v>44168</v>
      </c>
      <c r="B503" s="6">
        <f t="shared" si="22"/>
        <v>2020</v>
      </c>
      <c r="C503" s="6">
        <f t="shared" si="21"/>
        <v>12</v>
      </c>
      <c r="D503" s="6">
        <f t="shared" si="23"/>
        <v>2020.12</v>
      </c>
    </row>
    <row r="504" spans="1:4">
      <c r="A504" s="1">
        <v>44169</v>
      </c>
      <c r="B504" s="6">
        <f t="shared" si="22"/>
        <v>2020</v>
      </c>
      <c r="C504" s="6">
        <f t="shared" si="21"/>
        <v>12</v>
      </c>
      <c r="D504" s="6">
        <f t="shared" si="23"/>
        <v>2020.12</v>
      </c>
    </row>
    <row r="505" spans="1:4">
      <c r="A505" s="1">
        <v>44170</v>
      </c>
      <c r="B505" s="6">
        <f t="shared" si="22"/>
        <v>2020</v>
      </c>
      <c r="C505" s="6">
        <f t="shared" si="21"/>
        <v>12</v>
      </c>
      <c r="D505" s="6">
        <f t="shared" si="23"/>
        <v>2020.12</v>
      </c>
    </row>
    <row r="506" spans="1:4">
      <c r="A506" s="1">
        <v>44171</v>
      </c>
      <c r="B506" s="6">
        <f t="shared" si="22"/>
        <v>2020</v>
      </c>
      <c r="C506" s="6">
        <f t="shared" si="21"/>
        <v>12</v>
      </c>
      <c r="D506" s="6">
        <f t="shared" si="23"/>
        <v>2020.12</v>
      </c>
    </row>
    <row r="507" spans="1:4">
      <c r="A507" s="1">
        <v>44172</v>
      </c>
      <c r="B507" s="6">
        <f t="shared" si="22"/>
        <v>2020</v>
      </c>
      <c r="C507" s="6">
        <f t="shared" si="21"/>
        <v>12</v>
      </c>
      <c r="D507" s="6">
        <f t="shared" si="23"/>
        <v>2020.12</v>
      </c>
    </row>
    <row r="508" spans="1:4">
      <c r="A508" s="1">
        <v>44173</v>
      </c>
      <c r="B508" s="6">
        <f t="shared" si="22"/>
        <v>2020</v>
      </c>
      <c r="C508" s="6">
        <f t="shared" si="21"/>
        <v>12</v>
      </c>
      <c r="D508" s="6">
        <f t="shared" si="23"/>
        <v>2020.12</v>
      </c>
    </row>
    <row r="509" spans="1:4">
      <c r="A509" s="1">
        <v>44174</v>
      </c>
      <c r="B509" s="6">
        <f t="shared" si="22"/>
        <v>2020</v>
      </c>
      <c r="C509" s="6">
        <f t="shared" si="21"/>
        <v>12</v>
      </c>
      <c r="D509" s="6">
        <f t="shared" si="23"/>
        <v>2020.12</v>
      </c>
    </row>
    <row r="510" spans="1:4">
      <c r="A510" s="1">
        <v>44175</v>
      </c>
      <c r="B510" s="6">
        <f t="shared" si="22"/>
        <v>2020</v>
      </c>
      <c r="C510" s="6">
        <f t="shared" si="21"/>
        <v>12</v>
      </c>
      <c r="D510" s="6">
        <f t="shared" si="23"/>
        <v>2020.12</v>
      </c>
    </row>
    <row r="511" spans="1:4">
      <c r="A511" s="1">
        <v>44176</v>
      </c>
      <c r="B511" s="6">
        <f t="shared" si="22"/>
        <v>2020</v>
      </c>
      <c r="C511" s="6">
        <f t="shared" si="21"/>
        <v>12</v>
      </c>
      <c r="D511" s="6">
        <f t="shared" si="23"/>
        <v>2020.12</v>
      </c>
    </row>
    <row r="512" spans="1:4">
      <c r="A512" s="1">
        <v>44177</v>
      </c>
      <c r="B512" s="6">
        <f t="shared" si="22"/>
        <v>2020</v>
      </c>
      <c r="C512" s="6">
        <f t="shared" si="21"/>
        <v>12</v>
      </c>
      <c r="D512" s="6">
        <f t="shared" si="23"/>
        <v>2020.12</v>
      </c>
    </row>
    <row r="513" spans="1:4">
      <c r="A513" s="1">
        <v>44178</v>
      </c>
      <c r="B513" s="6">
        <f t="shared" si="22"/>
        <v>2020</v>
      </c>
      <c r="C513" s="6">
        <f t="shared" si="21"/>
        <v>12</v>
      </c>
      <c r="D513" s="6">
        <f t="shared" si="23"/>
        <v>2020.12</v>
      </c>
    </row>
    <row r="514" spans="1:4">
      <c r="A514" s="1">
        <v>44179</v>
      </c>
      <c r="B514" s="6">
        <f t="shared" si="22"/>
        <v>2020</v>
      </c>
      <c r="C514" s="6">
        <f t="shared" si="21"/>
        <v>12</v>
      </c>
      <c r="D514" s="6">
        <f t="shared" si="23"/>
        <v>2020.12</v>
      </c>
    </row>
    <row r="515" spans="1:4">
      <c r="A515" s="1">
        <v>44180</v>
      </c>
      <c r="B515" s="6">
        <f t="shared" si="22"/>
        <v>2020</v>
      </c>
      <c r="C515" s="6">
        <f t="shared" si="21"/>
        <v>12</v>
      </c>
      <c r="D515" s="6">
        <f t="shared" si="23"/>
        <v>2020.12</v>
      </c>
    </row>
    <row r="516" spans="1:4">
      <c r="A516" s="1">
        <v>44181</v>
      </c>
      <c r="B516" s="6">
        <f t="shared" si="22"/>
        <v>2020</v>
      </c>
      <c r="C516" s="6">
        <f t="shared" si="21"/>
        <v>12</v>
      </c>
      <c r="D516" s="6">
        <f t="shared" si="23"/>
        <v>2020.12</v>
      </c>
    </row>
    <row r="517" spans="1:4">
      <c r="A517" s="1">
        <v>44182</v>
      </c>
      <c r="B517" s="6">
        <f t="shared" si="22"/>
        <v>2020</v>
      </c>
      <c r="C517" s="6">
        <f t="shared" si="21"/>
        <v>12</v>
      </c>
      <c r="D517" s="6">
        <f t="shared" si="23"/>
        <v>2020.12</v>
      </c>
    </row>
    <row r="518" spans="1:4">
      <c r="A518" s="1">
        <v>44183</v>
      </c>
      <c r="B518" s="6">
        <f t="shared" si="22"/>
        <v>2020</v>
      </c>
      <c r="C518" s="6">
        <f t="shared" si="21"/>
        <v>12</v>
      </c>
      <c r="D518" s="6">
        <f t="shared" si="23"/>
        <v>2020.12</v>
      </c>
    </row>
    <row r="519" spans="1:4">
      <c r="A519" s="1">
        <v>44184</v>
      </c>
      <c r="B519" s="6">
        <f t="shared" si="22"/>
        <v>2020</v>
      </c>
      <c r="C519" s="6">
        <f t="shared" si="21"/>
        <v>12</v>
      </c>
      <c r="D519" s="6">
        <f t="shared" si="23"/>
        <v>2020.12</v>
      </c>
    </row>
    <row r="520" spans="1:4">
      <c r="A520" s="1">
        <v>44185</v>
      </c>
      <c r="B520" s="6">
        <f t="shared" si="22"/>
        <v>2020</v>
      </c>
      <c r="C520" s="6">
        <f t="shared" si="21"/>
        <v>12</v>
      </c>
      <c r="D520" s="6">
        <f t="shared" si="23"/>
        <v>2020.12</v>
      </c>
    </row>
    <row r="521" spans="1:4">
      <c r="A521" s="1">
        <v>44186</v>
      </c>
      <c r="B521" s="6">
        <f t="shared" si="22"/>
        <v>2020</v>
      </c>
      <c r="C521" s="6">
        <f t="shared" si="21"/>
        <v>12</v>
      </c>
      <c r="D521" s="6">
        <f t="shared" si="23"/>
        <v>2020.12</v>
      </c>
    </row>
    <row r="522" spans="1:4">
      <c r="A522" s="1">
        <v>44187</v>
      </c>
      <c r="B522" s="6">
        <f t="shared" si="22"/>
        <v>2020</v>
      </c>
      <c r="C522" s="6">
        <f t="shared" si="21"/>
        <v>12</v>
      </c>
      <c r="D522" s="6">
        <f t="shared" si="23"/>
        <v>2020.12</v>
      </c>
    </row>
    <row r="523" spans="1:4">
      <c r="A523" s="1">
        <v>44188</v>
      </c>
      <c r="B523" s="6">
        <f t="shared" si="22"/>
        <v>2020</v>
      </c>
      <c r="C523" s="6">
        <f t="shared" si="21"/>
        <v>12</v>
      </c>
      <c r="D523" s="6">
        <f t="shared" si="23"/>
        <v>2020.12</v>
      </c>
    </row>
    <row r="524" spans="1:4">
      <c r="A524" s="1">
        <v>44189</v>
      </c>
      <c r="B524" s="6">
        <f t="shared" si="22"/>
        <v>2020</v>
      </c>
      <c r="C524" s="6">
        <f t="shared" si="21"/>
        <v>12</v>
      </c>
      <c r="D524" s="6">
        <f t="shared" si="23"/>
        <v>2020.12</v>
      </c>
    </row>
    <row r="525" spans="1:4">
      <c r="A525" s="1">
        <v>44190</v>
      </c>
      <c r="B525" s="6">
        <f t="shared" si="22"/>
        <v>2020</v>
      </c>
      <c r="C525" s="6">
        <f t="shared" ref="C525:C588" si="24">MONTH(A525)</f>
        <v>12</v>
      </c>
      <c r="D525" s="6">
        <f t="shared" si="23"/>
        <v>2020.12</v>
      </c>
    </row>
    <row r="526" spans="1:4">
      <c r="A526" s="1">
        <v>44191</v>
      </c>
      <c r="B526" s="6">
        <f t="shared" ref="B526:B589" si="25">YEAR(A526)</f>
        <v>2020</v>
      </c>
      <c r="C526" s="6">
        <f t="shared" si="24"/>
        <v>12</v>
      </c>
      <c r="D526" s="6">
        <f t="shared" ref="D526:D589" si="26">B526+C526/100</f>
        <v>2020.12</v>
      </c>
    </row>
    <row r="527" spans="1:4">
      <c r="A527" s="1">
        <v>44192</v>
      </c>
      <c r="B527" s="6">
        <f t="shared" si="25"/>
        <v>2020</v>
      </c>
      <c r="C527" s="6">
        <f t="shared" si="24"/>
        <v>12</v>
      </c>
      <c r="D527" s="6">
        <f t="shared" si="26"/>
        <v>2020.12</v>
      </c>
    </row>
    <row r="528" spans="1:4">
      <c r="A528" s="1">
        <v>44193</v>
      </c>
      <c r="B528" s="6">
        <f t="shared" si="25"/>
        <v>2020</v>
      </c>
      <c r="C528" s="6">
        <f t="shared" si="24"/>
        <v>12</v>
      </c>
      <c r="D528" s="6">
        <f t="shared" si="26"/>
        <v>2020.12</v>
      </c>
    </row>
    <row r="529" spans="1:4">
      <c r="A529" s="1">
        <v>44194</v>
      </c>
      <c r="B529" s="6">
        <f t="shared" si="25"/>
        <v>2020</v>
      </c>
      <c r="C529" s="6">
        <f t="shared" si="24"/>
        <v>12</v>
      </c>
      <c r="D529" s="6">
        <f t="shared" si="26"/>
        <v>2020.12</v>
      </c>
    </row>
    <row r="530" spans="1:4">
      <c r="A530" s="1">
        <v>44195</v>
      </c>
      <c r="B530" s="6">
        <f t="shared" si="25"/>
        <v>2020</v>
      </c>
      <c r="C530" s="6">
        <f t="shared" si="24"/>
        <v>12</v>
      </c>
      <c r="D530" s="6">
        <f t="shared" si="26"/>
        <v>2020.12</v>
      </c>
    </row>
    <row r="531" spans="1:4">
      <c r="A531" s="1">
        <v>44196</v>
      </c>
      <c r="B531" s="6">
        <f t="shared" si="25"/>
        <v>2020</v>
      </c>
      <c r="C531" s="6">
        <f t="shared" si="24"/>
        <v>12</v>
      </c>
      <c r="D531" s="6">
        <f t="shared" si="26"/>
        <v>2020.12</v>
      </c>
    </row>
    <row r="532" spans="1:4">
      <c r="A532" s="1">
        <v>44197</v>
      </c>
      <c r="B532" s="6">
        <f t="shared" si="25"/>
        <v>2021</v>
      </c>
      <c r="C532" s="6">
        <f t="shared" si="24"/>
        <v>1</v>
      </c>
      <c r="D532" s="6">
        <f t="shared" si="26"/>
        <v>2021.01</v>
      </c>
    </row>
    <row r="533" spans="1:4">
      <c r="A533" s="1">
        <v>44198</v>
      </c>
      <c r="B533" s="6">
        <f t="shared" si="25"/>
        <v>2021</v>
      </c>
      <c r="C533" s="6">
        <f t="shared" si="24"/>
        <v>1</v>
      </c>
      <c r="D533" s="6">
        <f t="shared" si="26"/>
        <v>2021.01</v>
      </c>
    </row>
    <row r="534" spans="1:4">
      <c r="A534" s="1">
        <v>44199</v>
      </c>
      <c r="B534" s="6">
        <f t="shared" si="25"/>
        <v>2021</v>
      </c>
      <c r="C534" s="6">
        <f t="shared" si="24"/>
        <v>1</v>
      </c>
      <c r="D534" s="6">
        <f t="shared" si="26"/>
        <v>2021.01</v>
      </c>
    </row>
    <row r="535" spans="1:4">
      <c r="A535" s="1">
        <v>44200</v>
      </c>
      <c r="B535" s="6">
        <f t="shared" si="25"/>
        <v>2021</v>
      </c>
      <c r="C535" s="6">
        <f t="shared" si="24"/>
        <v>1</v>
      </c>
      <c r="D535" s="6">
        <f t="shared" si="26"/>
        <v>2021.01</v>
      </c>
    </row>
    <row r="536" spans="1:4">
      <c r="A536" s="1">
        <v>44201</v>
      </c>
      <c r="B536" s="6">
        <f t="shared" si="25"/>
        <v>2021</v>
      </c>
      <c r="C536" s="6">
        <f t="shared" si="24"/>
        <v>1</v>
      </c>
      <c r="D536" s="6">
        <f t="shared" si="26"/>
        <v>2021.01</v>
      </c>
    </row>
    <row r="537" spans="1:4">
      <c r="A537" s="1">
        <v>44202</v>
      </c>
      <c r="B537" s="6">
        <f t="shared" si="25"/>
        <v>2021</v>
      </c>
      <c r="C537" s="6">
        <f t="shared" si="24"/>
        <v>1</v>
      </c>
      <c r="D537" s="6">
        <f t="shared" si="26"/>
        <v>2021.01</v>
      </c>
    </row>
    <row r="538" spans="1:4">
      <c r="A538" s="1">
        <v>44203</v>
      </c>
      <c r="B538" s="6">
        <f t="shared" si="25"/>
        <v>2021</v>
      </c>
      <c r="C538" s="6">
        <f t="shared" si="24"/>
        <v>1</v>
      </c>
      <c r="D538" s="6">
        <f t="shared" si="26"/>
        <v>2021.01</v>
      </c>
    </row>
    <row r="539" spans="1:4">
      <c r="A539" s="1">
        <v>44204</v>
      </c>
      <c r="B539" s="6">
        <f t="shared" si="25"/>
        <v>2021</v>
      </c>
      <c r="C539" s="6">
        <f t="shared" si="24"/>
        <v>1</v>
      </c>
      <c r="D539" s="6">
        <f t="shared" si="26"/>
        <v>2021.01</v>
      </c>
    </row>
    <row r="540" spans="1:4">
      <c r="A540" s="1">
        <v>44205</v>
      </c>
      <c r="B540" s="6">
        <f t="shared" si="25"/>
        <v>2021</v>
      </c>
      <c r="C540" s="6">
        <f t="shared" si="24"/>
        <v>1</v>
      </c>
      <c r="D540" s="6">
        <f t="shared" si="26"/>
        <v>2021.01</v>
      </c>
    </row>
    <row r="541" spans="1:4">
      <c r="A541" s="1">
        <v>44206</v>
      </c>
      <c r="B541" s="6">
        <f t="shared" si="25"/>
        <v>2021</v>
      </c>
      <c r="C541" s="6">
        <f t="shared" si="24"/>
        <v>1</v>
      </c>
      <c r="D541" s="6">
        <f t="shared" si="26"/>
        <v>2021.01</v>
      </c>
    </row>
    <row r="542" spans="1:4">
      <c r="A542" s="1">
        <v>44207</v>
      </c>
      <c r="B542" s="6">
        <f t="shared" si="25"/>
        <v>2021</v>
      </c>
      <c r="C542" s="6">
        <f t="shared" si="24"/>
        <v>1</v>
      </c>
      <c r="D542" s="6">
        <f t="shared" si="26"/>
        <v>2021.01</v>
      </c>
    </row>
    <row r="543" spans="1:4">
      <c r="A543" s="1">
        <v>44208</v>
      </c>
      <c r="B543" s="6">
        <f t="shared" si="25"/>
        <v>2021</v>
      </c>
      <c r="C543" s="6">
        <f t="shared" si="24"/>
        <v>1</v>
      </c>
      <c r="D543" s="6">
        <f t="shared" si="26"/>
        <v>2021.01</v>
      </c>
    </row>
    <row r="544" spans="1:4">
      <c r="A544" s="1">
        <v>44209</v>
      </c>
      <c r="B544" s="6">
        <f t="shared" si="25"/>
        <v>2021</v>
      </c>
      <c r="C544" s="6">
        <f t="shared" si="24"/>
        <v>1</v>
      </c>
      <c r="D544" s="6">
        <f t="shared" si="26"/>
        <v>2021.01</v>
      </c>
    </row>
    <row r="545" spans="1:4">
      <c r="A545" s="1">
        <v>44210</v>
      </c>
      <c r="B545" s="6">
        <f t="shared" si="25"/>
        <v>2021</v>
      </c>
      <c r="C545" s="6">
        <f t="shared" si="24"/>
        <v>1</v>
      </c>
      <c r="D545" s="6">
        <f t="shared" si="26"/>
        <v>2021.01</v>
      </c>
    </row>
    <row r="546" spans="1:4">
      <c r="A546" s="1">
        <v>44211</v>
      </c>
      <c r="B546" s="6">
        <f t="shared" si="25"/>
        <v>2021</v>
      </c>
      <c r="C546" s="6">
        <f t="shared" si="24"/>
        <v>1</v>
      </c>
      <c r="D546" s="6">
        <f t="shared" si="26"/>
        <v>2021.01</v>
      </c>
    </row>
    <row r="547" spans="1:4">
      <c r="A547" s="1">
        <v>44212</v>
      </c>
      <c r="B547" s="6">
        <f t="shared" si="25"/>
        <v>2021</v>
      </c>
      <c r="C547" s="6">
        <f t="shared" si="24"/>
        <v>1</v>
      </c>
      <c r="D547" s="6">
        <f t="shared" si="26"/>
        <v>2021.01</v>
      </c>
    </row>
    <row r="548" spans="1:4">
      <c r="A548" s="1">
        <v>44213</v>
      </c>
      <c r="B548" s="6">
        <f t="shared" si="25"/>
        <v>2021</v>
      </c>
      <c r="C548" s="6">
        <f t="shared" si="24"/>
        <v>1</v>
      </c>
      <c r="D548" s="6">
        <f t="shared" si="26"/>
        <v>2021.01</v>
      </c>
    </row>
    <row r="549" spans="1:4">
      <c r="A549" s="1">
        <v>44214</v>
      </c>
      <c r="B549" s="6">
        <f t="shared" si="25"/>
        <v>2021</v>
      </c>
      <c r="C549" s="6">
        <f t="shared" si="24"/>
        <v>1</v>
      </c>
      <c r="D549" s="6">
        <f t="shared" si="26"/>
        <v>2021.01</v>
      </c>
    </row>
    <row r="550" spans="1:4">
      <c r="A550" s="1">
        <v>44215</v>
      </c>
      <c r="B550" s="6">
        <f t="shared" si="25"/>
        <v>2021</v>
      </c>
      <c r="C550" s="6">
        <f t="shared" si="24"/>
        <v>1</v>
      </c>
      <c r="D550" s="6">
        <f t="shared" si="26"/>
        <v>2021.01</v>
      </c>
    </row>
    <row r="551" spans="1:4">
      <c r="A551" s="1">
        <v>44216</v>
      </c>
      <c r="B551" s="6">
        <f t="shared" si="25"/>
        <v>2021</v>
      </c>
      <c r="C551" s="6">
        <f t="shared" si="24"/>
        <v>1</v>
      </c>
      <c r="D551" s="6">
        <f t="shared" si="26"/>
        <v>2021.01</v>
      </c>
    </row>
    <row r="552" spans="1:4">
      <c r="A552" s="1">
        <v>44217</v>
      </c>
      <c r="B552" s="6">
        <f t="shared" si="25"/>
        <v>2021</v>
      </c>
      <c r="C552" s="6">
        <f t="shared" si="24"/>
        <v>1</v>
      </c>
      <c r="D552" s="6">
        <f t="shared" si="26"/>
        <v>2021.01</v>
      </c>
    </row>
    <row r="553" spans="1:4">
      <c r="A553" s="1">
        <v>44218</v>
      </c>
      <c r="B553" s="6">
        <f t="shared" si="25"/>
        <v>2021</v>
      </c>
      <c r="C553" s="6">
        <f t="shared" si="24"/>
        <v>1</v>
      </c>
      <c r="D553" s="6">
        <f t="shared" si="26"/>
        <v>2021.01</v>
      </c>
    </row>
    <row r="554" spans="1:4">
      <c r="A554" s="1">
        <v>44219</v>
      </c>
      <c r="B554" s="6">
        <f t="shared" si="25"/>
        <v>2021</v>
      </c>
      <c r="C554" s="6">
        <f t="shared" si="24"/>
        <v>1</v>
      </c>
      <c r="D554" s="6">
        <f t="shared" si="26"/>
        <v>2021.01</v>
      </c>
    </row>
    <row r="555" spans="1:4">
      <c r="A555" s="1">
        <v>44220</v>
      </c>
      <c r="B555" s="6">
        <f t="shared" si="25"/>
        <v>2021</v>
      </c>
      <c r="C555" s="6">
        <f t="shared" si="24"/>
        <v>1</v>
      </c>
      <c r="D555" s="6">
        <f t="shared" si="26"/>
        <v>2021.01</v>
      </c>
    </row>
    <row r="556" spans="1:4">
      <c r="A556" s="1">
        <v>44221</v>
      </c>
      <c r="B556" s="6">
        <f t="shared" si="25"/>
        <v>2021</v>
      </c>
      <c r="C556" s="6">
        <f t="shared" si="24"/>
        <v>1</v>
      </c>
      <c r="D556" s="6">
        <f t="shared" si="26"/>
        <v>2021.01</v>
      </c>
    </row>
    <row r="557" spans="1:4">
      <c r="A557" s="1">
        <v>44222</v>
      </c>
      <c r="B557" s="6">
        <f t="shared" si="25"/>
        <v>2021</v>
      </c>
      <c r="C557" s="6">
        <f t="shared" si="24"/>
        <v>1</v>
      </c>
      <c r="D557" s="6">
        <f t="shared" si="26"/>
        <v>2021.01</v>
      </c>
    </row>
    <row r="558" spans="1:4">
      <c r="A558" s="1">
        <v>44223</v>
      </c>
      <c r="B558" s="6">
        <f t="shared" si="25"/>
        <v>2021</v>
      </c>
      <c r="C558" s="6">
        <f t="shared" si="24"/>
        <v>1</v>
      </c>
      <c r="D558" s="6">
        <f t="shared" si="26"/>
        <v>2021.01</v>
      </c>
    </row>
    <row r="559" spans="1:4">
      <c r="A559" s="1">
        <v>44224</v>
      </c>
      <c r="B559" s="6">
        <f t="shared" si="25"/>
        <v>2021</v>
      </c>
      <c r="C559" s="6">
        <f t="shared" si="24"/>
        <v>1</v>
      </c>
      <c r="D559" s="6">
        <f t="shared" si="26"/>
        <v>2021.01</v>
      </c>
    </row>
    <row r="560" spans="1:4">
      <c r="A560" s="1">
        <v>44225</v>
      </c>
      <c r="B560" s="6">
        <f t="shared" si="25"/>
        <v>2021</v>
      </c>
      <c r="C560" s="6">
        <f t="shared" si="24"/>
        <v>1</v>
      </c>
      <c r="D560" s="6">
        <f t="shared" si="26"/>
        <v>2021.01</v>
      </c>
    </row>
    <row r="561" spans="1:4">
      <c r="A561" s="1">
        <v>44226</v>
      </c>
      <c r="B561" s="6">
        <f t="shared" si="25"/>
        <v>2021</v>
      </c>
      <c r="C561" s="6">
        <f t="shared" si="24"/>
        <v>1</v>
      </c>
      <c r="D561" s="6">
        <f t="shared" si="26"/>
        <v>2021.01</v>
      </c>
    </row>
    <row r="562" spans="1:4">
      <c r="A562" s="1">
        <v>44227</v>
      </c>
      <c r="B562" s="6">
        <f t="shared" si="25"/>
        <v>2021</v>
      </c>
      <c r="C562" s="6">
        <f t="shared" si="24"/>
        <v>1</v>
      </c>
      <c r="D562" s="6">
        <f t="shared" si="26"/>
        <v>2021.01</v>
      </c>
    </row>
    <row r="563" spans="1:4">
      <c r="A563" s="1">
        <v>44228</v>
      </c>
      <c r="B563" s="6">
        <f t="shared" si="25"/>
        <v>2021</v>
      </c>
      <c r="C563" s="6">
        <f t="shared" si="24"/>
        <v>2</v>
      </c>
      <c r="D563" s="6">
        <f t="shared" si="26"/>
        <v>2021.02</v>
      </c>
    </row>
    <row r="564" spans="1:4">
      <c r="A564" s="1">
        <v>44229</v>
      </c>
      <c r="B564" s="6">
        <f t="shared" si="25"/>
        <v>2021</v>
      </c>
      <c r="C564" s="6">
        <f t="shared" si="24"/>
        <v>2</v>
      </c>
      <c r="D564" s="6">
        <f t="shared" si="26"/>
        <v>2021.02</v>
      </c>
    </row>
    <row r="565" spans="1:4">
      <c r="A565" s="1">
        <v>44230</v>
      </c>
      <c r="B565" s="6">
        <f t="shared" si="25"/>
        <v>2021</v>
      </c>
      <c r="C565" s="6">
        <f t="shared" si="24"/>
        <v>2</v>
      </c>
      <c r="D565" s="6">
        <f t="shared" si="26"/>
        <v>2021.02</v>
      </c>
    </row>
    <row r="566" spans="1:4">
      <c r="A566" s="1">
        <v>44231</v>
      </c>
      <c r="B566" s="6">
        <f t="shared" si="25"/>
        <v>2021</v>
      </c>
      <c r="C566" s="6">
        <f t="shared" si="24"/>
        <v>2</v>
      </c>
      <c r="D566" s="6">
        <f t="shared" si="26"/>
        <v>2021.02</v>
      </c>
    </row>
    <row r="567" spans="1:4">
      <c r="A567" s="1">
        <v>44232</v>
      </c>
      <c r="B567" s="6">
        <f t="shared" si="25"/>
        <v>2021</v>
      </c>
      <c r="C567" s="6">
        <f t="shared" si="24"/>
        <v>2</v>
      </c>
      <c r="D567" s="6">
        <f t="shared" si="26"/>
        <v>2021.02</v>
      </c>
    </row>
    <row r="568" spans="1:4">
      <c r="A568" s="1">
        <v>44233</v>
      </c>
      <c r="B568" s="6">
        <f t="shared" si="25"/>
        <v>2021</v>
      </c>
      <c r="C568" s="6">
        <f t="shared" si="24"/>
        <v>2</v>
      </c>
      <c r="D568" s="6">
        <f t="shared" si="26"/>
        <v>2021.02</v>
      </c>
    </row>
    <row r="569" spans="1:4">
      <c r="A569" s="1">
        <v>44234</v>
      </c>
      <c r="B569" s="6">
        <f t="shared" si="25"/>
        <v>2021</v>
      </c>
      <c r="C569" s="6">
        <f t="shared" si="24"/>
        <v>2</v>
      </c>
      <c r="D569" s="6">
        <f t="shared" si="26"/>
        <v>2021.02</v>
      </c>
    </row>
    <row r="570" spans="1:4">
      <c r="A570" s="1">
        <v>44235</v>
      </c>
      <c r="B570" s="6">
        <f t="shared" si="25"/>
        <v>2021</v>
      </c>
      <c r="C570" s="6">
        <f t="shared" si="24"/>
        <v>2</v>
      </c>
      <c r="D570" s="6">
        <f t="shared" si="26"/>
        <v>2021.02</v>
      </c>
    </row>
    <row r="571" spans="1:4">
      <c r="A571" s="1">
        <v>44236</v>
      </c>
      <c r="B571" s="6">
        <f t="shared" si="25"/>
        <v>2021</v>
      </c>
      <c r="C571" s="6">
        <f t="shared" si="24"/>
        <v>2</v>
      </c>
      <c r="D571" s="6">
        <f t="shared" si="26"/>
        <v>2021.02</v>
      </c>
    </row>
    <row r="572" spans="1:4">
      <c r="A572" s="1">
        <v>44237</v>
      </c>
      <c r="B572" s="6">
        <f t="shared" si="25"/>
        <v>2021</v>
      </c>
      <c r="C572" s="6">
        <f t="shared" si="24"/>
        <v>2</v>
      </c>
      <c r="D572" s="6">
        <f t="shared" si="26"/>
        <v>2021.02</v>
      </c>
    </row>
    <row r="573" spans="1:4">
      <c r="A573" s="1">
        <v>44238</v>
      </c>
      <c r="B573" s="6">
        <f t="shared" si="25"/>
        <v>2021</v>
      </c>
      <c r="C573" s="6">
        <f t="shared" si="24"/>
        <v>2</v>
      </c>
      <c r="D573" s="6">
        <f t="shared" si="26"/>
        <v>2021.02</v>
      </c>
    </row>
    <row r="574" spans="1:4">
      <c r="A574" s="1">
        <v>44239</v>
      </c>
      <c r="B574" s="6">
        <f t="shared" si="25"/>
        <v>2021</v>
      </c>
      <c r="C574" s="6">
        <f t="shared" si="24"/>
        <v>2</v>
      </c>
      <c r="D574" s="6">
        <f t="shared" si="26"/>
        <v>2021.02</v>
      </c>
    </row>
    <row r="575" spans="1:4">
      <c r="A575" s="1">
        <v>44240</v>
      </c>
      <c r="B575" s="6">
        <f t="shared" si="25"/>
        <v>2021</v>
      </c>
      <c r="C575" s="6">
        <f t="shared" si="24"/>
        <v>2</v>
      </c>
      <c r="D575" s="6">
        <f t="shared" si="26"/>
        <v>2021.02</v>
      </c>
    </row>
    <row r="576" spans="1:4">
      <c r="A576" s="1">
        <v>44241</v>
      </c>
      <c r="B576" s="6">
        <f t="shared" si="25"/>
        <v>2021</v>
      </c>
      <c r="C576" s="6">
        <f t="shared" si="24"/>
        <v>2</v>
      </c>
      <c r="D576" s="6">
        <f t="shared" si="26"/>
        <v>2021.02</v>
      </c>
    </row>
    <row r="577" spans="1:4">
      <c r="A577" s="1">
        <v>44242</v>
      </c>
      <c r="B577" s="6">
        <f t="shared" si="25"/>
        <v>2021</v>
      </c>
      <c r="C577" s="6">
        <f t="shared" si="24"/>
        <v>2</v>
      </c>
      <c r="D577" s="6">
        <f t="shared" si="26"/>
        <v>2021.02</v>
      </c>
    </row>
    <row r="578" spans="1:4">
      <c r="A578" s="1">
        <v>44243</v>
      </c>
      <c r="B578" s="6">
        <f t="shared" si="25"/>
        <v>2021</v>
      </c>
      <c r="C578" s="6">
        <f t="shared" si="24"/>
        <v>2</v>
      </c>
      <c r="D578" s="6">
        <f t="shared" si="26"/>
        <v>2021.02</v>
      </c>
    </row>
    <row r="579" spans="1:4">
      <c r="A579" s="1">
        <v>44244</v>
      </c>
      <c r="B579" s="6">
        <f t="shared" si="25"/>
        <v>2021</v>
      </c>
      <c r="C579" s="6">
        <f t="shared" si="24"/>
        <v>2</v>
      </c>
      <c r="D579" s="6">
        <f t="shared" si="26"/>
        <v>2021.02</v>
      </c>
    </row>
    <row r="580" spans="1:4">
      <c r="A580" s="1">
        <v>44245</v>
      </c>
      <c r="B580" s="6">
        <f t="shared" si="25"/>
        <v>2021</v>
      </c>
      <c r="C580" s="6">
        <f t="shared" si="24"/>
        <v>2</v>
      </c>
      <c r="D580" s="6">
        <f t="shared" si="26"/>
        <v>2021.02</v>
      </c>
    </row>
    <row r="581" spans="1:4">
      <c r="A581" s="1">
        <v>44246</v>
      </c>
      <c r="B581" s="6">
        <f t="shared" si="25"/>
        <v>2021</v>
      </c>
      <c r="C581" s="6">
        <f t="shared" si="24"/>
        <v>2</v>
      </c>
      <c r="D581" s="6">
        <f t="shared" si="26"/>
        <v>2021.02</v>
      </c>
    </row>
    <row r="582" spans="1:4">
      <c r="A582" s="1">
        <v>44247</v>
      </c>
      <c r="B582" s="6">
        <f t="shared" si="25"/>
        <v>2021</v>
      </c>
      <c r="C582" s="6">
        <f t="shared" si="24"/>
        <v>2</v>
      </c>
      <c r="D582" s="6">
        <f t="shared" si="26"/>
        <v>2021.02</v>
      </c>
    </row>
    <row r="583" spans="1:4">
      <c r="A583" s="1">
        <v>44248</v>
      </c>
      <c r="B583" s="6">
        <f t="shared" si="25"/>
        <v>2021</v>
      </c>
      <c r="C583" s="6">
        <f t="shared" si="24"/>
        <v>2</v>
      </c>
      <c r="D583" s="6">
        <f t="shared" si="26"/>
        <v>2021.02</v>
      </c>
    </row>
    <row r="584" spans="1:4">
      <c r="A584" s="1">
        <v>44249</v>
      </c>
      <c r="B584" s="6">
        <f t="shared" si="25"/>
        <v>2021</v>
      </c>
      <c r="C584" s="6">
        <f t="shared" si="24"/>
        <v>2</v>
      </c>
      <c r="D584" s="6">
        <f t="shared" si="26"/>
        <v>2021.02</v>
      </c>
    </row>
    <row r="585" spans="1:4">
      <c r="A585" s="1">
        <v>44250</v>
      </c>
      <c r="B585" s="6">
        <f t="shared" si="25"/>
        <v>2021</v>
      </c>
      <c r="C585" s="6">
        <f t="shared" si="24"/>
        <v>2</v>
      </c>
      <c r="D585" s="6">
        <f t="shared" si="26"/>
        <v>2021.02</v>
      </c>
    </row>
    <row r="586" spans="1:4">
      <c r="A586" s="1">
        <v>44251</v>
      </c>
      <c r="B586" s="6">
        <f t="shared" si="25"/>
        <v>2021</v>
      </c>
      <c r="C586" s="6">
        <f t="shared" si="24"/>
        <v>2</v>
      </c>
      <c r="D586" s="6">
        <f t="shared" si="26"/>
        <v>2021.02</v>
      </c>
    </row>
    <row r="587" spans="1:4">
      <c r="A587" s="1">
        <v>44252</v>
      </c>
      <c r="B587" s="6">
        <f t="shared" si="25"/>
        <v>2021</v>
      </c>
      <c r="C587" s="6">
        <f t="shared" si="24"/>
        <v>2</v>
      </c>
      <c r="D587" s="6">
        <f t="shared" si="26"/>
        <v>2021.02</v>
      </c>
    </row>
    <row r="588" spans="1:4">
      <c r="A588" s="1">
        <v>44253</v>
      </c>
      <c r="B588" s="6">
        <f t="shared" si="25"/>
        <v>2021</v>
      </c>
      <c r="C588" s="6">
        <f t="shared" si="24"/>
        <v>2</v>
      </c>
      <c r="D588" s="6">
        <f t="shared" si="26"/>
        <v>2021.02</v>
      </c>
    </row>
    <row r="589" spans="1:4">
      <c r="A589" s="1">
        <v>44254</v>
      </c>
      <c r="B589" s="6">
        <f t="shared" si="25"/>
        <v>2021</v>
      </c>
      <c r="C589" s="6">
        <f t="shared" ref="C589:C652" si="27">MONTH(A589)</f>
        <v>2</v>
      </c>
      <c r="D589" s="6">
        <f t="shared" si="26"/>
        <v>2021.02</v>
      </c>
    </row>
    <row r="590" spans="1:4">
      <c r="A590" s="1">
        <v>44255</v>
      </c>
      <c r="B590" s="6">
        <f t="shared" ref="B590:B653" si="28">YEAR(A590)</f>
        <v>2021</v>
      </c>
      <c r="C590" s="6">
        <f t="shared" si="27"/>
        <v>2</v>
      </c>
      <c r="D590" s="6">
        <f t="shared" ref="D590:D653" si="29">B590+C590/100</f>
        <v>2021.02</v>
      </c>
    </row>
    <row r="591" spans="1:4">
      <c r="A591" s="1">
        <v>44256</v>
      </c>
      <c r="B591" s="6">
        <f t="shared" si="28"/>
        <v>2021</v>
      </c>
      <c r="C591" s="6">
        <f t="shared" si="27"/>
        <v>3</v>
      </c>
      <c r="D591" s="6">
        <f t="shared" si="29"/>
        <v>2021.03</v>
      </c>
    </row>
    <row r="592" spans="1:4">
      <c r="A592" s="1">
        <v>44257</v>
      </c>
      <c r="B592" s="6">
        <f t="shared" si="28"/>
        <v>2021</v>
      </c>
      <c r="C592" s="6">
        <f t="shared" si="27"/>
        <v>3</v>
      </c>
      <c r="D592" s="6">
        <f t="shared" si="29"/>
        <v>2021.03</v>
      </c>
    </row>
    <row r="593" spans="1:4">
      <c r="A593" s="1">
        <v>44258</v>
      </c>
      <c r="B593" s="6">
        <f t="shared" si="28"/>
        <v>2021</v>
      </c>
      <c r="C593" s="6">
        <f t="shared" si="27"/>
        <v>3</v>
      </c>
      <c r="D593" s="6">
        <f t="shared" si="29"/>
        <v>2021.03</v>
      </c>
    </row>
    <row r="594" spans="1:4">
      <c r="A594" s="1">
        <v>44259</v>
      </c>
      <c r="B594" s="6">
        <f t="shared" si="28"/>
        <v>2021</v>
      </c>
      <c r="C594" s="6">
        <f t="shared" si="27"/>
        <v>3</v>
      </c>
      <c r="D594" s="6">
        <f t="shared" si="29"/>
        <v>2021.03</v>
      </c>
    </row>
    <row r="595" spans="1:4">
      <c r="A595" s="1">
        <v>44260</v>
      </c>
      <c r="B595" s="6">
        <f t="shared" si="28"/>
        <v>2021</v>
      </c>
      <c r="C595" s="6">
        <f t="shared" si="27"/>
        <v>3</v>
      </c>
      <c r="D595" s="6">
        <f t="shared" si="29"/>
        <v>2021.03</v>
      </c>
    </row>
    <row r="596" spans="1:4">
      <c r="A596" s="1">
        <v>44261</v>
      </c>
      <c r="B596" s="6">
        <f t="shared" si="28"/>
        <v>2021</v>
      </c>
      <c r="C596" s="6">
        <f t="shared" si="27"/>
        <v>3</v>
      </c>
      <c r="D596" s="6">
        <f t="shared" si="29"/>
        <v>2021.03</v>
      </c>
    </row>
    <row r="597" spans="1:4">
      <c r="A597" s="1">
        <v>44262</v>
      </c>
      <c r="B597" s="6">
        <f t="shared" si="28"/>
        <v>2021</v>
      </c>
      <c r="C597" s="6">
        <f t="shared" si="27"/>
        <v>3</v>
      </c>
      <c r="D597" s="6">
        <f t="shared" si="29"/>
        <v>2021.03</v>
      </c>
    </row>
    <row r="598" spans="1:4">
      <c r="A598" s="1">
        <v>44263</v>
      </c>
      <c r="B598" s="6">
        <f t="shared" si="28"/>
        <v>2021</v>
      </c>
      <c r="C598" s="6">
        <f t="shared" si="27"/>
        <v>3</v>
      </c>
      <c r="D598" s="6">
        <f t="shared" si="29"/>
        <v>2021.03</v>
      </c>
    </row>
    <row r="599" spans="1:4">
      <c r="A599" s="1">
        <v>44264</v>
      </c>
      <c r="B599" s="6">
        <f t="shared" si="28"/>
        <v>2021</v>
      </c>
      <c r="C599" s="6">
        <f t="shared" si="27"/>
        <v>3</v>
      </c>
      <c r="D599" s="6">
        <f t="shared" si="29"/>
        <v>2021.03</v>
      </c>
    </row>
    <row r="600" spans="1:4">
      <c r="A600" s="1">
        <v>44265</v>
      </c>
      <c r="B600" s="6">
        <f t="shared" si="28"/>
        <v>2021</v>
      </c>
      <c r="C600" s="6">
        <f t="shared" si="27"/>
        <v>3</v>
      </c>
      <c r="D600" s="6">
        <f t="shared" si="29"/>
        <v>2021.03</v>
      </c>
    </row>
    <row r="601" spans="1:4">
      <c r="A601" s="1">
        <v>44266</v>
      </c>
      <c r="B601" s="6">
        <f t="shared" si="28"/>
        <v>2021</v>
      </c>
      <c r="C601" s="6">
        <f t="shared" si="27"/>
        <v>3</v>
      </c>
      <c r="D601" s="6">
        <f t="shared" si="29"/>
        <v>2021.03</v>
      </c>
    </row>
    <row r="602" spans="1:4">
      <c r="A602" s="1">
        <v>44267</v>
      </c>
      <c r="B602" s="6">
        <f t="shared" si="28"/>
        <v>2021</v>
      </c>
      <c r="C602" s="6">
        <f t="shared" si="27"/>
        <v>3</v>
      </c>
      <c r="D602" s="6">
        <f t="shared" si="29"/>
        <v>2021.03</v>
      </c>
    </row>
    <row r="603" spans="1:4">
      <c r="A603" s="1">
        <v>44268</v>
      </c>
      <c r="B603" s="6">
        <f t="shared" si="28"/>
        <v>2021</v>
      </c>
      <c r="C603" s="6">
        <f t="shared" si="27"/>
        <v>3</v>
      </c>
      <c r="D603" s="6">
        <f t="shared" si="29"/>
        <v>2021.03</v>
      </c>
    </row>
    <row r="604" spans="1:4">
      <c r="A604" s="1">
        <v>44269</v>
      </c>
      <c r="B604" s="6">
        <f t="shared" si="28"/>
        <v>2021</v>
      </c>
      <c r="C604" s="6">
        <f t="shared" si="27"/>
        <v>3</v>
      </c>
      <c r="D604" s="6">
        <f t="shared" si="29"/>
        <v>2021.03</v>
      </c>
    </row>
    <row r="605" spans="1:4">
      <c r="A605" s="1">
        <v>44270</v>
      </c>
      <c r="B605" s="6">
        <f t="shared" si="28"/>
        <v>2021</v>
      </c>
      <c r="C605" s="6">
        <f t="shared" si="27"/>
        <v>3</v>
      </c>
      <c r="D605" s="6">
        <f t="shared" si="29"/>
        <v>2021.03</v>
      </c>
    </row>
    <row r="606" spans="1:4">
      <c r="A606" s="1">
        <v>44271</v>
      </c>
      <c r="B606" s="6">
        <f t="shared" si="28"/>
        <v>2021</v>
      </c>
      <c r="C606" s="6">
        <f t="shared" si="27"/>
        <v>3</v>
      </c>
      <c r="D606" s="6">
        <f t="shared" si="29"/>
        <v>2021.03</v>
      </c>
    </row>
    <row r="607" spans="1:4">
      <c r="A607" s="1">
        <v>44272</v>
      </c>
      <c r="B607" s="6">
        <f t="shared" si="28"/>
        <v>2021</v>
      </c>
      <c r="C607" s="6">
        <f t="shared" si="27"/>
        <v>3</v>
      </c>
      <c r="D607" s="6">
        <f t="shared" si="29"/>
        <v>2021.03</v>
      </c>
    </row>
    <row r="608" spans="1:4">
      <c r="A608" s="1">
        <v>44273</v>
      </c>
      <c r="B608" s="6">
        <f t="shared" si="28"/>
        <v>2021</v>
      </c>
      <c r="C608" s="6">
        <f t="shared" si="27"/>
        <v>3</v>
      </c>
      <c r="D608" s="6">
        <f t="shared" si="29"/>
        <v>2021.03</v>
      </c>
    </row>
    <row r="609" spans="1:4">
      <c r="A609" s="1">
        <v>44274</v>
      </c>
      <c r="B609" s="6">
        <f t="shared" si="28"/>
        <v>2021</v>
      </c>
      <c r="C609" s="6">
        <f t="shared" si="27"/>
        <v>3</v>
      </c>
      <c r="D609" s="6">
        <f t="shared" si="29"/>
        <v>2021.03</v>
      </c>
    </row>
    <row r="610" spans="1:4">
      <c r="A610" s="1">
        <v>44275</v>
      </c>
      <c r="B610" s="6">
        <f t="shared" si="28"/>
        <v>2021</v>
      </c>
      <c r="C610" s="6">
        <f t="shared" si="27"/>
        <v>3</v>
      </c>
      <c r="D610" s="6">
        <f t="shared" si="29"/>
        <v>2021.03</v>
      </c>
    </row>
    <row r="611" spans="1:4">
      <c r="A611" s="1">
        <v>44276</v>
      </c>
      <c r="B611" s="6">
        <f t="shared" si="28"/>
        <v>2021</v>
      </c>
      <c r="C611" s="6">
        <f t="shared" si="27"/>
        <v>3</v>
      </c>
      <c r="D611" s="6">
        <f t="shared" si="29"/>
        <v>2021.03</v>
      </c>
    </row>
    <row r="612" spans="1:4">
      <c r="A612" s="1">
        <v>44277</v>
      </c>
      <c r="B612" s="6">
        <f t="shared" si="28"/>
        <v>2021</v>
      </c>
      <c r="C612" s="6">
        <f t="shared" si="27"/>
        <v>3</v>
      </c>
      <c r="D612" s="6">
        <f t="shared" si="29"/>
        <v>2021.03</v>
      </c>
    </row>
    <row r="613" spans="1:4">
      <c r="A613" s="1">
        <v>44278</v>
      </c>
      <c r="B613" s="6">
        <f t="shared" si="28"/>
        <v>2021</v>
      </c>
      <c r="C613" s="6">
        <f t="shared" si="27"/>
        <v>3</v>
      </c>
      <c r="D613" s="6">
        <f t="shared" si="29"/>
        <v>2021.03</v>
      </c>
    </row>
    <row r="614" spans="1:4">
      <c r="A614" s="1">
        <v>44279</v>
      </c>
      <c r="B614" s="6">
        <f t="shared" si="28"/>
        <v>2021</v>
      </c>
      <c r="C614" s="6">
        <f t="shared" si="27"/>
        <v>3</v>
      </c>
      <c r="D614" s="6">
        <f t="shared" si="29"/>
        <v>2021.03</v>
      </c>
    </row>
    <row r="615" spans="1:4">
      <c r="A615" s="1">
        <v>44280</v>
      </c>
      <c r="B615" s="6">
        <f t="shared" si="28"/>
        <v>2021</v>
      </c>
      <c r="C615" s="6">
        <f t="shared" si="27"/>
        <v>3</v>
      </c>
      <c r="D615" s="6">
        <f t="shared" si="29"/>
        <v>2021.03</v>
      </c>
    </row>
    <row r="616" spans="1:4">
      <c r="A616" s="1">
        <v>44281</v>
      </c>
      <c r="B616" s="6">
        <f t="shared" si="28"/>
        <v>2021</v>
      </c>
      <c r="C616" s="6">
        <f t="shared" si="27"/>
        <v>3</v>
      </c>
      <c r="D616" s="6">
        <f t="shared" si="29"/>
        <v>2021.03</v>
      </c>
    </row>
    <row r="617" spans="1:4">
      <c r="A617" s="1">
        <v>44282</v>
      </c>
      <c r="B617" s="6">
        <f t="shared" si="28"/>
        <v>2021</v>
      </c>
      <c r="C617" s="6">
        <f t="shared" si="27"/>
        <v>3</v>
      </c>
      <c r="D617" s="6">
        <f t="shared" si="29"/>
        <v>2021.03</v>
      </c>
    </row>
    <row r="618" spans="1:4">
      <c r="A618" s="1">
        <v>44283</v>
      </c>
      <c r="B618" s="6">
        <f t="shared" si="28"/>
        <v>2021</v>
      </c>
      <c r="C618" s="6">
        <f t="shared" si="27"/>
        <v>3</v>
      </c>
      <c r="D618" s="6">
        <f t="shared" si="29"/>
        <v>2021.03</v>
      </c>
    </row>
    <row r="619" spans="1:4">
      <c r="A619" s="1">
        <v>44284</v>
      </c>
      <c r="B619" s="6">
        <f t="shared" si="28"/>
        <v>2021</v>
      </c>
      <c r="C619" s="6">
        <f t="shared" si="27"/>
        <v>3</v>
      </c>
      <c r="D619" s="6">
        <f t="shared" si="29"/>
        <v>2021.03</v>
      </c>
    </row>
    <row r="620" spans="1:4">
      <c r="A620" s="1">
        <v>44285</v>
      </c>
      <c r="B620" s="6">
        <f t="shared" si="28"/>
        <v>2021</v>
      </c>
      <c r="C620" s="6">
        <f t="shared" si="27"/>
        <v>3</v>
      </c>
      <c r="D620" s="6">
        <f t="shared" si="29"/>
        <v>2021.03</v>
      </c>
    </row>
    <row r="621" spans="1:4">
      <c r="A621" s="1">
        <v>44286</v>
      </c>
      <c r="B621" s="6">
        <f t="shared" si="28"/>
        <v>2021</v>
      </c>
      <c r="C621" s="6">
        <f t="shared" si="27"/>
        <v>3</v>
      </c>
      <c r="D621" s="6">
        <f t="shared" si="29"/>
        <v>2021.03</v>
      </c>
    </row>
    <row r="622" spans="1:4">
      <c r="A622" s="1">
        <v>44287</v>
      </c>
      <c r="B622" s="6">
        <f t="shared" si="28"/>
        <v>2021</v>
      </c>
      <c r="C622" s="6">
        <f t="shared" si="27"/>
        <v>4</v>
      </c>
      <c r="D622" s="6">
        <f t="shared" si="29"/>
        <v>2021.04</v>
      </c>
    </row>
    <row r="623" spans="1:4">
      <c r="A623" s="1">
        <v>44288</v>
      </c>
      <c r="B623" s="6">
        <f t="shared" si="28"/>
        <v>2021</v>
      </c>
      <c r="C623" s="6">
        <f t="shared" si="27"/>
        <v>4</v>
      </c>
      <c r="D623" s="6">
        <f t="shared" si="29"/>
        <v>2021.04</v>
      </c>
    </row>
    <row r="624" spans="1:4">
      <c r="A624" s="1">
        <v>44289</v>
      </c>
      <c r="B624" s="6">
        <f t="shared" si="28"/>
        <v>2021</v>
      </c>
      <c r="C624" s="6">
        <f t="shared" si="27"/>
        <v>4</v>
      </c>
      <c r="D624" s="6">
        <f t="shared" si="29"/>
        <v>2021.04</v>
      </c>
    </row>
    <row r="625" spans="1:4">
      <c r="A625" s="1">
        <v>44290</v>
      </c>
      <c r="B625" s="6">
        <f t="shared" si="28"/>
        <v>2021</v>
      </c>
      <c r="C625" s="6">
        <f t="shared" si="27"/>
        <v>4</v>
      </c>
      <c r="D625" s="6">
        <f t="shared" si="29"/>
        <v>2021.04</v>
      </c>
    </row>
    <row r="626" spans="1:4">
      <c r="A626" s="1">
        <v>44291</v>
      </c>
      <c r="B626" s="6">
        <f t="shared" si="28"/>
        <v>2021</v>
      </c>
      <c r="C626" s="6">
        <f t="shared" si="27"/>
        <v>4</v>
      </c>
      <c r="D626" s="6">
        <f t="shared" si="29"/>
        <v>2021.04</v>
      </c>
    </row>
    <row r="627" spans="1:4">
      <c r="A627" s="1">
        <v>44292</v>
      </c>
      <c r="B627" s="6">
        <f t="shared" si="28"/>
        <v>2021</v>
      </c>
      <c r="C627" s="6">
        <f t="shared" si="27"/>
        <v>4</v>
      </c>
      <c r="D627" s="6">
        <f t="shared" si="29"/>
        <v>2021.04</v>
      </c>
    </row>
    <row r="628" spans="1:4">
      <c r="A628" s="1">
        <v>44293</v>
      </c>
      <c r="B628" s="6">
        <f t="shared" si="28"/>
        <v>2021</v>
      </c>
      <c r="C628" s="6">
        <f t="shared" si="27"/>
        <v>4</v>
      </c>
      <c r="D628" s="6">
        <f t="shared" si="29"/>
        <v>2021.04</v>
      </c>
    </row>
    <row r="629" spans="1:4">
      <c r="A629" s="1">
        <v>44294</v>
      </c>
      <c r="B629" s="6">
        <f t="shared" si="28"/>
        <v>2021</v>
      </c>
      <c r="C629" s="6">
        <f t="shared" si="27"/>
        <v>4</v>
      </c>
      <c r="D629" s="6">
        <f t="shared" si="29"/>
        <v>2021.04</v>
      </c>
    </row>
    <row r="630" spans="1:4">
      <c r="A630" s="1">
        <v>44295</v>
      </c>
      <c r="B630" s="6">
        <f t="shared" si="28"/>
        <v>2021</v>
      </c>
      <c r="C630" s="6">
        <f t="shared" si="27"/>
        <v>4</v>
      </c>
      <c r="D630" s="6">
        <f t="shared" si="29"/>
        <v>2021.04</v>
      </c>
    </row>
    <row r="631" spans="1:4">
      <c r="A631" s="1">
        <v>44296</v>
      </c>
      <c r="B631" s="6">
        <f t="shared" si="28"/>
        <v>2021</v>
      </c>
      <c r="C631" s="6">
        <f t="shared" si="27"/>
        <v>4</v>
      </c>
      <c r="D631" s="6">
        <f t="shared" si="29"/>
        <v>2021.04</v>
      </c>
    </row>
    <row r="632" spans="1:4">
      <c r="A632" s="1">
        <v>44297</v>
      </c>
      <c r="B632" s="6">
        <f t="shared" si="28"/>
        <v>2021</v>
      </c>
      <c r="C632" s="6">
        <f t="shared" si="27"/>
        <v>4</v>
      </c>
      <c r="D632" s="6">
        <f t="shared" si="29"/>
        <v>2021.04</v>
      </c>
    </row>
    <row r="633" spans="1:4">
      <c r="A633" s="1">
        <v>44298</v>
      </c>
      <c r="B633" s="6">
        <f t="shared" si="28"/>
        <v>2021</v>
      </c>
      <c r="C633" s="6">
        <f t="shared" si="27"/>
        <v>4</v>
      </c>
      <c r="D633" s="6">
        <f t="shared" si="29"/>
        <v>2021.04</v>
      </c>
    </row>
    <row r="634" spans="1:4">
      <c r="A634" s="1">
        <v>44299</v>
      </c>
      <c r="B634" s="6">
        <f t="shared" si="28"/>
        <v>2021</v>
      </c>
      <c r="C634" s="6">
        <f t="shared" si="27"/>
        <v>4</v>
      </c>
      <c r="D634" s="6">
        <f t="shared" si="29"/>
        <v>2021.04</v>
      </c>
    </row>
    <row r="635" spans="1:4">
      <c r="A635" s="1">
        <v>44300</v>
      </c>
      <c r="B635" s="6">
        <f t="shared" si="28"/>
        <v>2021</v>
      </c>
      <c r="C635" s="6">
        <f t="shared" si="27"/>
        <v>4</v>
      </c>
      <c r="D635" s="6">
        <f t="shared" si="29"/>
        <v>2021.04</v>
      </c>
    </row>
    <row r="636" spans="1:4">
      <c r="A636" s="1">
        <v>44301</v>
      </c>
      <c r="B636" s="6">
        <f t="shared" si="28"/>
        <v>2021</v>
      </c>
      <c r="C636" s="6">
        <f t="shared" si="27"/>
        <v>4</v>
      </c>
      <c r="D636" s="6">
        <f t="shared" si="29"/>
        <v>2021.04</v>
      </c>
    </row>
    <row r="637" spans="1:4">
      <c r="A637" s="1">
        <v>44302</v>
      </c>
      <c r="B637" s="6">
        <f t="shared" si="28"/>
        <v>2021</v>
      </c>
      <c r="C637" s="6">
        <f t="shared" si="27"/>
        <v>4</v>
      </c>
      <c r="D637" s="6">
        <f t="shared" si="29"/>
        <v>2021.04</v>
      </c>
    </row>
    <row r="638" spans="1:4">
      <c r="A638" s="1">
        <v>44303</v>
      </c>
      <c r="B638" s="6">
        <f t="shared" si="28"/>
        <v>2021</v>
      </c>
      <c r="C638" s="6">
        <f t="shared" si="27"/>
        <v>4</v>
      </c>
      <c r="D638" s="6">
        <f t="shared" si="29"/>
        <v>2021.04</v>
      </c>
    </row>
    <row r="639" spans="1:4">
      <c r="A639" s="1">
        <v>44304</v>
      </c>
      <c r="B639" s="6">
        <f t="shared" si="28"/>
        <v>2021</v>
      </c>
      <c r="C639" s="6">
        <f t="shared" si="27"/>
        <v>4</v>
      </c>
      <c r="D639" s="6">
        <f t="shared" si="29"/>
        <v>2021.04</v>
      </c>
    </row>
    <row r="640" spans="1:4">
      <c r="A640" s="1">
        <v>44305</v>
      </c>
      <c r="B640" s="6">
        <f t="shared" si="28"/>
        <v>2021</v>
      </c>
      <c r="C640" s="6">
        <f t="shared" si="27"/>
        <v>4</v>
      </c>
      <c r="D640" s="6">
        <f t="shared" si="29"/>
        <v>2021.04</v>
      </c>
    </row>
    <row r="641" spans="1:4">
      <c r="A641" s="1">
        <v>44306</v>
      </c>
      <c r="B641" s="6">
        <f t="shared" si="28"/>
        <v>2021</v>
      </c>
      <c r="C641" s="6">
        <f t="shared" si="27"/>
        <v>4</v>
      </c>
      <c r="D641" s="6">
        <f t="shared" si="29"/>
        <v>2021.04</v>
      </c>
    </row>
    <row r="642" spans="1:4">
      <c r="A642" s="1">
        <v>44307</v>
      </c>
      <c r="B642" s="6">
        <f t="shared" si="28"/>
        <v>2021</v>
      </c>
      <c r="C642" s="6">
        <f t="shared" si="27"/>
        <v>4</v>
      </c>
      <c r="D642" s="6">
        <f t="shared" si="29"/>
        <v>2021.04</v>
      </c>
    </row>
    <row r="643" spans="1:4">
      <c r="A643" s="1">
        <v>44308</v>
      </c>
      <c r="B643" s="6">
        <f t="shared" si="28"/>
        <v>2021</v>
      </c>
      <c r="C643" s="6">
        <f t="shared" si="27"/>
        <v>4</v>
      </c>
      <c r="D643" s="6">
        <f t="shared" si="29"/>
        <v>2021.04</v>
      </c>
    </row>
    <row r="644" spans="1:4">
      <c r="A644" s="1">
        <v>44309</v>
      </c>
      <c r="B644" s="6">
        <f t="shared" si="28"/>
        <v>2021</v>
      </c>
      <c r="C644" s="6">
        <f t="shared" si="27"/>
        <v>4</v>
      </c>
      <c r="D644" s="6">
        <f t="shared" si="29"/>
        <v>2021.04</v>
      </c>
    </row>
    <row r="645" spans="1:4">
      <c r="A645" s="1">
        <v>44310</v>
      </c>
      <c r="B645" s="6">
        <f t="shared" si="28"/>
        <v>2021</v>
      </c>
      <c r="C645" s="6">
        <f t="shared" si="27"/>
        <v>4</v>
      </c>
      <c r="D645" s="6">
        <f t="shared" si="29"/>
        <v>2021.04</v>
      </c>
    </row>
    <row r="646" spans="1:4">
      <c r="A646" s="1">
        <v>44311</v>
      </c>
      <c r="B646" s="6">
        <f t="shared" si="28"/>
        <v>2021</v>
      </c>
      <c r="C646" s="6">
        <f t="shared" si="27"/>
        <v>4</v>
      </c>
      <c r="D646" s="6">
        <f t="shared" si="29"/>
        <v>2021.04</v>
      </c>
    </row>
    <row r="647" spans="1:4">
      <c r="A647" s="1">
        <v>44312</v>
      </c>
      <c r="B647" s="6">
        <f t="shared" si="28"/>
        <v>2021</v>
      </c>
      <c r="C647" s="6">
        <f t="shared" si="27"/>
        <v>4</v>
      </c>
      <c r="D647" s="6">
        <f t="shared" si="29"/>
        <v>2021.04</v>
      </c>
    </row>
    <row r="648" spans="1:4">
      <c r="A648" s="1">
        <v>44313</v>
      </c>
      <c r="B648" s="6">
        <f t="shared" si="28"/>
        <v>2021</v>
      </c>
      <c r="C648" s="6">
        <f t="shared" si="27"/>
        <v>4</v>
      </c>
      <c r="D648" s="6">
        <f t="shared" si="29"/>
        <v>2021.04</v>
      </c>
    </row>
    <row r="649" spans="1:4">
      <c r="A649" s="1">
        <v>44314</v>
      </c>
      <c r="B649" s="6">
        <f t="shared" si="28"/>
        <v>2021</v>
      </c>
      <c r="C649" s="6">
        <f t="shared" si="27"/>
        <v>4</v>
      </c>
      <c r="D649" s="6">
        <f t="shared" si="29"/>
        <v>2021.04</v>
      </c>
    </row>
    <row r="650" spans="1:4">
      <c r="A650" s="1">
        <v>44315</v>
      </c>
      <c r="B650" s="6">
        <f t="shared" si="28"/>
        <v>2021</v>
      </c>
      <c r="C650" s="6">
        <f t="shared" si="27"/>
        <v>4</v>
      </c>
      <c r="D650" s="6">
        <f t="shared" si="29"/>
        <v>2021.04</v>
      </c>
    </row>
    <row r="651" spans="1:4">
      <c r="A651" s="1">
        <v>44316</v>
      </c>
      <c r="B651" s="6">
        <f t="shared" si="28"/>
        <v>2021</v>
      </c>
      <c r="C651" s="6">
        <f t="shared" si="27"/>
        <v>4</v>
      </c>
      <c r="D651" s="6">
        <f t="shared" si="29"/>
        <v>2021.04</v>
      </c>
    </row>
    <row r="652" spans="1:4">
      <c r="A652" s="1">
        <v>44317</v>
      </c>
      <c r="B652" s="6">
        <f t="shared" si="28"/>
        <v>2021</v>
      </c>
      <c r="C652" s="6">
        <f t="shared" si="27"/>
        <v>5</v>
      </c>
      <c r="D652" s="6">
        <f t="shared" si="29"/>
        <v>2021.05</v>
      </c>
    </row>
    <row r="653" spans="1:4">
      <c r="A653" s="1">
        <v>44318</v>
      </c>
      <c r="B653" s="6">
        <f t="shared" si="28"/>
        <v>2021</v>
      </c>
      <c r="C653" s="6">
        <f t="shared" ref="C653:C716" si="30">MONTH(A653)</f>
        <v>5</v>
      </c>
      <c r="D653" s="6">
        <f t="shared" si="29"/>
        <v>2021.05</v>
      </c>
    </row>
    <row r="654" spans="1:4">
      <c r="A654" s="1">
        <v>44319</v>
      </c>
      <c r="B654" s="6">
        <f t="shared" ref="B654:B717" si="31">YEAR(A654)</f>
        <v>2021</v>
      </c>
      <c r="C654" s="6">
        <f t="shared" si="30"/>
        <v>5</v>
      </c>
      <c r="D654" s="6">
        <f t="shared" ref="D654:D717" si="32">B654+C654/100</f>
        <v>2021.05</v>
      </c>
    </row>
    <row r="655" spans="1:4">
      <c r="A655" s="1">
        <v>44320</v>
      </c>
      <c r="B655" s="6">
        <f t="shared" si="31"/>
        <v>2021</v>
      </c>
      <c r="C655" s="6">
        <f t="shared" si="30"/>
        <v>5</v>
      </c>
      <c r="D655" s="6">
        <f t="shared" si="32"/>
        <v>2021.05</v>
      </c>
    </row>
    <row r="656" spans="1:4">
      <c r="A656" s="1">
        <v>44321</v>
      </c>
      <c r="B656" s="6">
        <f t="shared" si="31"/>
        <v>2021</v>
      </c>
      <c r="C656" s="6">
        <f t="shared" si="30"/>
        <v>5</v>
      </c>
      <c r="D656" s="6">
        <f t="shared" si="32"/>
        <v>2021.05</v>
      </c>
    </row>
    <row r="657" spans="1:4">
      <c r="A657" s="1">
        <v>44322</v>
      </c>
      <c r="B657" s="6">
        <f t="shared" si="31"/>
        <v>2021</v>
      </c>
      <c r="C657" s="6">
        <f t="shared" si="30"/>
        <v>5</v>
      </c>
      <c r="D657" s="6">
        <f t="shared" si="32"/>
        <v>2021.05</v>
      </c>
    </row>
    <row r="658" spans="1:4">
      <c r="A658" s="1">
        <v>44323</v>
      </c>
      <c r="B658" s="6">
        <f t="shared" si="31"/>
        <v>2021</v>
      </c>
      <c r="C658" s="6">
        <f t="shared" si="30"/>
        <v>5</v>
      </c>
      <c r="D658" s="6">
        <f t="shared" si="32"/>
        <v>2021.05</v>
      </c>
    </row>
    <row r="659" spans="1:4">
      <c r="A659" s="1">
        <v>44324</v>
      </c>
      <c r="B659" s="6">
        <f t="shared" si="31"/>
        <v>2021</v>
      </c>
      <c r="C659" s="6">
        <f t="shared" si="30"/>
        <v>5</v>
      </c>
      <c r="D659" s="6">
        <f t="shared" si="32"/>
        <v>2021.05</v>
      </c>
    </row>
    <row r="660" spans="1:4">
      <c r="A660" s="1">
        <v>44325</v>
      </c>
      <c r="B660" s="6">
        <f t="shared" si="31"/>
        <v>2021</v>
      </c>
      <c r="C660" s="6">
        <f t="shared" si="30"/>
        <v>5</v>
      </c>
      <c r="D660" s="6">
        <f t="shared" si="32"/>
        <v>2021.05</v>
      </c>
    </row>
    <row r="661" spans="1:4">
      <c r="A661" s="1">
        <v>44326</v>
      </c>
      <c r="B661" s="6">
        <f t="shared" si="31"/>
        <v>2021</v>
      </c>
      <c r="C661" s="6">
        <f t="shared" si="30"/>
        <v>5</v>
      </c>
      <c r="D661" s="6">
        <f t="shared" si="32"/>
        <v>2021.05</v>
      </c>
    </row>
    <row r="662" spans="1:4">
      <c r="A662" s="1">
        <v>44327</v>
      </c>
      <c r="B662" s="6">
        <f t="shared" si="31"/>
        <v>2021</v>
      </c>
      <c r="C662" s="6">
        <f t="shared" si="30"/>
        <v>5</v>
      </c>
      <c r="D662" s="6">
        <f t="shared" si="32"/>
        <v>2021.05</v>
      </c>
    </row>
    <row r="663" spans="1:4">
      <c r="A663" s="1">
        <v>44328</v>
      </c>
      <c r="B663" s="6">
        <f t="shared" si="31"/>
        <v>2021</v>
      </c>
      <c r="C663" s="6">
        <f t="shared" si="30"/>
        <v>5</v>
      </c>
      <c r="D663" s="6">
        <f t="shared" si="32"/>
        <v>2021.05</v>
      </c>
    </row>
    <row r="664" spans="1:4">
      <c r="A664" s="1">
        <v>44329</v>
      </c>
      <c r="B664" s="6">
        <f t="shared" si="31"/>
        <v>2021</v>
      </c>
      <c r="C664" s="6">
        <f t="shared" si="30"/>
        <v>5</v>
      </c>
      <c r="D664" s="6">
        <f t="shared" si="32"/>
        <v>2021.05</v>
      </c>
    </row>
    <row r="665" spans="1:4">
      <c r="A665" s="1">
        <v>44330</v>
      </c>
      <c r="B665" s="6">
        <f t="shared" si="31"/>
        <v>2021</v>
      </c>
      <c r="C665" s="6">
        <f t="shared" si="30"/>
        <v>5</v>
      </c>
      <c r="D665" s="6">
        <f t="shared" si="32"/>
        <v>2021.05</v>
      </c>
    </row>
    <row r="666" spans="1:4">
      <c r="A666" s="1">
        <v>44331</v>
      </c>
      <c r="B666" s="6">
        <f t="shared" si="31"/>
        <v>2021</v>
      </c>
      <c r="C666" s="6">
        <f t="shared" si="30"/>
        <v>5</v>
      </c>
      <c r="D666" s="6">
        <f t="shared" si="32"/>
        <v>2021.05</v>
      </c>
    </row>
    <row r="667" spans="1:4">
      <c r="A667" s="1">
        <v>44332</v>
      </c>
      <c r="B667" s="6">
        <f t="shared" si="31"/>
        <v>2021</v>
      </c>
      <c r="C667" s="6">
        <f t="shared" si="30"/>
        <v>5</v>
      </c>
      <c r="D667" s="6">
        <f t="shared" si="32"/>
        <v>2021.05</v>
      </c>
    </row>
    <row r="668" spans="1:4">
      <c r="A668" s="1">
        <v>44333</v>
      </c>
      <c r="B668" s="6">
        <f t="shared" si="31"/>
        <v>2021</v>
      </c>
      <c r="C668" s="6">
        <f t="shared" si="30"/>
        <v>5</v>
      </c>
      <c r="D668" s="6">
        <f t="shared" si="32"/>
        <v>2021.05</v>
      </c>
    </row>
    <row r="669" spans="1:4">
      <c r="A669" s="1">
        <v>44334</v>
      </c>
      <c r="B669" s="6">
        <f t="shared" si="31"/>
        <v>2021</v>
      </c>
      <c r="C669" s="6">
        <f t="shared" si="30"/>
        <v>5</v>
      </c>
      <c r="D669" s="6">
        <f t="shared" si="32"/>
        <v>2021.05</v>
      </c>
    </row>
    <row r="670" spans="1:4">
      <c r="A670" s="1">
        <v>44335</v>
      </c>
      <c r="B670" s="6">
        <f t="shared" si="31"/>
        <v>2021</v>
      </c>
      <c r="C670" s="6">
        <f t="shared" si="30"/>
        <v>5</v>
      </c>
      <c r="D670" s="6">
        <f t="shared" si="32"/>
        <v>2021.05</v>
      </c>
    </row>
    <row r="671" spans="1:4">
      <c r="A671" s="1">
        <v>44336</v>
      </c>
      <c r="B671" s="6">
        <f t="shared" si="31"/>
        <v>2021</v>
      </c>
      <c r="C671" s="6">
        <f t="shared" si="30"/>
        <v>5</v>
      </c>
      <c r="D671" s="6">
        <f t="shared" si="32"/>
        <v>2021.05</v>
      </c>
    </row>
    <row r="672" spans="1:4">
      <c r="A672" s="1">
        <v>44337</v>
      </c>
      <c r="B672" s="6">
        <f t="shared" si="31"/>
        <v>2021</v>
      </c>
      <c r="C672" s="6">
        <f t="shared" si="30"/>
        <v>5</v>
      </c>
      <c r="D672" s="6">
        <f t="shared" si="32"/>
        <v>2021.05</v>
      </c>
    </row>
    <row r="673" spans="1:4">
      <c r="A673" s="1">
        <v>44338</v>
      </c>
      <c r="B673" s="6">
        <f t="shared" si="31"/>
        <v>2021</v>
      </c>
      <c r="C673" s="6">
        <f t="shared" si="30"/>
        <v>5</v>
      </c>
      <c r="D673" s="6">
        <f t="shared" si="32"/>
        <v>2021.05</v>
      </c>
    </row>
    <row r="674" spans="1:4">
      <c r="A674" s="1">
        <v>44339</v>
      </c>
      <c r="B674" s="6">
        <f t="shared" si="31"/>
        <v>2021</v>
      </c>
      <c r="C674" s="6">
        <f t="shared" si="30"/>
        <v>5</v>
      </c>
      <c r="D674" s="6">
        <f t="shared" si="32"/>
        <v>2021.05</v>
      </c>
    </row>
    <row r="675" spans="1:4">
      <c r="A675" s="1">
        <v>44340</v>
      </c>
      <c r="B675" s="6">
        <f t="shared" si="31"/>
        <v>2021</v>
      </c>
      <c r="C675" s="6">
        <f t="shared" si="30"/>
        <v>5</v>
      </c>
      <c r="D675" s="6">
        <f t="shared" si="32"/>
        <v>2021.05</v>
      </c>
    </row>
    <row r="676" spans="1:4">
      <c r="A676" s="1">
        <v>44341</v>
      </c>
      <c r="B676" s="6">
        <f t="shared" si="31"/>
        <v>2021</v>
      </c>
      <c r="C676" s="6">
        <f t="shared" si="30"/>
        <v>5</v>
      </c>
      <c r="D676" s="6">
        <f t="shared" si="32"/>
        <v>2021.05</v>
      </c>
    </row>
    <row r="677" spans="1:4">
      <c r="A677" s="1">
        <v>44342</v>
      </c>
      <c r="B677" s="6">
        <f t="shared" si="31"/>
        <v>2021</v>
      </c>
      <c r="C677" s="6">
        <f t="shared" si="30"/>
        <v>5</v>
      </c>
      <c r="D677" s="6">
        <f t="shared" si="32"/>
        <v>2021.05</v>
      </c>
    </row>
    <row r="678" spans="1:4">
      <c r="A678" s="1">
        <v>44343</v>
      </c>
      <c r="B678" s="6">
        <f t="shared" si="31"/>
        <v>2021</v>
      </c>
      <c r="C678" s="6">
        <f t="shared" si="30"/>
        <v>5</v>
      </c>
      <c r="D678" s="6">
        <f t="shared" si="32"/>
        <v>2021.05</v>
      </c>
    </row>
    <row r="679" spans="1:4">
      <c r="A679" s="1">
        <v>44344</v>
      </c>
      <c r="B679" s="6">
        <f t="shared" si="31"/>
        <v>2021</v>
      </c>
      <c r="C679" s="6">
        <f t="shared" si="30"/>
        <v>5</v>
      </c>
      <c r="D679" s="6">
        <f t="shared" si="32"/>
        <v>2021.05</v>
      </c>
    </row>
    <row r="680" spans="1:4">
      <c r="A680" s="1">
        <v>44345</v>
      </c>
      <c r="B680" s="6">
        <f t="shared" si="31"/>
        <v>2021</v>
      </c>
      <c r="C680" s="6">
        <f t="shared" si="30"/>
        <v>5</v>
      </c>
      <c r="D680" s="6">
        <f t="shared" si="32"/>
        <v>2021.05</v>
      </c>
    </row>
    <row r="681" spans="1:4">
      <c r="A681" s="1">
        <v>44346</v>
      </c>
      <c r="B681" s="6">
        <f t="shared" si="31"/>
        <v>2021</v>
      </c>
      <c r="C681" s="6">
        <f t="shared" si="30"/>
        <v>5</v>
      </c>
      <c r="D681" s="6">
        <f t="shared" si="32"/>
        <v>2021.05</v>
      </c>
    </row>
    <row r="682" spans="1:4">
      <c r="A682" s="1">
        <v>44347</v>
      </c>
      <c r="B682" s="6">
        <f t="shared" si="31"/>
        <v>2021</v>
      </c>
      <c r="C682" s="6">
        <f t="shared" si="30"/>
        <v>5</v>
      </c>
      <c r="D682" s="6">
        <f t="shared" si="32"/>
        <v>2021.05</v>
      </c>
    </row>
    <row r="683" spans="1:4">
      <c r="A683" s="1">
        <v>44348</v>
      </c>
      <c r="B683" s="6">
        <f t="shared" si="31"/>
        <v>2021</v>
      </c>
      <c r="C683" s="6">
        <f t="shared" si="30"/>
        <v>6</v>
      </c>
      <c r="D683" s="6">
        <f t="shared" si="32"/>
        <v>2021.06</v>
      </c>
    </row>
    <row r="684" spans="1:4">
      <c r="A684" s="1">
        <v>44349</v>
      </c>
      <c r="B684" s="6">
        <f t="shared" si="31"/>
        <v>2021</v>
      </c>
      <c r="C684" s="6">
        <f t="shared" si="30"/>
        <v>6</v>
      </c>
      <c r="D684" s="6">
        <f t="shared" si="32"/>
        <v>2021.06</v>
      </c>
    </row>
    <row r="685" spans="1:4">
      <c r="A685" s="1">
        <v>44350</v>
      </c>
      <c r="B685" s="6">
        <f t="shared" si="31"/>
        <v>2021</v>
      </c>
      <c r="C685" s="6">
        <f t="shared" si="30"/>
        <v>6</v>
      </c>
      <c r="D685" s="6">
        <f t="shared" si="32"/>
        <v>2021.06</v>
      </c>
    </row>
    <row r="686" spans="1:4">
      <c r="A686" s="1">
        <v>44351</v>
      </c>
      <c r="B686" s="6">
        <f t="shared" si="31"/>
        <v>2021</v>
      </c>
      <c r="C686" s="6">
        <f t="shared" si="30"/>
        <v>6</v>
      </c>
      <c r="D686" s="6">
        <f t="shared" si="32"/>
        <v>2021.06</v>
      </c>
    </row>
    <row r="687" spans="1:4">
      <c r="A687" s="1">
        <v>44352</v>
      </c>
      <c r="B687" s="6">
        <f t="shared" si="31"/>
        <v>2021</v>
      </c>
      <c r="C687" s="6">
        <f t="shared" si="30"/>
        <v>6</v>
      </c>
      <c r="D687" s="6">
        <f t="shared" si="32"/>
        <v>2021.06</v>
      </c>
    </row>
    <row r="688" spans="1:4">
      <c r="A688" s="1">
        <v>44353</v>
      </c>
      <c r="B688" s="6">
        <f t="shared" si="31"/>
        <v>2021</v>
      </c>
      <c r="C688" s="6">
        <f t="shared" si="30"/>
        <v>6</v>
      </c>
      <c r="D688" s="6">
        <f t="shared" si="32"/>
        <v>2021.06</v>
      </c>
    </row>
    <row r="689" spans="1:4">
      <c r="A689" s="1">
        <v>44354</v>
      </c>
      <c r="B689" s="6">
        <f t="shared" si="31"/>
        <v>2021</v>
      </c>
      <c r="C689" s="6">
        <f t="shared" si="30"/>
        <v>6</v>
      </c>
      <c r="D689" s="6">
        <f t="shared" si="32"/>
        <v>2021.06</v>
      </c>
    </row>
    <row r="690" spans="1:4">
      <c r="A690" s="1">
        <v>44355</v>
      </c>
      <c r="B690" s="6">
        <f t="shared" si="31"/>
        <v>2021</v>
      </c>
      <c r="C690" s="6">
        <f t="shared" si="30"/>
        <v>6</v>
      </c>
      <c r="D690" s="6">
        <f t="shared" si="32"/>
        <v>2021.06</v>
      </c>
    </row>
    <row r="691" spans="1:4">
      <c r="A691" s="1">
        <v>44356</v>
      </c>
      <c r="B691" s="6">
        <f t="shared" si="31"/>
        <v>2021</v>
      </c>
      <c r="C691" s="6">
        <f t="shared" si="30"/>
        <v>6</v>
      </c>
      <c r="D691" s="6">
        <f t="shared" si="32"/>
        <v>2021.06</v>
      </c>
    </row>
    <row r="692" spans="1:4">
      <c r="A692" s="1">
        <v>44357</v>
      </c>
      <c r="B692" s="6">
        <f t="shared" si="31"/>
        <v>2021</v>
      </c>
      <c r="C692" s="6">
        <f t="shared" si="30"/>
        <v>6</v>
      </c>
      <c r="D692" s="6">
        <f t="shared" si="32"/>
        <v>2021.06</v>
      </c>
    </row>
    <row r="693" spans="1:4">
      <c r="A693" s="1">
        <v>44358</v>
      </c>
      <c r="B693" s="6">
        <f t="shared" si="31"/>
        <v>2021</v>
      </c>
      <c r="C693" s="6">
        <f t="shared" si="30"/>
        <v>6</v>
      </c>
      <c r="D693" s="6">
        <f t="shared" si="32"/>
        <v>2021.06</v>
      </c>
    </row>
    <row r="694" spans="1:4">
      <c r="A694" s="1">
        <v>44359</v>
      </c>
      <c r="B694" s="6">
        <f t="shared" si="31"/>
        <v>2021</v>
      </c>
      <c r="C694" s="6">
        <f t="shared" si="30"/>
        <v>6</v>
      </c>
      <c r="D694" s="6">
        <f t="shared" si="32"/>
        <v>2021.06</v>
      </c>
    </row>
    <row r="695" spans="1:4">
      <c r="A695" s="1">
        <v>44360</v>
      </c>
      <c r="B695" s="6">
        <f t="shared" si="31"/>
        <v>2021</v>
      </c>
      <c r="C695" s="6">
        <f t="shared" si="30"/>
        <v>6</v>
      </c>
      <c r="D695" s="6">
        <f t="shared" si="32"/>
        <v>2021.06</v>
      </c>
    </row>
    <row r="696" spans="1:4">
      <c r="A696" s="1">
        <v>44361</v>
      </c>
      <c r="B696" s="6">
        <f t="shared" si="31"/>
        <v>2021</v>
      </c>
      <c r="C696" s="6">
        <f t="shared" si="30"/>
        <v>6</v>
      </c>
      <c r="D696" s="6">
        <f t="shared" si="32"/>
        <v>2021.06</v>
      </c>
    </row>
    <row r="697" spans="1:4">
      <c r="A697" s="1">
        <v>44362</v>
      </c>
      <c r="B697" s="6">
        <f t="shared" si="31"/>
        <v>2021</v>
      </c>
      <c r="C697" s="6">
        <f t="shared" si="30"/>
        <v>6</v>
      </c>
      <c r="D697" s="6">
        <f t="shared" si="32"/>
        <v>2021.06</v>
      </c>
    </row>
    <row r="698" spans="1:4">
      <c r="A698" s="1">
        <v>44363</v>
      </c>
      <c r="B698" s="6">
        <f t="shared" si="31"/>
        <v>2021</v>
      </c>
      <c r="C698" s="6">
        <f t="shared" si="30"/>
        <v>6</v>
      </c>
      <c r="D698" s="6">
        <f t="shared" si="32"/>
        <v>2021.06</v>
      </c>
    </row>
    <row r="699" spans="1:4">
      <c r="A699" s="1">
        <v>44364</v>
      </c>
      <c r="B699" s="6">
        <f t="shared" si="31"/>
        <v>2021</v>
      </c>
      <c r="C699" s="6">
        <f t="shared" si="30"/>
        <v>6</v>
      </c>
      <c r="D699" s="6">
        <f t="shared" si="32"/>
        <v>2021.06</v>
      </c>
    </row>
    <row r="700" spans="1:4">
      <c r="A700" s="1">
        <v>44365</v>
      </c>
      <c r="B700" s="6">
        <f t="shared" si="31"/>
        <v>2021</v>
      </c>
      <c r="C700" s="6">
        <f t="shared" si="30"/>
        <v>6</v>
      </c>
      <c r="D700" s="6">
        <f t="shared" si="32"/>
        <v>2021.06</v>
      </c>
    </row>
    <row r="701" spans="1:4">
      <c r="A701" s="1">
        <v>44366</v>
      </c>
      <c r="B701" s="6">
        <f t="shared" si="31"/>
        <v>2021</v>
      </c>
      <c r="C701" s="6">
        <f t="shared" si="30"/>
        <v>6</v>
      </c>
      <c r="D701" s="6">
        <f t="shared" si="32"/>
        <v>2021.06</v>
      </c>
    </row>
    <row r="702" spans="1:4">
      <c r="A702" s="1">
        <v>44367</v>
      </c>
      <c r="B702" s="6">
        <f t="shared" si="31"/>
        <v>2021</v>
      </c>
      <c r="C702" s="6">
        <f t="shared" si="30"/>
        <v>6</v>
      </c>
      <c r="D702" s="6">
        <f t="shared" si="32"/>
        <v>2021.06</v>
      </c>
    </row>
    <row r="703" spans="1:4">
      <c r="A703" s="1">
        <v>44368</v>
      </c>
      <c r="B703" s="6">
        <f t="shared" si="31"/>
        <v>2021</v>
      </c>
      <c r="C703" s="6">
        <f t="shared" si="30"/>
        <v>6</v>
      </c>
      <c r="D703" s="6">
        <f t="shared" si="32"/>
        <v>2021.06</v>
      </c>
    </row>
    <row r="704" spans="1:4">
      <c r="A704" s="1">
        <v>44369</v>
      </c>
      <c r="B704" s="6">
        <f t="shared" si="31"/>
        <v>2021</v>
      </c>
      <c r="C704" s="6">
        <f t="shared" si="30"/>
        <v>6</v>
      </c>
      <c r="D704" s="6">
        <f t="shared" si="32"/>
        <v>2021.06</v>
      </c>
    </row>
    <row r="705" spans="1:4">
      <c r="A705" s="1">
        <v>44370</v>
      </c>
      <c r="B705" s="6">
        <f t="shared" si="31"/>
        <v>2021</v>
      </c>
      <c r="C705" s="6">
        <f t="shared" si="30"/>
        <v>6</v>
      </c>
      <c r="D705" s="6">
        <f t="shared" si="32"/>
        <v>2021.06</v>
      </c>
    </row>
    <row r="706" spans="1:4">
      <c r="A706" s="1">
        <v>44371</v>
      </c>
      <c r="B706" s="6">
        <f t="shared" si="31"/>
        <v>2021</v>
      </c>
      <c r="C706" s="6">
        <f t="shared" si="30"/>
        <v>6</v>
      </c>
      <c r="D706" s="6">
        <f t="shared" si="32"/>
        <v>2021.06</v>
      </c>
    </row>
    <row r="707" spans="1:4">
      <c r="A707" s="1">
        <v>44372</v>
      </c>
      <c r="B707" s="6">
        <f t="shared" si="31"/>
        <v>2021</v>
      </c>
      <c r="C707" s="6">
        <f t="shared" si="30"/>
        <v>6</v>
      </c>
      <c r="D707" s="6">
        <f t="shared" si="32"/>
        <v>2021.06</v>
      </c>
    </row>
    <row r="708" spans="1:4">
      <c r="A708" s="1">
        <v>44373</v>
      </c>
      <c r="B708" s="6">
        <f t="shared" si="31"/>
        <v>2021</v>
      </c>
      <c r="C708" s="6">
        <f t="shared" si="30"/>
        <v>6</v>
      </c>
      <c r="D708" s="6">
        <f t="shared" si="32"/>
        <v>2021.06</v>
      </c>
    </row>
    <row r="709" spans="1:4">
      <c r="A709" s="1">
        <v>44374</v>
      </c>
      <c r="B709" s="6">
        <f t="shared" si="31"/>
        <v>2021</v>
      </c>
      <c r="C709" s="6">
        <f t="shared" si="30"/>
        <v>6</v>
      </c>
      <c r="D709" s="6">
        <f t="shared" si="32"/>
        <v>2021.06</v>
      </c>
    </row>
    <row r="710" spans="1:4">
      <c r="A710" s="1">
        <v>44375</v>
      </c>
      <c r="B710" s="6">
        <f t="shared" si="31"/>
        <v>2021</v>
      </c>
      <c r="C710" s="6">
        <f t="shared" si="30"/>
        <v>6</v>
      </c>
      <c r="D710" s="6">
        <f t="shared" si="32"/>
        <v>2021.06</v>
      </c>
    </row>
    <row r="711" spans="1:4">
      <c r="A711" s="1">
        <v>44376</v>
      </c>
      <c r="B711" s="6">
        <f t="shared" si="31"/>
        <v>2021</v>
      </c>
      <c r="C711" s="6">
        <f t="shared" si="30"/>
        <v>6</v>
      </c>
      <c r="D711" s="6">
        <f t="shared" si="32"/>
        <v>2021.06</v>
      </c>
    </row>
    <row r="712" spans="1:4">
      <c r="A712" s="1">
        <v>44377</v>
      </c>
      <c r="B712" s="6">
        <f t="shared" si="31"/>
        <v>2021</v>
      </c>
      <c r="C712" s="6">
        <f t="shared" si="30"/>
        <v>6</v>
      </c>
      <c r="D712" s="6">
        <f t="shared" si="32"/>
        <v>2021.06</v>
      </c>
    </row>
    <row r="713" spans="1:4">
      <c r="A713" s="1">
        <v>44378</v>
      </c>
      <c r="B713" s="6">
        <f t="shared" si="31"/>
        <v>2021</v>
      </c>
      <c r="C713" s="6">
        <f t="shared" si="30"/>
        <v>7</v>
      </c>
      <c r="D713" s="6">
        <f t="shared" si="32"/>
        <v>2021.07</v>
      </c>
    </row>
    <row r="714" spans="1:4">
      <c r="A714" s="1">
        <v>44379</v>
      </c>
      <c r="B714" s="6">
        <f t="shared" si="31"/>
        <v>2021</v>
      </c>
      <c r="C714" s="6">
        <f t="shared" si="30"/>
        <v>7</v>
      </c>
      <c r="D714" s="6">
        <f t="shared" si="32"/>
        <v>2021.07</v>
      </c>
    </row>
    <row r="715" spans="1:4">
      <c r="A715" s="1">
        <v>44380</v>
      </c>
      <c r="B715" s="6">
        <f t="shared" si="31"/>
        <v>2021</v>
      </c>
      <c r="C715" s="6">
        <f t="shared" si="30"/>
        <v>7</v>
      </c>
      <c r="D715" s="6">
        <f t="shared" si="32"/>
        <v>2021.07</v>
      </c>
    </row>
    <row r="716" spans="1:4">
      <c r="A716" s="1">
        <v>44381</v>
      </c>
      <c r="B716" s="6">
        <f t="shared" si="31"/>
        <v>2021</v>
      </c>
      <c r="C716" s="6">
        <f t="shared" si="30"/>
        <v>7</v>
      </c>
      <c r="D716" s="6">
        <f t="shared" si="32"/>
        <v>2021.07</v>
      </c>
    </row>
    <row r="717" spans="1:4">
      <c r="A717" s="1">
        <v>44382</v>
      </c>
      <c r="B717" s="6">
        <f t="shared" si="31"/>
        <v>2021</v>
      </c>
      <c r="C717" s="6">
        <f t="shared" ref="C717:C774" si="33">MONTH(A717)</f>
        <v>7</v>
      </c>
      <c r="D717" s="6">
        <f t="shared" si="32"/>
        <v>2021.07</v>
      </c>
    </row>
    <row r="718" spans="1:4">
      <c r="A718" s="1">
        <v>44383</v>
      </c>
      <c r="B718" s="6">
        <f t="shared" ref="B718:B774" si="34">YEAR(A718)</f>
        <v>2021</v>
      </c>
      <c r="C718" s="6">
        <f t="shared" si="33"/>
        <v>7</v>
      </c>
      <c r="D718" s="6">
        <f t="shared" ref="D718:D774" si="35">B718+C718/100</f>
        <v>2021.07</v>
      </c>
    </row>
    <row r="719" spans="1:4">
      <c r="A719" s="1">
        <v>44384</v>
      </c>
      <c r="B719" s="6">
        <f t="shared" si="34"/>
        <v>2021</v>
      </c>
      <c r="C719" s="6">
        <f t="shared" si="33"/>
        <v>7</v>
      </c>
      <c r="D719" s="6">
        <f t="shared" si="35"/>
        <v>2021.07</v>
      </c>
    </row>
    <row r="720" spans="1:4">
      <c r="A720" s="1">
        <v>44385</v>
      </c>
      <c r="B720" s="6">
        <f t="shared" si="34"/>
        <v>2021</v>
      </c>
      <c r="C720" s="6">
        <f t="shared" si="33"/>
        <v>7</v>
      </c>
      <c r="D720" s="6">
        <f t="shared" si="35"/>
        <v>2021.07</v>
      </c>
    </row>
    <row r="721" spans="1:4">
      <c r="A721" s="1">
        <v>44386</v>
      </c>
      <c r="B721" s="6">
        <f t="shared" si="34"/>
        <v>2021</v>
      </c>
      <c r="C721" s="6">
        <f t="shared" si="33"/>
        <v>7</v>
      </c>
      <c r="D721" s="6">
        <f t="shared" si="35"/>
        <v>2021.07</v>
      </c>
    </row>
    <row r="722" spans="1:4">
      <c r="A722" s="1">
        <v>44387</v>
      </c>
      <c r="B722" s="6">
        <f t="shared" si="34"/>
        <v>2021</v>
      </c>
      <c r="C722" s="6">
        <f t="shared" si="33"/>
        <v>7</v>
      </c>
      <c r="D722" s="6">
        <f t="shared" si="35"/>
        <v>2021.07</v>
      </c>
    </row>
    <row r="723" spans="1:4">
      <c r="A723" s="1">
        <v>44388</v>
      </c>
      <c r="B723" s="6">
        <f t="shared" si="34"/>
        <v>2021</v>
      </c>
      <c r="C723" s="6">
        <f t="shared" si="33"/>
        <v>7</v>
      </c>
      <c r="D723" s="6">
        <f t="shared" si="35"/>
        <v>2021.07</v>
      </c>
    </row>
    <row r="724" spans="1:4">
      <c r="A724" s="1">
        <v>44389</v>
      </c>
      <c r="B724" s="6">
        <f t="shared" si="34"/>
        <v>2021</v>
      </c>
      <c r="C724" s="6">
        <f t="shared" si="33"/>
        <v>7</v>
      </c>
      <c r="D724" s="6">
        <f t="shared" si="35"/>
        <v>2021.07</v>
      </c>
    </row>
    <row r="725" spans="1:4">
      <c r="A725" s="1">
        <v>44390</v>
      </c>
      <c r="B725" s="6">
        <f t="shared" si="34"/>
        <v>2021</v>
      </c>
      <c r="C725" s="6">
        <f t="shared" si="33"/>
        <v>7</v>
      </c>
      <c r="D725" s="6">
        <f t="shared" si="35"/>
        <v>2021.07</v>
      </c>
    </row>
    <row r="726" spans="1:4">
      <c r="A726" s="1">
        <v>44391</v>
      </c>
      <c r="B726" s="6">
        <f t="shared" si="34"/>
        <v>2021</v>
      </c>
      <c r="C726" s="6">
        <f t="shared" si="33"/>
        <v>7</v>
      </c>
      <c r="D726" s="6">
        <f t="shared" si="35"/>
        <v>2021.07</v>
      </c>
    </row>
    <row r="727" spans="1:4">
      <c r="A727" s="1">
        <v>44392</v>
      </c>
      <c r="B727" s="6">
        <f t="shared" si="34"/>
        <v>2021</v>
      </c>
      <c r="C727" s="6">
        <f t="shared" si="33"/>
        <v>7</v>
      </c>
      <c r="D727" s="6">
        <f t="shared" si="35"/>
        <v>2021.07</v>
      </c>
    </row>
    <row r="728" spans="1:4">
      <c r="A728" s="1">
        <v>44393</v>
      </c>
      <c r="B728" s="6">
        <f t="shared" si="34"/>
        <v>2021</v>
      </c>
      <c r="C728" s="6">
        <f t="shared" si="33"/>
        <v>7</v>
      </c>
      <c r="D728" s="6">
        <f t="shared" si="35"/>
        <v>2021.07</v>
      </c>
    </row>
    <row r="729" spans="1:4">
      <c r="A729" s="1">
        <v>44394</v>
      </c>
      <c r="B729" s="6">
        <f t="shared" si="34"/>
        <v>2021</v>
      </c>
      <c r="C729" s="6">
        <f t="shared" si="33"/>
        <v>7</v>
      </c>
      <c r="D729" s="6">
        <f t="shared" si="35"/>
        <v>2021.07</v>
      </c>
    </row>
    <row r="730" spans="1:4">
      <c r="A730" s="1">
        <v>44395</v>
      </c>
      <c r="B730" s="6">
        <f t="shared" si="34"/>
        <v>2021</v>
      </c>
      <c r="C730" s="6">
        <f t="shared" si="33"/>
        <v>7</v>
      </c>
      <c r="D730" s="6">
        <f t="shared" si="35"/>
        <v>2021.07</v>
      </c>
    </row>
    <row r="731" spans="1:4">
      <c r="A731" s="1">
        <v>44396</v>
      </c>
      <c r="B731" s="6">
        <f t="shared" si="34"/>
        <v>2021</v>
      </c>
      <c r="C731" s="6">
        <f t="shared" si="33"/>
        <v>7</v>
      </c>
      <c r="D731" s="6">
        <f t="shared" si="35"/>
        <v>2021.07</v>
      </c>
    </row>
    <row r="732" spans="1:4">
      <c r="A732" s="1">
        <v>44397</v>
      </c>
      <c r="B732" s="6">
        <f t="shared" si="34"/>
        <v>2021</v>
      </c>
      <c r="C732" s="6">
        <f t="shared" si="33"/>
        <v>7</v>
      </c>
      <c r="D732" s="6">
        <f t="shared" si="35"/>
        <v>2021.07</v>
      </c>
    </row>
    <row r="733" spans="1:4">
      <c r="A733" s="1">
        <v>44398</v>
      </c>
      <c r="B733" s="6">
        <f t="shared" si="34"/>
        <v>2021</v>
      </c>
      <c r="C733" s="6">
        <f t="shared" si="33"/>
        <v>7</v>
      </c>
      <c r="D733" s="6">
        <f t="shared" si="35"/>
        <v>2021.07</v>
      </c>
    </row>
    <row r="734" spans="1:4">
      <c r="A734" s="1">
        <v>44399</v>
      </c>
      <c r="B734" s="6">
        <f t="shared" si="34"/>
        <v>2021</v>
      </c>
      <c r="C734" s="6">
        <f t="shared" si="33"/>
        <v>7</v>
      </c>
      <c r="D734" s="6">
        <f t="shared" si="35"/>
        <v>2021.07</v>
      </c>
    </row>
    <row r="735" spans="1:4">
      <c r="A735" s="1">
        <v>44400</v>
      </c>
      <c r="B735" s="6">
        <f t="shared" si="34"/>
        <v>2021</v>
      </c>
      <c r="C735" s="6">
        <f t="shared" si="33"/>
        <v>7</v>
      </c>
      <c r="D735" s="6">
        <f t="shared" si="35"/>
        <v>2021.07</v>
      </c>
    </row>
    <row r="736" spans="1:4">
      <c r="A736" s="1">
        <v>44401</v>
      </c>
      <c r="B736" s="6">
        <f t="shared" si="34"/>
        <v>2021</v>
      </c>
      <c r="C736" s="6">
        <f t="shared" si="33"/>
        <v>7</v>
      </c>
      <c r="D736" s="6">
        <f t="shared" si="35"/>
        <v>2021.07</v>
      </c>
    </row>
    <row r="737" spans="1:4">
      <c r="A737" s="1">
        <v>44402</v>
      </c>
      <c r="B737" s="6">
        <f t="shared" si="34"/>
        <v>2021</v>
      </c>
      <c r="C737" s="6">
        <f t="shared" si="33"/>
        <v>7</v>
      </c>
      <c r="D737" s="6">
        <f t="shared" si="35"/>
        <v>2021.07</v>
      </c>
    </row>
    <row r="738" spans="1:4">
      <c r="A738" s="1">
        <v>44403</v>
      </c>
      <c r="B738" s="6">
        <f t="shared" si="34"/>
        <v>2021</v>
      </c>
      <c r="C738" s="6">
        <f t="shared" si="33"/>
        <v>7</v>
      </c>
      <c r="D738" s="6">
        <f t="shared" si="35"/>
        <v>2021.07</v>
      </c>
    </row>
    <row r="739" spans="1:4">
      <c r="A739" s="1">
        <v>44404</v>
      </c>
      <c r="B739" s="6">
        <f t="shared" si="34"/>
        <v>2021</v>
      </c>
      <c r="C739" s="6">
        <f t="shared" si="33"/>
        <v>7</v>
      </c>
      <c r="D739" s="6">
        <f t="shared" si="35"/>
        <v>2021.07</v>
      </c>
    </row>
    <row r="740" spans="1:4">
      <c r="A740" s="1">
        <v>44405</v>
      </c>
      <c r="B740" s="6">
        <f t="shared" si="34"/>
        <v>2021</v>
      </c>
      <c r="C740" s="6">
        <f t="shared" si="33"/>
        <v>7</v>
      </c>
      <c r="D740" s="6">
        <f t="shared" si="35"/>
        <v>2021.07</v>
      </c>
    </row>
    <row r="741" spans="1:4">
      <c r="A741" s="1">
        <v>44406</v>
      </c>
      <c r="B741" s="6">
        <f t="shared" si="34"/>
        <v>2021</v>
      </c>
      <c r="C741" s="6">
        <f t="shared" si="33"/>
        <v>7</v>
      </c>
      <c r="D741" s="6">
        <f t="shared" si="35"/>
        <v>2021.07</v>
      </c>
    </row>
    <row r="742" spans="1:4">
      <c r="A742" s="1">
        <v>44407</v>
      </c>
      <c r="B742" s="6">
        <f t="shared" si="34"/>
        <v>2021</v>
      </c>
      <c r="C742" s="6">
        <f t="shared" si="33"/>
        <v>7</v>
      </c>
      <c r="D742" s="6">
        <f t="shared" si="35"/>
        <v>2021.07</v>
      </c>
    </row>
    <row r="743" spans="1:4">
      <c r="A743" s="1">
        <v>44408</v>
      </c>
      <c r="B743" s="6">
        <f t="shared" si="34"/>
        <v>2021</v>
      </c>
      <c r="C743" s="6">
        <f t="shared" si="33"/>
        <v>7</v>
      </c>
      <c r="D743" s="6">
        <f t="shared" si="35"/>
        <v>2021.07</v>
      </c>
    </row>
    <row r="744" spans="1:4">
      <c r="A744" s="1">
        <v>44409</v>
      </c>
      <c r="B744" s="6">
        <f t="shared" si="34"/>
        <v>2021</v>
      </c>
      <c r="C744" s="6">
        <f t="shared" si="33"/>
        <v>8</v>
      </c>
      <c r="D744" s="6">
        <f t="shared" si="35"/>
        <v>2021.08</v>
      </c>
    </row>
    <row r="745" spans="1:4">
      <c r="A745" s="1">
        <v>44410</v>
      </c>
      <c r="B745" s="6">
        <f t="shared" si="34"/>
        <v>2021</v>
      </c>
      <c r="C745" s="6">
        <f t="shared" si="33"/>
        <v>8</v>
      </c>
      <c r="D745" s="6">
        <f t="shared" si="35"/>
        <v>2021.08</v>
      </c>
    </row>
    <row r="746" spans="1:4">
      <c r="A746" s="1">
        <v>44411</v>
      </c>
      <c r="B746" s="6">
        <f t="shared" si="34"/>
        <v>2021</v>
      </c>
      <c r="C746" s="6">
        <f t="shared" si="33"/>
        <v>8</v>
      </c>
      <c r="D746" s="6">
        <f t="shared" si="35"/>
        <v>2021.08</v>
      </c>
    </row>
    <row r="747" spans="1:4">
      <c r="A747" s="1">
        <v>44412</v>
      </c>
      <c r="B747" s="6">
        <f t="shared" si="34"/>
        <v>2021</v>
      </c>
      <c r="C747" s="6">
        <f t="shared" si="33"/>
        <v>8</v>
      </c>
      <c r="D747" s="6">
        <f t="shared" si="35"/>
        <v>2021.08</v>
      </c>
    </row>
    <row r="748" spans="1:4">
      <c r="A748" s="1">
        <v>44413</v>
      </c>
      <c r="B748" s="6">
        <f t="shared" si="34"/>
        <v>2021</v>
      </c>
      <c r="C748" s="6">
        <f t="shared" si="33"/>
        <v>8</v>
      </c>
      <c r="D748" s="6">
        <f t="shared" si="35"/>
        <v>2021.08</v>
      </c>
    </row>
    <row r="749" spans="1:4">
      <c r="A749" s="1">
        <v>44414</v>
      </c>
      <c r="B749" s="6">
        <f t="shared" si="34"/>
        <v>2021</v>
      </c>
      <c r="C749" s="6">
        <f t="shared" si="33"/>
        <v>8</v>
      </c>
      <c r="D749" s="6">
        <f t="shared" si="35"/>
        <v>2021.08</v>
      </c>
    </row>
    <row r="750" spans="1:4">
      <c r="A750" s="1">
        <v>44415</v>
      </c>
      <c r="B750" s="6">
        <f t="shared" si="34"/>
        <v>2021</v>
      </c>
      <c r="C750" s="6">
        <f t="shared" si="33"/>
        <v>8</v>
      </c>
      <c r="D750" s="6">
        <f t="shared" si="35"/>
        <v>2021.08</v>
      </c>
    </row>
    <row r="751" spans="1:4">
      <c r="A751" s="1">
        <v>44416</v>
      </c>
      <c r="B751" s="6">
        <f t="shared" si="34"/>
        <v>2021</v>
      </c>
      <c r="C751" s="6">
        <f t="shared" si="33"/>
        <v>8</v>
      </c>
      <c r="D751" s="6">
        <f t="shared" si="35"/>
        <v>2021.08</v>
      </c>
    </row>
    <row r="752" spans="1:4">
      <c r="A752" s="1">
        <v>44417</v>
      </c>
      <c r="B752" s="6">
        <f t="shared" si="34"/>
        <v>2021</v>
      </c>
      <c r="C752" s="6">
        <f t="shared" si="33"/>
        <v>8</v>
      </c>
      <c r="D752" s="6">
        <f t="shared" si="35"/>
        <v>2021.08</v>
      </c>
    </row>
    <row r="753" spans="1:4">
      <c r="A753" s="1">
        <v>44418</v>
      </c>
      <c r="B753" s="6">
        <f t="shared" si="34"/>
        <v>2021</v>
      </c>
      <c r="C753" s="6">
        <f t="shared" si="33"/>
        <v>8</v>
      </c>
      <c r="D753" s="6">
        <f t="shared" si="35"/>
        <v>2021.08</v>
      </c>
    </row>
    <row r="754" spans="1:4">
      <c r="A754" s="1">
        <v>44419</v>
      </c>
      <c r="B754" s="6">
        <f t="shared" si="34"/>
        <v>2021</v>
      </c>
      <c r="C754" s="6">
        <f t="shared" si="33"/>
        <v>8</v>
      </c>
      <c r="D754" s="6">
        <f t="shared" si="35"/>
        <v>2021.08</v>
      </c>
    </row>
    <row r="755" spans="1:4">
      <c r="A755" s="1">
        <v>44420</v>
      </c>
      <c r="B755" s="6">
        <f t="shared" si="34"/>
        <v>2021</v>
      </c>
      <c r="C755" s="6">
        <f t="shared" si="33"/>
        <v>8</v>
      </c>
      <c r="D755" s="6">
        <f t="shared" si="35"/>
        <v>2021.08</v>
      </c>
    </row>
    <row r="756" spans="1:4">
      <c r="A756" s="1">
        <v>44421</v>
      </c>
      <c r="B756" s="6">
        <f t="shared" si="34"/>
        <v>2021</v>
      </c>
      <c r="C756" s="6">
        <f t="shared" si="33"/>
        <v>8</v>
      </c>
      <c r="D756" s="6">
        <f t="shared" si="35"/>
        <v>2021.08</v>
      </c>
    </row>
    <row r="757" spans="1:4">
      <c r="A757" s="1">
        <v>44422</v>
      </c>
      <c r="B757" s="6">
        <f t="shared" si="34"/>
        <v>2021</v>
      </c>
      <c r="C757" s="6">
        <f t="shared" si="33"/>
        <v>8</v>
      </c>
      <c r="D757" s="6">
        <f t="shared" si="35"/>
        <v>2021.08</v>
      </c>
    </row>
    <row r="758" spans="1:4">
      <c r="A758" s="1">
        <v>44423</v>
      </c>
      <c r="B758" s="6">
        <f t="shared" si="34"/>
        <v>2021</v>
      </c>
      <c r="C758" s="6">
        <f t="shared" si="33"/>
        <v>8</v>
      </c>
      <c r="D758" s="6">
        <f t="shared" si="35"/>
        <v>2021.08</v>
      </c>
    </row>
    <row r="759" spans="1:4">
      <c r="A759" s="1">
        <v>44424</v>
      </c>
      <c r="B759" s="6">
        <f t="shared" si="34"/>
        <v>2021</v>
      </c>
      <c r="C759" s="6">
        <f t="shared" si="33"/>
        <v>8</v>
      </c>
      <c r="D759" s="6">
        <f t="shared" si="35"/>
        <v>2021.08</v>
      </c>
    </row>
    <row r="760" spans="1:4">
      <c r="A760" s="1">
        <v>44425</v>
      </c>
      <c r="B760" s="6">
        <f t="shared" si="34"/>
        <v>2021</v>
      </c>
      <c r="C760" s="6">
        <f t="shared" si="33"/>
        <v>8</v>
      </c>
      <c r="D760" s="6">
        <f t="shared" si="35"/>
        <v>2021.08</v>
      </c>
    </row>
    <row r="761" spans="1:4">
      <c r="A761" s="1">
        <v>44426</v>
      </c>
      <c r="B761" s="6">
        <f t="shared" si="34"/>
        <v>2021</v>
      </c>
      <c r="C761" s="6">
        <f t="shared" si="33"/>
        <v>8</v>
      </c>
      <c r="D761" s="6">
        <f t="shared" si="35"/>
        <v>2021.08</v>
      </c>
    </row>
    <row r="762" spans="1:4">
      <c r="A762" s="1">
        <v>44427</v>
      </c>
      <c r="B762" s="6">
        <f t="shared" si="34"/>
        <v>2021</v>
      </c>
      <c r="C762" s="6">
        <f t="shared" si="33"/>
        <v>8</v>
      </c>
      <c r="D762" s="6">
        <f t="shared" si="35"/>
        <v>2021.08</v>
      </c>
    </row>
    <row r="763" spans="1:4">
      <c r="A763" s="1">
        <v>44428</v>
      </c>
      <c r="B763" s="6">
        <f t="shared" si="34"/>
        <v>2021</v>
      </c>
      <c r="C763" s="6">
        <f t="shared" si="33"/>
        <v>8</v>
      </c>
      <c r="D763" s="6">
        <f t="shared" si="35"/>
        <v>2021.08</v>
      </c>
    </row>
    <row r="764" spans="1:4">
      <c r="A764" s="1">
        <v>44429</v>
      </c>
      <c r="B764" s="6">
        <f t="shared" si="34"/>
        <v>2021</v>
      </c>
      <c r="C764" s="6">
        <f t="shared" si="33"/>
        <v>8</v>
      </c>
      <c r="D764" s="6">
        <f t="shared" si="35"/>
        <v>2021.08</v>
      </c>
    </row>
    <row r="765" spans="1:4">
      <c r="A765" s="1">
        <v>44430</v>
      </c>
      <c r="B765" s="6">
        <f t="shared" si="34"/>
        <v>2021</v>
      </c>
      <c r="C765" s="6">
        <f t="shared" si="33"/>
        <v>8</v>
      </c>
      <c r="D765" s="6">
        <f t="shared" si="35"/>
        <v>2021.08</v>
      </c>
    </row>
    <row r="766" spans="1:4">
      <c r="A766" s="1">
        <v>44431</v>
      </c>
      <c r="B766" s="6">
        <f t="shared" si="34"/>
        <v>2021</v>
      </c>
      <c r="C766" s="6">
        <f t="shared" si="33"/>
        <v>8</v>
      </c>
      <c r="D766" s="6">
        <f t="shared" si="35"/>
        <v>2021.08</v>
      </c>
    </row>
    <row r="767" spans="1:4">
      <c r="A767" s="1">
        <v>44432</v>
      </c>
      <c r="B767" s="6">
        <f t="shared" si="34"/>
        <v>2021</v>
      </c>
      <c r="C767" s="6">
        <f t="shared" si="33"/>
        <v>8</v>
      </c>
      <c r="D767" s="6">
        <f t="shared" si="35"/>
        <v>2021.08</v>
      </c>
    </row>
    <row r="768" spans="1:4">
      <c r="A768" s="1">
        <v>44433</v>
      </c>
      <c r="B768" s="6">
        <f t="shared" si="34"/>
        <v>2021</v>
      </c>
      <c r="C768" s="6">
        <f t="shared" si="33"/>
        <v>8</v>
      </c>
      <c r="D768" s="6">
        <f t="shared" si="35"/>
        <v>2021.08</v>
      </c>
    </row>
    <row r="769" spans="1:4">
      <c r="A769" s="1">
        <v>44434</v>
      </c>
      <c r="B769" s="6">
        <f t="shared" si="34"/>
        <v>2021</v>
      </c>
      <c r="C769" s="6">
        <f t="shared" si="33"/>
        <v>8</v>
      </c>
      <c r="D769" s="6">
        <f t="shared" si="35"/>
        <v>2021.08</v>
      </c>
    </row>
    <row r="770" spans="1:4">
      <c r="A770" s="1">
        <v>44435</v>
      </c>
      <c r="B770" s="6">
        <f t="shared" si="34"/>
        <v>2021</v>
      </c>
      <c r="C770" s="6">
        <f t="shared" si="33"/>
        <v>8</v>
      </c>
      <c r="D770" s="6">
        <f t="shared" si="35"/>
        <v>2021.08</v>
      </c>
    </row>
    <row r="771" spans="1:4">
      <c r="A771" s="1">
        <v>44436</v>
      </c>
      <c r="B771" s="6">
        <f t="shared" si="34"/>
        <v>2021</v>
      </c>
      <c r="C771" s="6">
        <f t="shared" si="33"/>
        <v>8</v>
      </c>
      <c r="D771" s="6">
        <f t="shared" si="35"/>
        <v>2021.08</v>
      </c>
    </row>
    <row r="772" spans="1:4">
      <c r="A772" s="1">
        <v>44437</v>
      </c>
      <c r="B772" s="6">
        <f t="shared" si="34"/>
        <v>2021</v>
      </c>
      <c r="C772" s="6">
        <f t="shared" si="33"/>
        <v>8</v>
      </c>
      <c r="D772" s="6">
        <f t="shared" si="35"/>
        <v>2021.08</v>
      </c>
    </row>
    <row r="773" spans="1:4">
      <c r="A773" s="1">
        <v>44438</v>
      </c>
      <c r="B773" s="6">
        <f t="shared" si="34"/>
        <v>2021</v>
      </c>
      <c r="C773" s="6">
        <f t="shared" si="33"/>
        <v>8</v>
      </c>
      <c r="D773" s="6">
        <f t="shared" si="35"/>
        <v>2021.08</v>
      </c>
    </row>
    <row r="774" spans="1:4">
      <c r="A774" s="1">
        <v>44439</v>
      </c>
      <c r="B774" s="6">
        <f t="shared" si="34"/>
        <v>2021</v>
      </c>
      <c r="C774" s="6">
        <f t="shared" si="33"/>
        <v>8</v>
      </c>
      <c r="D774" s="6">
        <f t="shared" si="35"/>
        <v>2021.08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74"/>
  <sheetViews>
    <sheetView tabSelected="1" topLeftCell="L1" workbookViewId="0">
      <selection activeCell="P2" sqref="P2"/>
    </sheetView>
  </sheetViews>
  <sheetFormatPr defaultRowHeight="15"/>
  <cols>
    <col min="1" max="1" width="10.7109375" bestFit="1" customWidth="1"/>
    <col min="2" max="2" width="7" bestFit="1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9.7109375" bestFit="1" customWidth="1"/>
    <col min="9" max="9" width="14.140625" bestFit="1" customWidth="1"/>
    <col min="10" max="10" width="19.42578125" bestFit="1" customWidth="1"/>
    <col min="11" max="13" width="15" bestFit="1" customWidth="1"/>
    <col min="14" max="14" width="14.140625" bestFit="1" customWidth="1"/>
    <col min="15" max="15" width="23.5703125" bestFit="1" customWidth="1"/>
    <col min="16" max="16" width="17.28515625" bestFit="1" customWidth="1"/>
    <col min="17" max="17" width="17.7109375" bestFit="1" customWidth="1"/>
    <col min="18" max="18" width="17.28515625" bestFit="1" customWidth="1"/>
    <col min="19" max="19" width="17.7109375" bestFit="1" customWidth="1"/>
    <col min="20" max="21" width="16.85546875" bestFit="1" customWidth="1"/>
    <col min="22" max="22" width="17.7109375" bestFit="1" customWidth="1"/>
    <col min="23" max="23" width="14.5703125" bestFit="1" customWidth="1"/>
    <col min="24" max="24" width="15.7109375" bestFit="1" customWidth="1"/>
    <col min="25" max="25" width="22.5703125" bestFit="1" customWidth="1"/>
    <col min="26" max="26" width="15.42578125" bestFit="1" customWidth="1"/>
  </cols>
  <sheetData>
    <row r="1" spans="1:26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s="8" t="s">
        <v>8</v>
      </c>
      <c r="P1" s="8" t="s">
        <v>8</v>
      </c>
      <c r="Q1" s="8" t="s">
        <v>8</v>
      </c>
      <c r="R1" s="8" t="s">
        <v>8</v>
      </c>
      <c r="S1" s="8" t="s">
        <v>8</v>
      </c>
      <c r="T1" s="8" t="s">
        <v>8</v>
      </c>
      <c r="U1" s="8" t="s">
        <v>8</v>
      </c>
      <c r="V1" s="8" t="s">
        <v>8</v>
      </c>
      <c r="W1" s="8" t="s">
        <v>8</v>
      </c>
      <c r="X1" s="8" t="s">
        <v>8</v>
      </c>
      <c r="Y1" s="8" t="s">
        <v>8</v>
      </c>
      <c r="Z1" s="8" t="s">
        <v>8</v>
      </c>
    </row>
    <row r="2" spans="1:26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  <c r="J2" t="s">
        <v>1222</v>
      </c>
      <c r="K2" t="s">
        <v>1293</v>
      </c>
      <c r="L2" t="s">
        <v>1295</v>
      </c>
      <c r="M2" t="s">
        <v>1296</v>
      </c>
      <c r="N2" t="s">
        <v>1331</v>
      </c>
      <c r="O2" s="8" t="s">
        <v>1332</v>
      </c>
      <c r="P2" s="8" t="s">
        <v>1335</v>
      </c>
      <c r="Q2" s="8" t="s">
        <v>1337</v>
      </c>
      <c r="R2" s="8" t="s">
        <v>1338</v>
      </c>
      <c r="S2" s="8" t="s">
        <v>1339</v>
      </c>
      <c r="T2" s="8" t="s">
        <v>1340</v>
      </c>
      <c r="U2" s="8" t="s">
        <v>1341</v>
      </c>
      <c r="V2" s="8" t="s">
        <v>1342</v>
      </c>
      <c r="W2" s="8" t="s">
        <v>1344</v>
      </c>
      <c r="X2" s="8" t="s">
        <v>1345</v>
      </c>
      <c r="Y2" s="8" t="s">
        <v>1347</v>
      </c>
      <c r="Z2" s="8" t="s">
        <v>1350</v>
      </c>
    </row>
    <row r="3" spans="1:26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  <c r="J3" t="s">
        <v>439</v>
      </c>
      <c r="K3" t="s">
        <v>436</v>
      </c>
      <c r="L3" t="s">
        <v>436</v>
      </c>
      <c r="M3" t="s">
        <v>436</v>
      </c>
      <c r="N3" t="s">
        <v>1220</v>
      </c>
      <c r="O3" s="8" t="s">
        <v>464</v>
      </c>
      <c r="P3" s="8" t="s">
        <v>1336</v>
      </c>
      <c r="Q3" s="8" t="s">
        <v>450</v>
      </c>
      <c r="R3" s="8" t="s">
        <v>1336</v>
      </c>
      <c r="S3" s="8" t="s">
        <v>450</v>
      </c>
      <c r="T3" s="8" t="s">
        <v>1343</v>
      </c>
      <c r="U3" s="8" t="s">
        <v>1343</v>
      </c>
      <c r="V3" s="8" t="s">
        <v>450</v>
      </c>
      <c r="W3" s="8" t="s">
        <v>1346</v>
      </c>
      <c r="X3" s="8" t="s">
        <v>1346</v>
      </c>
      <c r="Y3" s="8" t="s">
        <v>1348</v>
      </c>
      <c r="Z3" s="8" t="s">
        <v>478</v>
      </c>
    </row>
    <row r="4" spans="1:26">
      <c r="A4" s="5" t="s">
        <v>32</v>
      </c>
      <c r="B4" s="5"/>
      <c r="O4" s="8" t="s">
        <v>446</v>
      </c>
      <c r="P4" s="8" t="s">
        <v>446</v>
      </c>
      <c r="Q4" s="8" t="s">
        <v>446</v>
      </c>
      <c r="R4" s="8" t="s">
        <v>446</v>
      </c>
      <c r="S4" s="8" t="s">
        <v>446</v>
      </c>
      <c r="T4" s="8" t="s">
        <v>446</v>
      </c>
      <c r="U4" s="8" t="s">
        <v>446</v>
      </c>
      <c r="V4" s="8" t="s">
        <v>446</v>
      </c>
      <c r="W4" s="8" t="s">
        <v>446</v>
      </c>
      <c r="X4" s="8" t="s">
        <v>446</v>
      </c>
      <c r="Y4" s="8" t="s">
        <v>446</v>
      </c>
      <c r="Z4" s="8" t="s">
        <v>446</v>
      </c>
    </row>
    <row r="5" spans="1:26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7</v>
      </c>
    </row>
    <row r="6" spans="1:26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</row>
    <row r="7" spans="1:26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  <c r="J7" s="1">
        <v>43678</v>
      </c>
      <c r="K7" s="1">
        <v>43678</v>
      </c>
      <c r="L7" s="1">
        <v>43678</v>
      </c>
      <c r="M7" s="1">
        <v>43678</v>
      </c>
      <c r="N7" s="1">
        <v>43678</v>
      </c>
      <c r="O7" s="1">
        <v>43678</v>
      </c>
      <c r="P7" s="1">
        <v>43678</v>
      </c>
      <c r="Q7" s="1">
        <v>43678</v>
      </c>
      <c r="R7" s="1">
        <v>43678</v>
      </c>
      <c r="S7" s="1">
        <v>43678</v>
      </c>
      <c r="T7" s="1">
        <v>43678</v>
      </c>
      <c r="U7" s="1">
        <v>43678</v>
      </c>
      <c r="V7" s="1">
        <v>43678</v>
      </c>
      <c r="W7" s="1">
        <v>43678</v>
      </c>
      <c r="X7" s="1">
        <v>43678</v>
      </c>
      <c r="Y7" s="1">
        <v>43678</v>
      </c>
      <c r="Z7" s="1">
        <v>43678</v>
      </c>
    </row>
    <row r="8" spans="1:26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2400</v>
      </c>
      <c r="M8">
        <v>2400</v>
      </c>
      <c r="N8">
        <v>2400</v>
      </c>
      <c r="O8">
        <v>2400</v>
      </c>
      <c r="P8">
        <v>2400</v>
      </c>
      <c r="Q8">
        <v>2400</v>
      </c>
      <c r="R8">
        <v>2400</v>
      </c>
      <c r="S8">
        <v>2400</v>
      </c>
      <c r="T8">
        <v>2400</v>
      </c>
      <c r="U8">
        <v>2400</v>
      </c>
      <c r="V8">
        <v>2400</v>
      </c>
      <c r="W8">
        <v>2400</v>
      </c>
      <c r="X8">
        <v>2400</v>
      </c>
      <c r="Y8">
        <v>2400</v>
      </c>
      <c r="Z8">
        <v>2400</v>
      </c>
    </row>
    <row r="9" spans="1:26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  <c r="J9" s="1">
        <v>44074</v>
      </c>
      <c r="K9" s="1">
        <v>44074</v>
      </c>
      <c r="L9" s="1">
        <v>44074</v>
      </c>
      <c r="M9" s="1">
        <v>44074</v>
      </c>
      <c r="N9" s="1">
        <v>44074</v>
      </c>
      <c r="O9" s="1">
        <v>44074</v>
      </c>
      <c r="P9" s="1">
        <v>44074</v>
      </c>
      <c r="Q9" s="1">
        <v>44074</v>
      </c>
      <c r="R9" s="1">
        <v>44074</v>
      </c>
      <c r="S9" s="1">
        <v>44074</v>
      </c>
      <c r="T9" s="1">
        <v>44074</v>
      </c>
      <c r="U9" s="1">
        <v>44074</v>
      </c>
      <c r="V9" s="1">
        <v>44074</v>
      </c>
      <c r="W9" s="1">
        <v>44074</v>
      </c>
      <c r="X9" s="1">
        <v>44074</v>
      </c>
      <c r="Y9" s="1">
        <v>44074</v>
      </c>
      <c r="Z9" s="1">
        <v>44074</v>
      </c>
    </row>
    <row r="10" spans="1:26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  <c r="J10">
        <v>2400</v>
      </c>
      <c r="K10">
        <v>2400</v>
      </c>
      <c r="L10">
        <v>2400</v>
      </c>
      <c r="M10">
        <v>2400</v>
      </c>
      <c r="N10">
        <v>2400</v>
      </c>
      <c r="O10">
        <v>2400</v>
      </c>
      <c r="P10">
        <v>2400</v>
      </c>
      <c r="Q10">
        <v>2400</v>
      </c>
      <c r="R10">
        <v>2400</v>
      </c>
      <c r="S10">
        <v>2400</v>
      </c>
      <c r="T10">
        <v>2400</v>
      </c>
      <c r="U10">
        <v>2400</v>
      </c>
      <c r="V10">
        <v>2400</v>
      </c>
      <c r="W10">
        <v>2400</v>
      </c>
      <c r="X10">
        <v>2400</v>
      </c>
      <c r="Y10">
        <v>2400</v>
      </c>
      <c r="Z10">
        <v>2400</v>
      </c>
    </row>
    <row r="11" spans="1:26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  <c r="J11" t="s">
        <v>440</v>
      </c>
      <c r="K11" t="s">
        <v>3</v>
      </c>
      <c r="L11" t="s">
        <v>3</v>
      </c>
      <c r="M11" t="s">
        <v>3</v>
      </c>
      <c r="N11" t="s">
        <v>10</v>
      </c>
      <c r="O11" t="s">
        <v>10</v>
      </c>
      <c r="P11" s="8" t="s">
        <v>3</v>
      </c>
      <c r="Q11" s="8" t="s">
        <v>3</v>
      </c>
      <c r="R11" s="8" t="s">
        <v>3</v>
      </c>
      <c r="S11" s="8" t="s">
        <v>3</v>
      </c>
      <c r="T11" s="8" t="s">
        <v>3</v>
      </c>
      <c r="U11" s="8" t="s">
        <v>3</v>
      </c>
      <c r="V11" s="8" t="s">
        <v>3</v>
      </c>
      <c r="W11" s="8" t="s">
        <v>3</v>
      </c>
      <c r="X11" s="8" t="s">
        <v>3</v>
      </c>
      <c r="Y11" s="8" t="s">
        <v>3</v>
      </c>
      <c r="Z11" s="8" t="s">
        <v>10</v>
      </c>
    </row>
    <row r="12" spans="1:26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s="8" t="s">
        <v>2</v>
      </c>
      <c r="Q12" s="8" t="s">
        <v>2</v>
      </c>
      <c r="R12" s="8" t="s">
        <v>2</v>
      </c>
      <c r="S12" s="8" t="s">
        <v>2</v>
      </c>
      <c r="T12" s="8" t="s">
        <v>2</v>
      </c>
      <c r="U12" s="8" t="s">
        <v>2</v>
      </c>
      <c r="V12" s="8" t="s">
        <v>2</v>
      </c>
      <c r="W12" s="8" t="s">
        <v>2</v>
      </c>
      <c r="X12" s="8" t="s">
        <v>2</v>
      </c>
      <c r="Y12" s="8" t="s">
        <v>2</v>
      </c>
      <c r="Z12" s="8" t="s">
        <v>2</v>
      </c>
    </row>
    <row r="13" spans="1:26">
      <c r="A13" s="1">
        <v>43678</v>
      </c>
      <c r="B13" s="6">
        <f t="shared" ref="B13:B76" si="0">MONTH(A13)</f>
        <v>8</v>
      </c>
      <c r="C13" s="11">
        <v>3228</v>
      </c>
      <c r="D13" s="11">
        <f>OROLEVEL5!G2/1000</f>
        <v>3538</v>
      </c>
      <c r="E13" s="11">
        <f>INDEX(OROevaprateIN!$D$2:$D$13, MATCH($B13,OROevaprateIN!$A$2:$A$13,0), 1)</f>
        <v>0.28356897773690315</v>
      </c>
      <c r="F13" s="11">
        <f>INDEX(DEM_D6_PWR!$K$3:$K$14, MATCH($B13,DEM_D6_PWR!$H$3:$H$14,0), 1)</f>
        <v>8.6950844883369405E-2</v>
      </c>
      <c r="G13" s="11">
        <f>INDEX('MINGW_6&amp;DR69'!$L$3:$L$14, MATCH($B13,'MINGW_6&amp;DR69'!$H$3:$H$14,0), 1)</f>
        <v>1.4923195113784158</v>
      </c>
      <c r="H13" s="11">
        <f>INDEX('MINGW_6&amp;DR69'!$M$3:$M$14, MATCH($B13,'MINGW_6&amp;DR69'!$H$3:$H$14,0), 1)</f>
        <v>9.2302995262790564</v>
      </c>
      <c r="I13" s="11">
        <v>3594</v>
      </c>
      <c r="J13" s="11">
        <f>INDEX(CALLITE_EVAP_S_SHSTA!$I$2:$I$13, MATCH($B13,CALLITE_EVAP_S_SHSTA!$F$2:$F$13,0), 1)</f>
        <v>0.32086789406572802</v>
      </c>
      <c r="K13" s="11">
        <f>SHASTAlevel5extended!$H2</f>
        <v>4552.1000000000004</v>
      </c>
      <c r="L13" s="11">
        <f>INDEX(CALLiTE_SHASTA_LEVEL2_4!$E$1024:$E$1035, MATCH($B13,CALLiTE_SHASTA_LEVEL2_4!$C$1024:$C$1035,0), 1)</f>
        <v>1700</v>
      </c>
      <c r="M13" s="11">
        <f>INDEX(CALLiTE_SHASTA_LEVEL2_4!$F$1024:$F$1035, MATCH($B13,CALLiTE_SHASTA_LEVEL2_4!$C$1024:$C$1035,0), 1)</f>
        <v>3200</v>
      </c>
      <c r="N13" s="11">
        <f>inflowYuba!H2</f>
        <v>2422</v>
      </c>
      <c r="O13" s="11">
        <f>INDEX(DEMAND_D_DAGUER_NP!$K$3:$K$14, MATCH($B13,DEMAND_D_DAGUER_NP!$H$3:$H$14,0), 1)</f>
        <v>30.54394749818676</v>
      </c>
      <c r="P13" s="11">
        <f>INDEX(D_THERM_DEMANDS!AB$3:AB$14, MATCH($B13,D_THERM_DEMANDS!$P$3:$P$14,0), 1)</f>
        <v>0.74173579164730596</v>
      </c>
      <c r="Q13" s="11">
        <f>INDEX(D_THERM_DEMANDS!AC$3:AC$14, MATCH($B13,D_THERM_DEMANDS!$P$3:$P$14,0), 1)</f>
        <v>0.71701613292899191</v>
      </c>
      <c r="R13" s="11">
        <f>INDEX(D_THERM_DEMANDS!AD$3:AD$14, MATCH($B13,D_THERM_DEMANDS!$P$3:$P$14,0), 1)</f>
        <v>2.7285637628464472</v>
      </c>
      <c r="S13" s="11">
        <f>INDEX(D_THERM_DEMANDS!AE$3:AE$14, MATCH($B13,D_THERM_DEMANDS!$P$3:$P$14,0), 1)</f>
        <v>2.4815668204596148E-2</v>
      </c>
      <c r="T13" s="11">
        <f>INDEX(D_THERM_DEMANDS!AF$3:AF$14, MATCH($B13,D_THERM_DEMANDS!$P$3:$P$14,0), 1)</f>
        <v>3.4639017647861883E-2</v>
      </c>
      <c r="U13" s="11">
        <f>INDEX(D_THERM_DEMANDS!AG$3:AG$14, MATCH($B13,D_THERM_DEMANDS!$P$3:$P$14,0), 1)</f>
        <v>0.10391704918968331</v>
      </c>
      <c r="V13" s="11">
        <f>INDEX(D_THERM_DEMANDS!AH$3:AH$14, MATCH($B13,D_THERM_DEMANDS!$P$3:$P$14,0), 1)</f>
        <v>3.9527649841000954E-2</v>
      </c>
      <c r="W13" s="11">
        <f>INDEX(D_THERM_DEMANDS!AI$3:AI$14, MATCH($B13,D_THERM_DEMANDS!$P$3:$P$14,0), 1)</f>
        <v>3.9362520391490602E-2</v>
      </c>
      <c r="X13" s="11">
        <f>INDEX(D_THERM_DEMANDS!AJ$3:AJ$14, MATCH($B13,D_THERM_DEMANDS!$P$3:$P$14,0), 1)</f>
        <v>0.10391704918968331</v>
      </c>
      <c r="Y13" s="11">
        <f>INDEX(D_THERM_DEMANDS!AK$3:AK$14, MATCH($B13,D_THERM_DEMANDS!$P$3:$P$14,0), 1)</f>
        <v>0</v>
      </c>
      <c r="Z13">
        <f>INDEX(DEMAND_C217B!$K$3:$K$14, MATCH($B13,DEMAND_C217B!$H$3:$H$14,0), 1)</f>
        <v>0.62323399220011011</v>
      </c>
    </row>
    <row r="14" spans="1:26">
      <c r="A14" s="1">
        <v>43679</v>
      </c>
      <c r="B14" s="6">
        <f t="shared" si="0"/>
        <v>8</v>
      </c>
      <c r="C14" s="11">
        <v>2881</v>
      </c>
      <c r="D14" s="11">
        <f>OROLEVEL5!G3/1000</f>
        <v>3538</v>
      </c>
      <c r="E14" s="11">
        <f>INDEX(OROevaprateIN!$D$2:$D$13, MATCH($B14,OROevaprateIN!$A$2:$A$13,0), 1)</f>
        <v>0.28356897773690315</v>
      </c>
      <c r="F14" s="11">
        <f>INDEX(DEM_D6_PWR!$K$3:$K$14, MATCH($B14,DEM_D6_PWR!$H$3:$H$14,0), 1)</f>
        <v>8.6950844883369405E-2</v>
      </c>
      <c r="G14" s="11">
        <f>INDEX('MINGW_6&amp;DR69'!$L$3:$L$14, MATCH($B14,'MINGW_6&amp;DR69'!$H$3:$H$14,0), 1)</f>
        <v>1.4923195113784158</v>
      </c>
      <c r="H14" s="11">
        <f>INDEX('MINGW_6&amp;DR69'!$M$3:$M$14, MATCH($B14,'MINGW_6&amp;DR69'!$H$3:$H$14,0), 1)</f>
        <v>9.2302995262790564</v>
      </c>
      <c r="I14" s="11">
        <v>3306</v>
      </c>
      <c r="J14" s="11">
        <f>INDEX(CALLITE_EVAP_S_SHSTA!$I$2:$I$13, MATCH($B14,CALLITE_EVAP_S_SHSTA!$F$2:$F$13,0), 1)</f>
        <v>0.32086789406572802</v>
      </c>
      <c r="K14" s="11">
        <f>SHASTAlevel5extended!$H3</f>
        <v>4552.1000000000004</v>
      </c>
      <c r="L14" s="11">
        <f>INDEX(CALLiTE_SHASTA_LEVEL2_4!$E$1024:$E$1035, MATCH($B14,CALLiTE_SHASTA_LEVEL2_4!$C$1024:$C$1035,0), 1)</f>
        <v>1700</v>
      </c>
      <c r="M14" s="11">
        <f>INDEX(CALLiTE_SHASTA_LEVEL2_4!$F$1024:$F$1035, MATCH($B14,CALLiTE_SHASTA_LEVEL2_4!$C$1024:$C$1035,0), 1)</f>
        <v>3200</v>
      </c>
      <c r="N14" s="11">
        <f>inflowYuba!H3</f>
        <v>2434</v>
      </c>
      <c r="O14" s="11">
        <f>INDEX(DEMAND_D_DAGUER_NP!$K$3:$K$14, MATCH($B14,DEMAND_D_DAGUER_NP!$H$3:$H$14,0), 1)</f>
        <v>30.54394749818676</v>
      </c>
      <c r="P14" s="11">
        <f>INDEX(D_THERM_DEMANDS!AB$3:AB$14, MATCH($B14,D_THERM_DEMANDS!$P$3:$P$14,0), 1)</f>
        <v>0.74173579164730596</v>
      </c>
      <c r="Q14" s="11">
        <f>INDEX(D_THERM_DEMANDS!AC$3:AC$14, MATCH($B14,D_THERM_DEMANDS!$P$3:$P$14,0), 1)</f>
        <v>0.71701613292899191</v>
      </c>
      <c r="R14" s="11">
        <f>INDEX(D_THERM_DEMANDS!AD$3:AD$14, MATCH($B14,D_THERM_DEMANDS!$P$3:$P$14,0), 1)</f>
        <v>2.7285637628464472</v>
      </c>
      <c r="S14" s="11">
        <f>INDEX(D_THERM_DEMANDS!AE$3:AE$14, MATCH($B14,D_THERM_DEMANDS!$P$3:$P$14,0), 1)</f>
        <v>2.4815668204596148E-2</v>
      </c>
      <c r="T14" s="11">
        <f>INDEX(D_THERM_DEMANDS!AF$3:AF$14, MATCH($B14,D_THERM_DEMANDS!$P$3:$P$14,0), 1)</f>
        <v>3.4639017647861883E-2</v>
      </c>
      <c r="U14" s="11">
        <f>INDEX(D_THERM_DEMANDS!AG$3:AG$14, MATCH($B14,D_THERM_DEMANDS!$P$3:$P$14,0), 1)</f>
        <v>0.10391704918968331</v>
      </c>
      <c r="V14" s="11">
        <f>INDEX(D_THERM_DEMANDS!AH$3:AH$14, MATCH($B14,D_THERM_DEMANDS!$P$3:$P$14,0), 1)</f>
        <v>3.9527649841000954E-2</v>
      </c>
      <c r="W14" s="11">
        <f>INDEX(D_THERM_DEMANDS!AI$3:AI$14, MATCH($B14,D_THERM_DEMANDS!$P$3:$P$14,0), 1)</f>
        <v>3.9362520391490602E-2</v>
      </c>
      <c r="X14" s="11">
        <f>INDEX(D_THERM_DEMANDS!AJ$3:AJ$14, MATCH($B14,D_THERM_DEMANDS!$P$3:$P$14,0), 1)</f>
        <v>0.10391704918968331</v>
      </c>
      <c r="Y14" s="11">
        <f>INDEX(D_THERM_DEMANDS!AK$3:AK$14, MATCH($B14,D_THERM_DEMANDS!$P$3:$P$14,0), 1)</f>
        <v>0</v>
      </c>
      <c r="Z14">
        <f>INDEX(DEMAND_C217B!$K$3:$K$14, MATCH($B14,DEMAND_C217B!$H$3:$H$14,0), 1)</f>
        <v>0.62323399220011011</v>
      </c>
    </row>
    <row r="15" spans="1:26">
      <c r="A15" s="1">
        <v>43680</v>
      </c>
      <c r="B15" s="6">
        <f t="shared" si="0"/>
        <v>8</v>
      </c>
      <c r="C15" s="11">
        <v>3074</v>
      </c>
      <c r="D15" s="11">
        <f>OROLEVEL5!G4/1000</f>
        <v>3538</v>
      </c>
      <c r="E15" s="11">
        <f>INDEX(OROevaprateIN!$D$2:$D$13, MATCH($B15,OROevaprateIN!$A$2:$A$13,0), 1)</f>
        <v>0.28356897773690315</v>
      </c>
      <c r="F15" s="11">
        <f>INDEX(DEM_D6_PWR!$K$3:$K$14, MATCH($B15,DEM_D6_PWR!$H$3:$H$14,0), 1)</f>
        <v>8.6950844883369405E-2</v>
      </c>
      <c r="G15" s="11">
        <f>INDEX('MINGW_6&amp;DR69'!$L$3:$L$14, MATCH($B15,'MINGW_6&amp;DR69'!$H$3:$H$14,0), 1)</f>
        <v>1.4923195113784158</v>
      </c>
      <c r="H15" s="11">
        <f>INDEX('MINGW_6&amp;DR69'!$M$3:$M$14, MATCH($B15,'MINGW_6&amp;DR69'!$H$3:$H$14,0), 1)</f>
        <v>9.2302995262790564</v>
      </c>
      <c r="I15" s="11">
        <v>3989</v>
      </c>
      <c r="J15" s="11">
        <f>INDEX(CALLITE_EVAP_S_SHSTA!$I$2:$I$13, MATCH($B15,CALLITE_EVAP_S_SHSTA!$F$2:$F$13,0), 1)</f>
        <v>0.32086789406572802</v>
      </c>
      <c r="K15" s="11">
        <f>SHASTAlevel5extended!$H4</f>
        <v>4552.1000000000004</v>
      </c>
      <c r="L15" s="11">
        <f>INDEX(CALLiTE_SHASTA_LEVEL2_4!$E$1024:$E$1035, MATCH($B15,CALLiTE_SHASTA_LEVEL2_4!$C$1024:$C$1035,0), 1)</f>
        <v>1700</v>
      </c>
      <c r="M15" s="11">
        <f>INDEX(CALLiTE_SHASTA_LEVEL2_4!$F$1024:$F$1035, MATCH($B15,CALLiTE_SHASTA_LEVEL2_4!$C$1024:$C$1035,0), 1)</f>
        <v>3200</v>
      </c>
      <c r="N15" s="11">
        <f>inflowYuba!H4</f>
        <v>2435</v>
      </c>
      <c r="O15" s="11">
        <f>INDEX(DEMAND_D_DAGUER_NP!$K$3:$K$14, MATCH($B15,DEMAND_D_DAGUER_NP!$H$3:$H$14,0), 1)</f>
        <v>30.54394749818676</v>
      </c>
      <c r="P15" s="11">
        <f>INDEX(D_THERM_DEMANDS!AB$3:AB$14, MATCH($B15,D_THERM_DEMANDS!$P$3:$P$14,0), 1)</f>
        <v>0.74173579164730596</v>
      </c>
      <c r="Q15" s="11">
        <f>INDEX(D_THERM_DEMANDS!AC$3:AC$14, MATCH($B15,D_THERM_DEMANDS!$P$3:$P$14,0), 1)</f>
        <v>0.71701613292899191</v>
      </c>
      <c r="R15" s="11">
        <f>INDEX(D_THERM_DEMANDS!AD$3:AD$14, MATCH($B15,D_THERM_DEMANDS!$P$3:$P$14,0), 1)</f>
        <v>2.7285637628464472</v>
      </c>
      <c r="S15" s="11">
        <f>INDEX(D_THERM_DEMANDS!AE$3:AE$14, MATCH($B15,D_THERM_DEMANDS!$P$3:$P$14,0), 1)</f>
        <v>2.4815668204596148E-2</v>
      </c>
      <c r="T15" s="11">
        <f>INDEX(D_THERM_DEMANDS!AF$3:AF$14, MATCH($B15,D_THERM_DEMANDS!$P$3:$P$14,0), 1)</f>
        <v>3.4639017647861883E-2</v>
      </c>
      <c r="U15" s="11">
        <f>INDEX(D_THERM_DEMANDS!AG$3:AG$14, MATCH($B15,D_THERM_DEMANDS!$P$3:$P$14,0), 1)</f>
        <v>0.10391704918968331</v>
      </c>
      <c r="V15" s="11">
        <f>INDEX(D_THERM_DEMANDS!AH$3:AH$14, MATCH($B15,D_THERM_DEMANDS!$P$3:$P$14,0), 1)</f>
        <v>3.9527649841000954E-2</v>
      </c>
      <c r="W15" s="11">
        <f>INDEX(D_THERM_DEMANDS!AI$3:AI$14, MATCH($B15,D_THERM_DEMANDS!$P$3:$P$14,0), 1)</f>
        <v>3.9362520391490602E-2</v>
      </c>
      <c r="X15" s="11">
        <f>INDEX(D_THERM_DEMANDS!AJ$3:AJ$14, MATCH($B15,D_THERM_DEMANDS!$P$3:$P$14,0), 1)</f>
        <v>0.10391704918968331</v>
      </c>
      <c r="Y15" s="11">
        <f>INDEX(D_THERM_DEMANDS!AK$3:AK$14, MATCH($B15,D_THERM_DEMANDS!$P$3:$P$14,0), 1)</f>
        <v>0</v>
      </c>
      <c r="Z15">
        <f>INDEX(DEMAND_C217B!$K$3:$K$14, MATCH($B15,DEMAND_C217B!$H$3:$H$14,0), 1)</f>
        <v>0.62323399220011011</v>
      </c>
    </row>
    <row r="16" spans="1:26">
      <c r="A16" s="1">
        <v>43681</v>
      </c>
      <c r="B16" s="6">
        <f t="shared" si="0"/>
        <v>8</v>
      </c>
      <c r="C16" s="11">
        <v>2687</v>
      </c>
      <c r="D16" s="11">
        <f>OROLEVEL5!G5/1000</f>
        <v>3538</v>
      </c>
      <c r="E16" s="11">
        <f>INDEX(OROevaprateIN!$D$2:$D$13, MATCH($B16,OROevaprateIN!$A$2:$A$13,0), 1)</f>
        <v>0.28356897773690315</v>
      </c>
      <c r="F16" s="11">
        <f>INDEX(DEM_D6_PWR!$K$3:$K$14, MATCH($B16,DEM_D6_PWR!$H$3:$H$14,0), 1)</f>
        <v>8.6950844883369405E-2</v>
      </c>
      <c r="G16" s="11">
        <f>INDEX('MINGW_6&amp;DR69'!$L$3:$L$14, MATCH($B16,'MINGW_6&amp;DR69'!$H$3:$H$14,0), 1)</f>
        <v>1.4923195113784158</v>
      </c>
      <c r="H16" s="11">
        <f>INDEX('MINGW_6&amp;DR69'!$M$3:$M$14, MATCH($B16,'MINGW_6&amp;DR69'!$H$3:$H$14,0), 1)</f>
        <v>9.2302995262790564</v>
      </c>
      <c r="I16" s="11">
        <v>3293</v>
      </c>
      <c r="J16" s="11">
        <f>INDEX(CALLITE_EVAP_S_SHSTA!$I$2:$I$13, MATCH($B16,CALLITE_EVAP_S_SHSTA!$F$2:$F$13,0), 1)</f>
        <v>0.32086789406572802</v>
      </c>
      <c r="K16" s="11">
        <f>SHASTAlevel5extended!$H5</f>
        <v>4552.1000000000004</v>
      </c>
      <c r="L16" s="11">
        <f>INDEX(CALLiTE_SHASTA_LEVEL2_4!$E$1024:$E$1035, MATCH($B16,CALLiTE_SHASTA_LEVEL2_4!$C$1024:$C$1035,0), 1)</f>
        <v>1700</v>
      </c>
      <c r="M16" s="11">
        <f>INDEX(CALLiTE_SHASTA_LEVEL2_4!$F$1024:$F$1035, MATCH($B16,CALLiTE_SHASTA_LEVEL2_4!$C$1024:$C$1035,0), 1)</f>
        <v>3200</v>
      </c>
      <c r="N16" s="11">
        <f>inflowYuba!H5</f>
        <v>2429</v>
      </c>
      <c r="O16" s="11">
        <f>INDEX(DEMAND_D_DAGUER_NP!$K$3:$K$14, MATCH($B16,DEMAND_D_DAGUER_NP!$H$3:$H$14,0), 1)</f>
        <v>30.54394749818676</v>
      </c>
      <c r="P16" s="11">
        <f>INDEX(D_THERM_DEMANDS!AB$3:AB$14, MATCH($B16,D_THERM_DEMANDS!$P$3:$P$14,0), 1)</f>
        <v>0.74173579164730596</v>
      </c>
      <c r="Q16" s="11">
        <f>INDEX(D_THERM_DEMANDS!AC$3:AC$14, MATCH($B16,D_THERM_DEMANDS!$P$3:$P$14,0), 1)</f>
        <v>0.71701613292899191</v>
      </c>
      <c r="R16" s="11">
        <f>INDEX(D_THERM_DEMANDS!AD$3:AD$14, MATCH($B16,D_THERM_DEMANDS!$P$3:$P$14,0), 1)</f>
        <v>2.7285637628464472</v>
      </c>
      <c r="S16" s="11">
        <f>INDEX(D_THERM_DEMANDS!AE$3:AE$14, MATCH($B16,D_THERM_DEMANDS!$P$3:$P$14,0), 1)</f>
        <v>2.4815668204596148E-2</v>
      </c>
      <c r="T16" s="11">
        <f>INDEX(D_THERM_DEMANDS!AF$3:AF$14, MATCH($B16,D_THERM_DEMANDS!$P$3:$P$14,0), 1)</f>
        <v>3.4639017647861883E-2</v>
      </c>
      <c r="U16" s="11">
        <f>INDEX(D_THERM_DEMANDS!AG$3:AG$14, MATCH($B16,D_THERM_DEMANDS!$P$3:$P$14,0), 1)</f>
        <v>0.10391704918968331</v>
      </c>
      <c r="V16" s="11">
        <f>INDEX(D_THERM_DEMANDS!AH$3:AH$14, MATCH($B16,D_THERM_DEMANDS!$P$3:$P$14,0), 1)</f>
        <v>3.9527649841000954E-2</v>
      </c>
      <c r="W16" s="11">
        <f>INDEX(D_THERM_DEMANDS!AI$3:AI$14, MATCH($B16,D_THERM_DEMANDS!$P$3:$P$14,0), 1)</f>
        <v>3.9362520391490602E-2</v>
      </c>
      <c r="X16" s="11">
        <f>INDEX(D_THERM_DEMANDS!AJ$3:AJ$14, MATCH($B16,D_THERM_DEMANDS!$P$3:$P$14,0), 1)</f>
        <v>0.10391704918968331</v>
      </c>
      <c r="Y16" s="11">
        <f>INDEX(D_THERM_DEMANDS!AK$3:AK$14, MATCH($B16,D_THERM_DEMANDS!$P$3:$P$14,0), 1)</f>
        <v>0</v>
      </c>
      <c r="Z16">
        <f>INDEX(DEMAND_C217B!$K$3:$K$14, MATCH($B16,DEMAND_C217B!$H$3:$H$14,0), 1)</f>
        <v>0.62323399220011011</v>
      </c>
    </row>
    <row r="17" spans="1:26">
      <c r="A17" s="1">
        <v>43682</v>
      </c>
      <c r="B17" s="6">
        <f t="shared" si="0"/>
        <v>8</v>
      </c>
      <c r="C17" s="11">
        <v>3844</v>
      </c>
      <c r="D17" s="11">
        <f>OROLEVEL5!G6/1000</f>
        <v>3538</v>
      </c>
      <c r="E17" s="11">
        <f>INDEX(OROevaprateIN!$D$2:$D$13, MATCH($B17,OROevaprateIN!$A$2:$A$13,0), 1)</f>
        <v>0.28356897773690315</v>
      </c>
      <c r="F17" s="11">
        <f>INDEX(DEM_D6_PWR!$K$3:$K$14, MATCH($B17,DEM_D6_PWR!$H$3:$H$14,0), 1)</f>
        <v>8.6950844883369405E-2</v>
      </c>
      <c r="G17" s="11">
        <f>INDEX('MINGW_6&amp;DR69'!$L$3:$L$14, MATCH($B17,'MINGW_6&amp;DR69'!$H$3:$H$14,0), 1)</f>
        <v>1.4923195113784158</v>
      </c>
      <c r="H17" s="11">
        <f>INDEX('MINGW_6&amp;DR69'!$M$3:$M$14, MATCH($B17,'MINGW_6&amp;DR69'!$H$3:$H$14,0), 1)</f>
        <v>9.2302995262790564</v>
      </c>
      <c r="I17" s="11">
        <v>5071</v>
      </c>
      <c r="J17" s="11">
        <f>INDEX(CALLITE_EVAP_S_SHSTA!$I$2:$I$13, MATCH($B17,CALLITE_EVAP_S_SHSTA!$F$2:$F$13,0), 1)</f>
        <v>0.32086789406572802</v>
      </c>
      <c r="K17" s="11">
        <f>SHASTAlevel5extended!$H6</f>
        <v>4552.1000000000004</v>
      </c>
      <c r="L17" s="11">
        <f>INDEX(CALLiTE_SHASTA_LEVEL2_4!$E$1024:$E$1035, MATCH($B17,CALLiTE_SHASTA_LEVEL2_4!$C$1024:$C$1035,0), 1)</f>
        <v>1700</v>
      </c>
      <c r="M17" s="11">
        <f>INDEX(CALLiTE_SHASTA_LEVEL2_4!$F$1024:$F$1035, MATCH($B17,CALLiTE_SHASTA_LEVEL2_4!$C$1024:$C$1035,0), 1)</f>
        <v>3200</v>
      </c>
      <c r="N17" s="11">
        <f>inflowYuba!H6</f>
        <v>2441</v>
      </c>
      <c r="O17" s="11">
        <f>INDEX(DEMAND_D_DAGUER_NP!$K$3:$K$14, MATCH($B17,DEMAND_D_DAGUER_NP!$H$3:$H$14,0), 1)</f>
        <v>30.54394749818676</v>
      </c>
      <c r="P17" s="11">
        <f>INDEX(D_THERM_DEMANDS!AB$3:AB$14, MATCH($B17,D_THERM_DEMANDS!$P$3:$P$14,0), 1)</f>
        <v>0.74173579164730596</v>
      </c>
      <c r="Q17" s="11">
        <f>INDEX(D_THERM_DEMANDS!AC$3:AC$14, MATCH($B17,D_THERM_DEMANDS!$P$3:$P$14,0), 1)</f>
        <v>0.71701613292899191</v>
      </c>
      <c r="R17" s="11">
        <f>INDEX(D_THERM_DEMANDS!AD$3:AD$14, MATCH($B17,D_THERM_DEMANDS!$P$3:$P$14,0), 1)</f>
        <v>2.7285637628464472</v>
      </c>
      <c r="S17" s="11">
        <f>INDEX(D_THERM_DEMANDS!AE$3:AE$14, MATCH($B17,D_THERM_DEMANDS!$P$3:$P$14,0), 1)</f>
        <v>2.4815668204596148E-2</v>
      </c>
      <c r="T17" s="11">
        <f>INDEX(D_THERM_DEMANDS!AF$3:AF$14, MATCH($B17,D_THERM_DEMANDS!$P$3:$P$14,0), 1)</f>
        <v>3.4639017647861883E-2</v>
      </c>
      <c r="U17" s="11">
        <f>INDEX(D_THERM_DEMANDS!AG$3:AG$14, MATCH($B17,D_THERM_DEMANDS!$P$3:$P$14,0), 1)</f>
        <v>0.10391704918968331</v>
      </c>
      <c r="V17" s="11">
        <f>INDEX(D_THERM_DEMANDS!AH$3:AH$14, MATCH($B17,D_THERM_DEMANDS!$P$3:$P$14,0), 1)</f>
        <v>3.9527649841000954E-2</v>
      </c>
      <c r="W17" s="11">
        <f>INDEX(D_THERM_DEMANDS!AI$3:AI$14, MATCH($B17,D_THERM_DEMANDS!$P$3:$P$14,0), 1)</f>
        <v>3.9362520391490602E-2</v>
      </c>
      <c r="X17" s="11">
        <f>INDEX(D_THERM_DEMANDS!AJ$3:AJ$14, MATCH($B17,D_THERM_DEMANDS!$P$3:$P$14,0), 1)</f>
        <v>0.10391704918968331</v>
      </c>
      <c r="Y17" s="11">
        <f>INDEX(D_THERM_DEMANDS!AK$3:AK$14, MATCH($B17,D_THERM_DEMANDS!$P$3:$P$14,0), 1)</f>
        <v>0</v>
      </c>
      <c r="Z17">
        <f>INDEX(DEMAND_C217B!$K$3:$K$14, MATCH($B17,DEMAND_C217B!$H$3:$H$14,0), 1)</f>
        <v>0.62323399220011011</v>
      </c>
    </row>
    <row r="18" spans="1:26">
      <c r="A18" s="1">
        <v>43683</v>
      </c>
      <c r="B18" s="6">
        <f t="shared" si="0"/>
        <v>8</v>
      </c>
      <c r="C18" s="11">
        <v>3944</v>
      </c>
      <c r="D18" s="11">
        <f>OROLEVEL5!G7/1000</f>
        <v>3538</v>
      </c>
      <c r="E18" s="11">
        <f>INDEX(OROevaprateIN!$D$2:$D$13, MATCH($B18,OROevaprateIN!$A$2:$A$13,0), 1)</f>
        <v>0.28356897773690315</v>
      </c>
      <c r="F18" s="11">
        <f>INDEX(DEM_D6_PWR!$K$3:$K$14, MATCH($B18,DEM_D6_PWR!$H$3:$H$14,0), 1)</f>
        <v>8.6950844883369405E-2</v>
      </c>
      <c r="G18" s="11">
        <f>INDEX('MINGW_6&amp;DR69'!$L$3:$L$14, MATCH($B18,'MINGW_6&amp;DR69'!$H$3:$H$14,0), 1)</f>
        <v>1.4923195113784158</v>
      </c>
      <c r="H18" s="11">
        <f>INDEX('MINGW_6&amp;DR69'!$M$3:$M$14, MATCH($B18,'MINGW_6&amp;DR69'!$H$3:$H$14,0), 1)</f>
        <v>9.2302995262790564</v>
      </c>
      <c r="I18" s="11">
        <v>4260</v>
      </c>
      <c r="J18" s="11">
        <f>INDEX(CALLITE_EVAP_S_SHSTA!$I$2:$I$13, MATCH($B18,CALLITE_EVAP_S_SHSTA!$F$2:$F$13,0), 1)</f>
        <v>0.32086789406572802</v>
      </c>
      <c r="K18" s="11">
        <f>SHASTAlevel5extended!$H7</f>
        <v>4552.1000000000004</v>
      </c>
      <c r="L18" s="11">
        <f>INDEX(CALLiTE_SHASTA_LEVEL2_4!$E$1024:$E$1035, MATCH($B18,CALLiTE_SHASTA_LEVEL2_4!$C$1024:$C$1035,0), 1)</f>
        <v>1700</v>
      </c>
      <c r="M18" s="11">
        <f>INDEX(CALLiTE_SHASTA_LEVEL2_4!$F$1024:$F$1035, MATCH($B18,CALLiTE_SHASTA_LEVEL2_4!$C$1024:$C$1035,0), 1)</f>
        <v>3200</v>
      </c>
      <c r="N18" s="11">
        <f>inflowYuba!H7</f>
        <v>2442</v>
      </c>
      <c r="O18" s="11">
        <f>INDEX(DEMAND_D_DAGUER_NP!$K$3:$K$14, MATCH($B18,DEMAND_D_DAGUER_NP!$H$3:$H$14,0), 1)</f>
        <v>30.54394749818676</v>
      </c>
      <c r="P18" s="11">
        <f>INDEX(D_THERM_DEMANDS!AB$3:AB$14, MATCH($B18,D_THERM_DEMANDS!$P$3:$P$14,0), 1)</f>
        <v>0.74173579164730596</v>
      </c>
      <c r="Q18" s="11">
        <f>INDEX(D_THERM_DEMANDS!AC$3:AC$14, MATCH($B18,D_THERM_DEMANDS!$P$3:$P$14,0), 1)</f>
        <v>0.71701613292899191</v>
      </c>
      <c r="R18" s="11">
        <f>INDEX(D_THERM_DEMANDS!AD$3:AD$14, MATCH($B18,D_THERM_DEMANDS!$P$3:$P$14,0), 1)</f>
        <v>2.7285637628464472</v>
      </c>
      <c r="S18" s="11">
        <f>INDEX(D_THERM_DEMANDS!AE$3:AE$14, MATCH($B18,D_THERM_DEMANDS!$P$3:$P$14,0), 1)</f>
        <v>2.4815668204596148E-2</v>
      </c>
      <c r="T18" s="11">
        <f>INDEX(D_THERM_DEMANDS!AF$3:AF$14, MATCH($B18,D_THERM_DEMANDS!$P$3:$P$14,0), 1)</f>
        <v>3.4639017647861883E-2</v>
      </c>
      <c r="U18" s="11">
        <f>INDEX(D_THERM_DEMANDS!AG$3:AG$14, MATCH($B18,D_THERM_DEMANDS!$P$3:$P$14,0), 1)</f>
        <v>0.10391704918968331</v>
      </c>
      <c r="V18" s="11">
        <f>INDEX(D_THERM_DEMANDS!AH$3:AH$14, MATCH($B18,D_THERM_DEMANDS!$P$3:$P$14,0), 1)</f>
        <v>3.9527649841000954E-2</v>
      </c>
      <c r="W18" s="11">
        <f>INDEX(D_THERM_DEMANDS!AI$3:AI$14, MATCH($B18,D_THERM_DEMANDS!$P$3:$P$14,0), 1)</f>
        <v>3.9362520391490602E-2</v>
      </c>
      <c r="X18" s="11">
        <f>INDEX(D_THERM_DEMANDS!AJ$3:AJ$14, MATCH($B18,D_THERM_DEMANDS!$P$3:$P$14,0), 1)</f>
        <v>0.10391704918968331</v>
      </c>
      <c r="Y18" s="11">
        <f>INDEX(D_THERM_DEMANDS!AK$3:AK$14, MATCH($B18,D_THERM_DEMANDS!$P$3:$P$14,0), 1)</f>
        <v>0</v>
      </c>
      <c r="Z18">
        <f>INDEX(DEMAND_C217B!$K$3:$K$14, MATCH($B18,DEMAND_C217B!$H$3:$H$14,0), 1)</f>
        <v>0.62323399220011011</v>
      </c>
    </row>
    <row r="19" spans="1:26">
      <c r="A19" s="1">
        <v>43684</v>
      </c>
      <c r="B19" s="6">
        <f t="shared" si="0"/>
        <v>8</v>
      </c>
      <c r="C19" s="11">
        <v>3811</v>
      </c>
      <c r="D19" s="11">
        <f>OROLEVEL5!G8/1000</f>
        <v>3538</v>
      </c>
      <c r="E19" s="11">
        <f>INDEX(OROevaprateIN!$D$2:$D$13, MATCH($B19,OROevaprateIN!$A$2:$A$13,0), 1)</f>
        <v>0.28356897773690315</v>
      </c>
      <c r="F19" s="11">
        <f>INDEX(DEM_D6_PWR!$K$3:$K$14, MATCH($B19,DEM_D6_PWR!$H$3:$H$14,0), 1)</f>
        <v>8.6950844883369405E-2</v>
      </c>
      <c r="G19" s="11">
        <f>INDEX('MINGW_6&amp;DR69'!$L$3:$L$14, MATCH($B19,'MINGW_6&amp;DR69'!$H$3:$H$14,0), 1)</f>
        <v>1.4923195113784158</v>
      </c>
      <c r="H19" s="11">
        <f>INDEX('MINGW_6&amp;DR69'!$M$3:$M$14, MATCH($B19,'MINGW_6&amp;DR69'!$H$3:$H$14,0), 1)</f>
        <v>9.2302995262790564</v>
      </c>
      <c r="I19" s="11">
        <v>4185</v>
      </c>
      <c r="J19" s="11">
        <f>INDEX(CALLITE_EVAP_S_SHSTA!$I$2:$I$13, MATCH($B19,CALLITE_EVAP_S_SHSTA!$F$2:$F$13,0), 1)</f>
        <v>0.32086789406572802</v>
      </c>
      <c r="K19" s="11">
        <f>SHASTAlevel5extended!$H8</f>
        <v>4552.1000000000004</v>
      </c>
      <c r="L19" s="11">
        <f>INDEX(CALLiTE_SHASTA_LEVEL2_4!$E$1024:$E$1035, MATCH($B19,CALLiTE_SHASTA_LEVEL2_4!$C$1024:$C$1035,0), 1)</f>
        <v>1700</v>
      </c>
      <c r="M19" s="11">
        <f>INDEX(CALLiTE_SHASTA_LEVEL2_4!$F$1024:$F$1035, MATCH($B19,CALLiTE_SHASTA_LEVEL2_4!$C$1024:$C$1035,0), 1)</f>
        <v>3200</v>
      </c>
      <c r="N19" s="11">
        <f>inflowYuba!H8</f>
        <v>2610</v>
      </c>
      <c r="O19" s="11">
        <f>INDEX(DEMAND_D_DAGUER_NP!$K$3:$K$14, MATCH($B19,DEMAND_D_DAGUER_NP!$H$3:$H$14,0), 1)</f>
        <v>30.54394749818676</v>
      </c>
      <c r="P19" s="11">
        <f>INDEX(D_THERM_DEMANDS!AB$3:AB$14, MATCH($B19,D_THERM_DEMANDS!$P$3:$P$14,0), 1)</f>
        <v>0.74173579164730596</v>
      </c>
      <c r="Q19" s="11">
        <f>INDEX(D_THERM_DEMANDS!AC$3:AC$14, MATCH($B19,D_THERM_DEMANDS!$P$3:$P$14,0), 1)</f>
        <v>0.71701613292899191</v>
      </c>
      <c r="R19" s="11">
        <f>INDEX(D_THERM_DEMANDS!AD$3:AD$14, MATCH($B19,D_THERM_DEMANDS!$P$3:$P$14,0), 1)</f>
        <v>2.7285637628464472</v>
      </c>
      <c r="S19" s="11">
        <f>INDEX(D_THERM_DEMANDS!AE$3:AE$14, MATCH($B19,D_THERM_DEMANDS!$P$3:$P$14,0), 1)</f>
        <v>2.4815668204596148E-2</v>
      </c>
      <c r="T19" s="11">
        <f>INDEX(D_THERM_DEMANDS!AF$3:AF$14, MATCH($B19,D_THERM_DEMANDS!$P$3:$P$14,0), 1)</f>
        <v>3.4639017647861883E-2</v>
      </c>
      <c r="U19" s="11">
        <f>INDEX(D_THERM_DEMANDS!AG$3:AG$14, MATCH($B19,D_THERM_DEMANDS!$P$3:$P$14,0), 1)</f>
        <v>0.10391704918968331</v>
      </c>
      <c r="V19" s="11">
        <f>INDEX(D_THERM_DEMANDS!AH$3:AH$14, MATCH($B19,D_THERM_DEMANDS!$P$3:$P$14,0), 1)</f>
        <v>3.9527649841000954E-2</v>
      </c>
      <c r="W19" s="11">
        <f>INDEX(D_THERM_DEMANDS!AI$3:AI$14, MATCH($B19,D_THERM_DEMANDS!$P$3:$P$14,0), 1)</f>
        <v>3.9362520391490602E-2</v>
      </c>
      <c r="X19" s="11">
        <f>INDEX(D_THERM_DEMANDS!AJ$3:AJ$14, MATCH($B19,D_THERM_DEMANDS!$P$3:$P$14,0), 1)</f>
        <v>0.10391704918968331</v>
      </c>
      <c r="Y19" s="11">
        <f>INDEX(D_THERM_DEMANDS!AK$3:AK$14, MATCH($B19,D_THERM_DEMANDS!$P$3:$P$14,0), 1)</f>
        <v>0</v>
      </c>
      <c r="Z19">
        <f>INDEX(DEMAND_C217B!$K$3:$K$14, MATCH($B19,DEMAND_C217B!$H$3:$H$14,0), 1)</f>
        <v>0.62323399220011011</v>
      </c>
    </row>
    <row r="20" spans="1:26">
      <c r="A20" s="1">
        <v>43685</v>
      </c>
      <c r="B20" s="6">
        <f t="shared" si="0"/>
        <v>8</v>
      </c>
      <c r="C20" s="11">
        <v>3109</v>
      </c>
      <c r="D20" s="11">
        <f>OROLEVEL5!G9/1000</f>
        <v>3538</v>
      </c>
      <c r="E20" s="11">
        <f>INDEX(OROevaprateIN!$D$2:$D$13, MATCH($B20,OROevaprateIN!$A$2:$A$13,0), 1)</f>
        <v>0.28356897773690315</v>
      </c>
      <c r="F20" s="11">
        <f>INDEX(DEM_D6_PWR!$K$3:$K$14, MATCH($B20,DEM_D6_PWR!$H$3:$H$14,0), 1)</f>
        <v>8.6950844883369405E-2</v>
      </c>
      <c r="G20" s="11">
        <f>INDEX('MINGW_6&amp;DR69'!$L$3:$L$14, MATCH($B20,'MINGW_6&amp;DR69'!$H$3:$H$14,0), 1)</f>
        <v>1.4923195113784158</v>
      </c>
      <c r="H20" s="11">
        <f>INDEX('MINGW_6&amp;DR69'!$M$3:$M$14, MATCH($B20,'MINGW_6&amp;DR69'!$H$3:$H$14,0), 1)</f>
        <v>9.2302995262790564</v>
      </c>
      <c r="I20" s="11">
        <v>3548</v>
      </c>
      <c r="J20" s="11">
        <f>INDEX(CALLITE_EVAP_S_SHSTA!$I$2:$I$13, MATCH($B20,CALLITE_EVAP_S_SHSTA!$F$2:$F$13,0), 1)</f>
        <v>0.32086789406572802</v>
      </c>
      <c r="K20" s="11">
        <f>SHASTAlevel5extended!$H9</f>
        <v>4552.1000000000004</v>
      </c>
      <c r="L20" s="11">
        <f>INDEX(CALLiTE_SHASTA_LEVEL2_4!$E$1024:$E$1035, MATCH($B20,CALLiTE_SHASTA_LEVEL2_4!$C$1024:$C$1035,0), 1)</f>
        <v>1700</v>
      </c>
      <c r="M20" s="11">
        <f>INDEX(CALLiTE_SHASTA_LEVEL2_4!$F$1024:$F$1035, MATCH($B20,CALLiTE_SHASTA_LEVEL2_4!$C$1024:$C$1035,0), 1)</f>
        <v>3200</v>
      </c>
      <c r="N20" s="11">
        <f>inflowYuba!H9</f>
        <v>2586</v>
      </c>
      <c r="O20" s="11">
        <f>INDEX(DEMAND_D_DAGUER_NP!$K$3:$K$14, MATCH($B20,DEMAND_D_DAGUER_NP!$H$3:$H$14,0), 1)</f>
        <v>30.54394749818676</v>
      </c>
      <c r="P20" s="11">
        <f>INDEX(D_THERM_DEMANDS!AB$3:AB$14, MATCH($B20,D_THERM_DEMANDS!$P$3:$P$14,0), 1)</f>
        <v>0.74173579164730596</v>
      </c>
      <c r="Q20" s="11">
        <f>INDEX(D_THERM_DEMANDS!AC$3:AC$14, MATCH($B20,D_THERM_DEMANDS!$P$3:$P$14,0), 1)</f>
        <v>0.71701613292899191</v>
      </c>
      <c r="R20" s="11">
        <f>INDEX(D_THERM_DEMANDS!AD$3:AD$14, MATCH($B20,D_THERM_DEMANDS!$P$3:$P$14,0), 1)</f>
        <v>2.7285637628464472</v>
      </c>
      <c r="S20" s="11">
        <f>INDEX(D_THERM_DEMANDS!AE$3:AE$14, MATCH($B20,D_THERM_DEMANDS!$P$3:$P$14,0), 1)</f>
        <v>2.4815668204596148E-2</v>
      </c>
      <c r="T20" s="11">
        <f>INDEX(D_THERM_DEMANDS!AF$3:AF$14, MATCH($B20,D_THERM_DEMANDS!$P$3:$P$14,0), 1)</f>
        <v>3.4639017647861883E-2</v>
      </c>
      <c r="U20" s="11">
        <f>INDEX(D_THERM_DEMANDS!AG$3:AG$14, MATCH($B20,D_THERM_DEMANDS!$P$3:$P$14,0), 1)</f>
        <v>0.10391704918968331</v>
      </c>
      <c r="V20" s="11">
        <f>INDEX(D_THERM_DEMANDS!AH$3:AH$14, MATCH($B20,D_THERM_DEMANDS!$P$3:$P$14,0), 1)</f>
        <v>3.9527649841000954E-2</v>
      </c>
      <c r="W20" s="11">
        <f>INDEX(D_THERM_DEMANDS!AI$3:AI$14, MATCH($B20,D_THERM_DEMANDS!$P$3:$P$14,0), 1)</f>
        <v>3.9362520391490602E-2</v>
      </c>
      <c r="X20" s="11">
        <f>INDEX(D_THERM_DEMANDS!AJ$3:AJ$14, MATCH($B20,D_THERM_DEMANDS!$P$3:$P$14,0), 1)</f>
        <v>0.10391704918968331</v>
      </c>
      <c r="Y20" s="11">
        <f>INDEX(D_THERM_DEMANDS!AK$3:AK$14, MATCH($B20,D_THERM_DEMANDS!$P$3:$P$14,0), 1)</f>
        <v>0</v>
      </c>
      <c r="Z20">
        <f>INDEX(DEMAND_C217B!$K$3:$K$14, MATCH($B20,DEMAND_C217B!$H$3:$H$14,0), 1)</f>
        <v>0.62323399220011011</v>
      </c>
    </row>
    <row r="21" spans="1:26">
      <c r="A21" s="1">
        <v>43686</v>
      </c>
      <c r="B21" s="6">
        <f t="shared" si="0"/>
        <v>8</v>
      </c>
      <c r="C21" s="11">
        <v>3192</v>
      </c>
      <c r="D21" s="11">
        <f>OROLEVEL5!G10/1000</f>
        <v>3538</v>
      </c>
      <c r="E21" s="11">
        <f>INDEX(OROevaprateIN!$D$2:$D$13, MATCH($B21,OROevaprateIN!$A$2:$A$13,0), 1)</f>
        <v>0.28356897773690315</v>
      </c>
      <c r="F21" s="11">
        <f>INDEX(DEM_D6_PWR!$K$3:$K$14, MATCH($B21,DEM_D6_PWR!$H$3:$H$14,0), 1)</f>
        <v>8.6950844883369405E-2</v>
      </c>
      <c r="G21" s="11">
        <f>INDEX('MINGW_6&amp;DR69'!$L$3:$L$14, MATCH($B21,'MINGW_6&amp;DR69'!$H$3:$H$14,0), 1)</f>
        <v>1.4923195113784158</v>
      </c>
      <c r="H21" s="11">
        <f>INDEX('MINGW_6&amp;DR69'!$M$3:$M$14, MATCH($B21,'MINGW_6&amp;DR69'!$H$3:$H$14,0), 1)</f>
        <v>9.2302995262790564</v>
      </c>
      <c r="I21" s="11">
        <v>2829</v>
      </c>
      <c r="J21" s="11">
        <f>INDEX(CALLITE_EVAP_S_SHSTA!$I$2:$I$13, MATCH($B21,CALLITE_EVAP_S_SHSTA!$F$2:$F$13,0), 1)</f>
        <v>0.32086789406572802</v>
      </c>
      <c r="K21" s="11">
        <f>SHASTAlevel5extended!$H10</f>
        <v>4552.1000000000004</v>
      </c>
      <c r="L21" s="11">
        <f>INDEX(CALLiTE_SHASTA_LEVEL2_4!$E$1024:$E$1035, MATCH($B21,CALLiTE_SHASTA_LEVEL2_4!$C$1024:$C$1035,0), 1)</f>
        <v>1700</v>
      </c>
      <c r="M21" s="11">
        <f>INDEX(CALLiTE_SHASTA_LEVEL2_4!$F$1024:$F$1035, MATCH($B21,CALLiTE_SHASTA_LEVEL2_4!$C$1024:$C$1035,0), 1)</f>
        <v>3200</v>
      </c>
      <c r="N21" s="11">
        <f>inflowYuba!H10</f>
        <v>2587</v>
      </c>
      <c r="O21" s="11">
        <f>INDEX(DEMAND_D_DAGUER_NP!$K$3:$K$14, MATCH($B21,DEMAND_D_DAGUER_NP!$H$3:$H$14,0), 1)</f>
        <v>30.54394749818676</v>
      </c>
      <c r="P21" s="11">
        <f>INDEX(D_THERM_DEMANDS!AB$3:AB$14, MATCH($B21,D_THERM_DEMANDS!$P$3:$P$14,0), 1)</f>
        <v>0.74173579164730596</v>
      </c>
      <c r="Q21" s="11">
        <f>INDEX(D_THERM_DEMANDS!AC$3:AC$14, MATCH($B21,D_THERM_DEMANDS!$P$3:$P$14,0), 1)</f>
        <v>0.71701613292899191</v>
      </c>
      <c r="R21" s="11">
        <f>INDEX(D_THERM_DEMANDS!AD$3:AD$14, MATCH($B21,D_THERM_DEMANDS!$P$3:$P$14,0), 1)</f>
        <v>2.7285637628464472</v>
      </c>
      <c r="S21" s="11">
        <f>INDEX(D_THERM_DEMANDS!AE$3:AE$14, MATCH($B21,D_THERM_DEMANDS!$P$3:$P$14,0), 1)</f>
        <v>2.4815668204596148E-2</v>
      </c>
      <c r="T21" s="11">
        <f>INDEX(D_THERM_DEMANDS!AF$3:AF$14, MATCH($B21,D_THERM_DEMANDS!$P$3:$P$14,0), 1)</f>
        <v>3.4639017647861883E-2</v>
      </c>
      <c r="U21" s="11">
        <f>INDEX(D_THERM_DEMANDS!AG$3:AG$14, MATCH($B21,D_THERM_DEMANDS!$P$3:$P$14,0), 1)</f>
        <v>0.10391704918968331</v>
      </c>
      <c r="V21" s="11">
        <f>INDEX(D_THERM_DEMANDS!AH$3:AH$14, MATCH($B21,D_THERM_DEMANDS!$P$3:$P$14,0), 1)</f>
        <v>3.9527649841000954E-2</v>
      </c>
      <c r="W21" s="11">
        <f>INDEX(D_THERM_DEMANDS!AI$3:AI$14, MATCH($B21,D_THERM_DEMANDS!$P$3:$P$14,0), 1)</f>
        <v>3.9362520391490602E-2</v>
      </c>
      <c r="X21" s="11">
        <f>INDEX(D_THERM_DEMANDS!AJ$3:AJ$14, MATCH($B21,D_THERM_DEMANDS!$P$3:$P$14,0), 1)</f>
        <v>0.10391704918968331</v>
      </c>
      <c r="Y21" s="11">
        <f>INDEX(D_THERM_DEMANDS!AK$3:AK$14, MATCH($B21,D_THERM_DEMANDS!$P$3:$P$14,0), 1)</f>
        <v>0</v>
      </c>
      <c r="Z21">
        <f>INDEX(DEMAND_C217B!$K$3:$K$14, MATCH($B21,DEMAND_C217B!$H$3:$H$14,0), 1)</f>
        <v>0.62323399220011011</v>
      </c>
    </row>
    <row r="22" spans="1:26">
      <c r="A22" s="1">
        <v>43687</v>
      </c>
      <c r="B22" s="6">
        <f t="shared" si="0"/>
        <v>8</v>
      </c>
      <c r="C22" s="11">
        <v>1437</v>
      </c>
      <c r="D22" s="11">
        <f>OROLEVEL5!G11/1000</f>
        <v>3538</v>
      </c>
      <c r="E22" s="11">
        <f>INDEX(OROevaprateIN!$D$2:$D$13, MATCH($B22,OROevaprateIN!$A$2:$A$13,0), 1)</f>
        <v>0.28356897773690315</v>
      </c>
      <c r="F22" s="11">
        <f>INDEX(DEM_D6_PWR!$K$3:$K$14, MATCH($B22,DEM_D6_PWR!$H$3:$H$14,0), 1)</f>
        <v>8.6950844883369405E-2</v>
      </c>
      <c r="G22" s="11">
        <f>INDEX('MINGW_6&amp;DR69'!$L$3:$L$14, MATCH($B22,'MINGW_6&amp;DR69'!$H$3:$H$14,0), 1)</f>
        <v>1.4923195113784158</v>
      </c>
      <c r="H22" s="11">
        <f>INDEX('MINGW_6&amp;DR69'!$M$3:$M$14, MATCH($B22,'MINGW_6&amp;DR69'!$H$3:$H$14,0), 1)</f>
        <v>9.2302995262790564</v>
      </c>
      <c r="I22" s="11">
        <v>4725</v>
      </c>
      <c r="J22" s="11">
        <f>INDEX(CALLITE_EVAP_S_SHSTA!$I$2:$I$13, MATCH($B22,CALLITE_EVAP_S_SHSTA!$F$2:$F$13,0), 1)</f>
        <v>0.32086789406572802</v>
      </c>
      <c r="K22" s="11">
        <f>SHASTAlevel5extended!$H11</f>
        <v>4552.1000000000004</v>
      </c>
      <c r="L22" s="11">
        <f>INDEX(CALLiTE_SHASTA_LEVEL2_4!$E$1024:$E$1035, MATCH($B22,CALLiTE_SHASTA_LEVEL2_4!$C$1024:$C$1035,0), 1)</f>
        <v>1700</v>
      </c>
      <c r="M22" s="11">
        <f>INDEX(CALLiTE_SHASTA_LEVEL2_4!$F$1024:$F$1035, MATCH($B22,CALLiTE_SHASTA_LEVEL2_4!$C$1024:$C$1035,0), 1)</f>
        <v>3200</v>
      </c>
      <c r="N22" s="11">
        <f>inflowYuba!H11</f>
        <v>2603</v>
      </c>
      <c r="O22" s="11">
        <f>INDEX(DEMAND_D_DAGUER_NP!$K$3:$K$14, MATCH($B22,DEMAND_D_DAGUER_NP!$H$3:$H$14,0), 1)</f>
        <v>30.54394749818676</v>
      </c>
      <c r="P22" s="11">
        <f>INDEX(D_THERM_DEMANDS!AB$3:AB$14, MATCH($B22,D_THERM_DEMANDS!$P$3:$P$14,0), 1)</f>
        <v>0.74173579164730596</v>
      </c>
      <c r="Q22" s="11">
        <f>INDEX(D_THERM_DEMANDS!AC$3:AC$14, MATCH($B22,D_THERM_DEMANDS!$P$3:$P$14,0), 1)</f>
        <v>0.71701613292899191</v>
      </c>
      <c r="R22" s="11">
        <f>INDEX(D_THERM_DEMANDS!AD$3:AD$14, MATCH($B22,D_THERM_DEMANDS!$P$3:$P$14,0), 1)</f>
        <v>2.7285637628464472</v>
      </c>
      <c r="S22" s="11">
        <f>INDEX(D_THERM_DEMANDS!AE$3:AE$14, MATCH($B22,D_THERM_DEMANDS!$P$3:$P$14,0), 1)</f>
        <v>2.4815668204596148E-2</v>
      </c>
      <c r="T22" s="11">
        <f>INDEX(D_THERM_DEMANDS!AF$3:AF$14, MATCH($B22,D_THERM_DEMANDS!$P$3:$P$14,0), 1)</f>
        <v>3.4639017647861883E-2</v>
      </c>
      <c r="U22" s="11">
        <f>INDEX(D_THERM_DEMANDS!AG$3:AG$14, MATCH($B22,D_THERM_DEMANDS!$P$3:$P$14,0), 1)</f>
        <v>0.10391704918968331</v>
      </c>
      <c r="V22" s="11">
        <f>INDEX(D_THERM_DEMANDS!AH$3:AH$14, MATCH($B22,D_THERM_DEMANDS!$P$3:$P$14,0), 1)</f>
        <v>3.9527649841000954E-2</v>
      </c>
      <c r="W22" s="11">
        <f>INDEX(D_THERM_DEMANDS!AI$3:AI$14, MATCH($B22,D_THERM_DEMANDS!$P$3:$P$14,0), 1)</f>
        <v>3.9362520391490602E-2</v>
      </c>
      <c r="X22" s="11">
        <f>INDEX(D_THERM_DEMANDS!AJ$3:AJ$14, MATCH($B22,D_THERM_DEMANDS!$P$3:$P$14,0), 1)</f>
        <v>0.10391704918968331</v>
      </c>
      <c r="Y22" s="11">
        <f>INDEX(D_THERM_DEMANDS!AK$3:AK$14, MATCH($B22,D_THERM_DEMANDS!$P$3:$P$14,0), 1)</f>
        <v>0</v>
      </c>
      <c r="Z22">
        <f>INDEX(DEMAND_C217B!$K$3:$K$14, MATCH($B22,DEMAND_C217B!$H$3:$H$14,0), 1)</f>
        <v>0.62323399220011011</v>
      </c>
    </row>
    <row r="23" spans="1:26">
      <c r="A23" s="1">
        <v>43688</v>
      </c>
      <c r="B23" s="6">
        <f t="shared" si="0"/>
        <v>8</v>
      </c>
      <c r="C23" s="11">
        <v>2817</v>
      </c>
      <c r="D23" s="11">
        <f>OROLEVEL5!G12/1000</f>
        <v>3538</v>
      </c>
      <c r="E23" s="11">
        <f>INDEX(OROevaprateIN!$D$2:$D$13, MATCH($B23,OROevaprateIN!$A$2:$A$13,0), 1)</f>
        <v>0.28356897773690315</v>
      </c>
      <c r="F23" s="11">
        <f>INDEX(DEM_D6_PWR!$K$3:$K$14, MATCH($B23,DEM_D6_PWR!$H$3:$H$14,0), 1)</f>
        <v>8.6950844883369405E-2</v>
      </c>
      <c r="G23" s="11">
        <f>INDEX('MINGW_6&amp;DR69'!$L$3:$L$14, MATCH($B23,'MINGW_6&amp;DR69'!$H$3:$H$14,0), 1)</f>
        <v>1.4923195113784158</v>
      </c>
      <c r="H23" s="11">
        <f>INDEX('MINGW_6&amp;DR69'!$M$3:$M$14, MATCH($B23,'MINGW_6&amp;DR69'!$H$3:$H$14,0), 1)</f>
        <v>9.2302995262790564</v>
      </c>
      <c r="I23" s="11">
        <v>3153</v>
      </c>
      <c r="J23" s="11">
        <f>INDEX(CALLITE_EVAP_S_SHSTA!$I$2:$I$13, MATCH($B23,CALLITE_EVAP_S_SHSTA!$F$2:$F$13,0), 1)</f>
        <v>0.32086789406572802</v>
      </c>
      <c r="K23" s="11">
        <f>SHASTAlevel5extended!$H12</f>
        <v>4552.1000000000004</v>
      </c>
      <c r="L23" s="11">
        <f>INDEX(CALLiTE_SHASTA_LEVEL2_4!$E$1024:$E$1035, MATCH($B23,CALLiTE_SHASTA_LEVEL2_4!$C$1024:$C$1035,0), 1)</f>
        <v>1700</v>
      </c>
      <c r="M23" s="11">
        <f>INDEX(CALLiTE_SHASTA_LEVEL2_4!$F$1024:$F$1035, MATCH($B23,CALLiTE_SHASTA_LEVEL2_4!$C$1024:$C$1035,0), 1)</f>
        <v>3200</v>
      </c>
      <c r="N23" s="11">
        <f>inflowYuba!H12</f>
        <v>2615</v>
      </c>
      <c r="O23" s="11">
        <f>INDEX(DEMAND_D_DAGUER_NP!$K$3:$K$14, MATCH($B23,DEMAND_D_DAGUER_NP!$H$3:$H$14,0), 1)</f>
        <v>30.54394749818676</v>
      </c>
      <c r="P23" s="11">
        <f>INDEX(D_THERM_DEMANDS!AB$3:AB$14, MATCH($B23,D_THERM_DEMANDS!$P$3:$P$14,0), 1)</f>
        <v>0.74173579164730596</v>
      </c>
      <c r="Q23" s="11">
        <f>INDEX(D_THERM_DEMANDS!AC$3:AC$14, MATCH($B23,D_THERM_DEMANDS!$P$3:$P$14,0), 1)</f>
        <v>0.71701613292899191</v>
      </c>
      <c r="R23" s="11">
        <f>INDEX(D_THERM_DEMANDS!AD$3:AD$14, MATCH($B23,D_THERM_DEMANDS!$P$3:$P$14,0), 1)</f>
        <v>2.7285637628464472</v>
      </c>
      <c r="S23" s="11">
        <f>INDEX(D_THERM_DEMANDS!AE$3:AE$14, MATCH($B23,D_THERM_DEMANDS!$P$3:$P$14,0), 1)</f>
        <v>2.4815668204596148E-2</v>
      </c>
      <c r="T23" s="11">
        <f>INDEX(D_THERM_DEMANDS!AF$3:AF$14, MATCH($B23,D_THERM_DEMANDS!$P$3:$P$14,0), 1)</f>
        <v>3.4639017647861883E-2</v>
      </c>
      <c r="U23" s="11">
        <f>INDEX(D_THERM_DEMANDS!AG$3:AG$14, MATCH($B23,D_THERM_DEMANDS!$P$3:$P$14,0), 1)</f>
        <v>0.10391704918968331</v>
      </c>
      <c r="V23" s="11">
        <f>INDEX(D_THERM_DEMANDS!AH$3:AH$14, MATCH($B23,D_THERM_DEMANDS!$P$3:$P$14,0), 1)</f>
        <v>3.9527649841000954E-2</v>
      </c>
      <c r="W23" s="11">
        <f>INDEX(D_THERM_DEMANDS!AI$3:AI$14, MATCH($B23,D_THERM_DEMANDS!$P$3:$P$14,0), 1)</f>
        <v>3.9362520391490602E-2</v>
      </c>
      <c r="X23" s="11">
        <f>INDEX(D_THERM_DEMANDS!AJ$3:AJ$14, MATCH($B23,D_THERM_DEMANDS!$P$3:$P$14,0), 1)</f>
        <v>0.10391704918968331</v>
      </c>
      <c r="Y23" s="11">
        <f>INDEX(D_THERM_DEMANDS!AK$3:AK$14, MATCH($B23,D_THERM_DEMANDS!$P$3:$P$14,0), 1)</f>
        <v>0</v>
      </c>
      <c r="Z23">
        <f>INDEX(DEMAND_C217B!$K$3:$K$14, MATCH($B23,DEMAND_C217B!$H$3:$H$14,0), 1)</f>
        <v>0.62323399220011011</v>
      </c>
    </row>
    <row r="24" spans="1:26">
      <c r="A24" s="1">
        <v>43689</v>
      </c>
      <c r="B24" s="6">
        <f t="shared" si="0"/>
        <v>8</v>
      </c>
      <c r="C24" s="11">
        <v>3159</v>
      </c>
      <c r="D24" s="11">
        <f>OROLEVEL5!G13/1000</f>
        <v>3538</v>
      </c>
      <c r="E24" s="11">
        <f>INDEX(OROevaprateIN!$D$2:$D$13, MATCH($B24,OROevaprateIN!$A$2:$A$13,0), 1)</f>
        <v>0.28356897773690315</v>
      </c>
      <c r="F24" s="11">
        <f>INDEX(DEM_D6_PWR!$K$3:$K$14, MATCH($B24,DEM_D6_PWR!$H$3:$H$14,0), 1)</f>
        <v>8.6950844883369405E-2</v>
      </c>
      <c r="G24" s="11">
        <f>INDEX('MINGW_6&amp;DR69'!$L$3:$L$14, MATCH($B24,'MINGW_6&amp;DR69'!$H$3:$H$14,0), 1)</f>
        <v>1.4923195113784158</v>
      </c>
      <c r="H24" s="11">
        <f>INDEX('MINGW_6&amp;DR69'!$M$3:$M$14, MATCH($B24,'MINGW_6&amp;DR69'!$H$3:$H$14,0), 1)</f>
        <v>9.2302995262790564</v>
      </c>
      <c r="I24" s="11">
        <v>3459</v>
      </c>
      <c r="J24" s="11">
        <f>INDEX(CALLITE_EVAP_S_SHSTA!$I$2:$I$13, MATCH($B24,CALLITE_EVAP_S_SHSTA!$F$2:$F$13,0), 1)</f>
        <v>0.32086789406572802</v>
      </c>
      <c r="K24" s="11">
        <f>SHASTAlevel5extended!$H13</f>
        <v>4552.1000000000004</v>
      </c>
      <c r="L24" s="11">
        <f>INDEX(CALLiTE_SHASTA_LEVEL2_4!$E$1024:$E$1035, MATCH($B24,CALLiTE_SHASTA_LEVEL2_4!$C$1024:$C$1035,0), 1)</f>
        <v>1700</v>
      </c>
      <c r="M24" s="11">
        <f>INDEX(CALLiTE_SHASTA_LEVEL2_4!$F$1024:$F$1035, MATCH($B24,CALLiTE_SHASTA_LEVEL2_4!$C$1024:$C$1035,0), 1)</f>
        <v>3200</v>
      </c>
      <c r="N24" s="11">
        <f>inflowYuba!H13</f>
        <v>2629</v>
      </c>
      <c r="O24" s="11">
        <f>INDEX(DEMAND_D_DAGUER_NP!$K$3:$K$14, MATCH($B24,DEMAND_D_DAGUER_NP!$H$3:$H$14,0), 1)</f>
        <v>30.54394749818676</v>
      </c>
      <c r="P24" s="11">
        <f>INDEX(D_THERM_DEMANDS!AB$3:AB$14, MATCH($B24,D_THERM_DEMANDS!$P$3:$P$14,0), 1)</f>
        <v>0.74173579164730596</v>
      </c>
      <c r="Q24" s="11">
        <f>INDEX(D_THERM_DEMANDS!AC$3:AC$14, MATCH($B24,D_THERM_DEMANDS!$P$3:$P$14,0), 1)</f>
        <v>0.71701613292899191</v>
      </c>
      <c r="R24" s="11">
        <f>INDEX(D_THERM_DEMANDS!AD$3:AD$14, MATCH($B24,D_THERM_DEMANDS!$P$3:$P$14,0), 1)</f>
        <v>2.7285637628464472</v>
      </c>
      <c r="S24" s="11">
        <f>INDEX(D_THERM_DEMANDS!AE$3:AE$14, MATCH($B24,D_THERM_DEMANDS!$P$3:$P$14,0), 1)</f>
        <v>2.4815668204596148E-2</v>
      </c>
      <c r="T24" s="11">
        <f>INDEX(D_THERM_DEMANDS!AF$3:AF$14, MATCH($B24,D_THERM_DEMANDS!$P$3:$P$14,0), 1)</f>
        <v>3.4639017647861883E-2</v>
      </c>
      <c r="U24" s="11">
        <f>INDEX(D_THERM_DEMANDS!AG$3:AG$14, MATCH($B24,D_THERM_DEMANDS!$P$3:$P$14,0), 1)</f>
        <v>0.10391704918968331</v>
      </c>
      <c r="V24" s="11">
        <f>INDEX(D_THERM_DEMANDS!AH$3:AH$14, MATCH($B24,D_THERM_DEMANDS!$P$3:$P$14,0), 1)</f>
        <v>3.9527649841000954E-2</v>
      </c>
      <c r="W24" s="11">
        <f>INDEX(D_THERM_DEMANDS!AI$3:AI$14, MATCH($B24,D_THERM_DEMANDS!$P$3:$P$14,0), 1)</f>
        <v>3.9362520391490602E-2</v>
      </c>
      <c r="X24" s="11">
        <f>INDEX(D_THERM_DEMANDS!AJ$3:AJ$14, MATCH($B24,D_THERM_DEMANDS!$P$3:$P$14,0), 1)</f>
        <v>0.10391704918968331</v>
      </c>
      <c r="Y24" s="11">
        <f>INDEX(D_THERM_DEMANDS!AK$3:AK$14, MATCH($B24,D_THERM_DEMANDS!$P$3:$P$14,0), 1)</f>
        <v>0</v>
      </c>
      <c r="Z24">
        <f>INDEX(DEMAND_C217B!$K$3:$K$14, MATCH($B24,DEMAND_C217B!$H$3:$H$14,0), 1)</f>
        <v>0.62323399220011011</v>
      </c>
    </row>
    <row r="25" spans="1:26">
      <c r="A25" s="1">
        <v>43690</v>
      </c>
      <c r="B25" s="6">
        <f t="shared" si="0"/>
        <v>8</v>
      </c>
      <c r="C25" s="11">
        <v>2699</v>
      </c>
      <c r="D25" s="11">
        <f>OROLEVEL5!G14/1000</f>
        <v>3538</v>
      </c>
      <c r="E25" s="11">
        <f>INDEX(OROevaprateIN!$D$2:$D$13, MATCH($B25,OROevaprateIN!$A$2:$A$13,0), 1)</f>
        <v>0.28356897773690315</v>
      </c>
      <c r="F25" s="11">
        <f>INDEX(DEM_D6_PWR!$K$3:$K$14, MATCH($B25,DEM_D6_PWR!$H$3:$H$14,0), 1)</f>
        <v>8.6950844883369405E-2</v>
      </c>
      <c r="G25" s="11">
        <f>INDEX('MINGW_6&amp;DR69'!$L$3:$L$14, MATCH($B25,'MINGW_6&amp;DR69'!$H$3:$H$14,0), 1)</f>
        <v>1.4923195113784158</v>
      </c>
      <c r="H25" s="11">
        <f>INDEX('MINGW_6&amp;DR69'!$M$3:$M$14, MATCH($B25,'MINGW_6&amp;DR69'!$H$3:$H$14,0), 1)</f>
        <v>9.2302995262790564</v>
      </c>
      <c r="I25" s="11">
        <v>2597</v>
      </c>
      <c r="J25" s="11">
        <f>INDEX(CALLITE_EVAP_S_SHSTA!$I$2:$I$13, MATCH($B25,CALLITE_EVAP_S_SHSTA!$F$2:$F$13,0), 1)</f>
        <v>0.32086789406572802</v>
      </c>
      <c r="K25" s="11">
        <f>SHASTAlevel5extended!$H14</f>
        <v>4552.1000000000004</v>
      </c>
      <c r="L25" s="11">
        <f>INDEX(CALLiTE_SHASTA_LEVEL2_4!$E$1024:$E$1035, MATCH($B25,CALLiTE_SHASTA_LEVEL2_4!$C$1024:$C$1035,0), 1)</f>
        <v>1700</v>
      </c>
      <c r="M25" s="11">
        <f>INDEX(CALLiTE_SHASTA_LEVEL2_4!$F$1024:$F$1035, MATCH($B25,CALLiTE_SHASTA_LEVEL2_4!$C$1024:$C$1035,0), 1)</f>
        <v>3200</v>
      </c>
      <c r="N25" s="11">
        <f>inflowYuba!H14</f>
        <v>2668</v>
      </c>
      <c r="O25" s="11">
        <f>INDEX(DEMAND_D_DAGUER_NP!$K$3:$K$14, MATCH($B25,DEMAND_D_DAGUER_NP!$H$3:$H$14,0), 1)</f>
        <v>30.54394749818676</v>
      </c>
      <c r="P25" s="11">
        <f>INDEX(D_THERM_DEMANDS!AB$3:AB$14, MATCH($B25,D_THERM_DEMANDS!$P$3:$P$14,0), 1)</f>
        <v>0.74173579164730596</v>
      </c>
      <c r="Q25" s="11">
        <f>INDEX(D_THERM_DEMANDS!AC$3:AC$14, MATCH($B25,D_THERM_DEMANDS!$P$3:$P$14,0), 1)</f>
        <v>0.71701613292899191</v>
      </c>
      <c r="R25" s="11">
        <f>INDEX(D_THERM_DEMANDS!AD$3:AD$14, MATCH($B25,D_THERM_DEMANDS!$P$3:$P$14,0), 1)</f>
        <v>2.7285637628464472</v>
      </c>
      <c r="S25" s="11">
        <f>INDEX(D_THERM_DEMANDS!AE$3:AE$14, MATCH($B25,D_THERM_DEMANDS!$P$3:$P$14,0), 1)</f>
        <v>2.4815668204596148E-2</v>
      </c>
      <c r="T25" s="11">
        <f>INDEX(D_THERM_DEMANDS!AF$3:AF$14, MATCH($B25,D_THERM_DEMANDS!$P$3:$P$14,0), 1)</f>
        <v>3.4639017647861883E-2</v>
      </c>
      <c r="U25" s="11">
        <f>INDEX(D_THERM_DEMANDS!AG$3:AG$14, MATCH($B25,D_THERM_DEMANDS!$P$3:$P$14,0), 1)</f>
        <v>0.10391704918968331</v>
      </c>
      <c r="V25" s="11">
        <f>INDEX(D_THERM_DEMANDS!AH$3:AH$14, MATCH($B25,D_THERM_DEMANDS!$P$3:$P$14,0), 1)</f>
        <v>3.9527649841000954E-2</v>
      </c>
      <c r="W25" s="11">
        <f>INDEX(D_THERM_DEMANDS!AI$3:AI$14, MATCH($B25,D_THERM_DEMANDS!$P$3:$P$14,0), 1)</f>
        <v>3.9362520391490602E-2</v>
      </c>
      <c r="X25" s="11">
        <f>INDEX(D_THERM_DEMANDS!AJ$3:AJ$14, MATCH($B25,D_THERM_DEMANDS!$P$3:$P$14,0), 1)</f>
        <v>0.10391704918968331</v>
      </c>
      <c r="Y25" s="11">
        <f>INDEX(D_THERM_DEMANDS!AK$3:AK$14, MATCH($B25,D_THERM_DEMANDS!$P$3:$P$14,0), 1)</f>
        <v>0</v>
      </c>
      <c r="Z25">
        <f>INDEX(DEMAND_C217B!$K$3:$K$14, MATCH($B25,DEMAND_C217B!$H$3:$H$14,0), 1)</f>
        <v>0.62323399220011011</v>
      </c>
    </row>
    <row r="26" spans="1:26">
      <c r="A26" s="1">
        <v>43691</v>
      </c>
      <c r="B26" s="6">
        <f t="shared" si="0"/>
        <v>8</v>
      </c>
      <c r="C26" s="11">
        <v>3135</v>
      </c>
      <c r="D26" s="11">
        <f>OROLEVEL5!G15/1000</f>
        <v>3538</v>
      </c>
      <c r="E26" s="11">
        <f>INDEX(OROevaprateIN!$D$2:$D$13, MATCH($B26,OROevaprateIN!$A$2:$A$13,0), 1)</f>
        <v>0.28356897773690315</v>
      </c>
      <c r="F26" s="11">
        <f>INDEX(DEM_D6_PWR!$K$3:$K$14, MATCH($B26,DEM_D6_PWR!$H$3:$H$14,0), 1)</f>
        <v>8.6950844883369405E-2</v>
      </c>
      <c r="G26" s="11">
        <f>INDEX('MINGW_6&amp;DR69'!$L$3:$L$14, MATCH($B26,'MINGW_6&amp;DR69'!$H$3:$H$14,0), 1)</f>
        <v>1.4923195113784158</v>
      </c>
      <c r="H26" s="11">
        <f>INDEX('MINGW_6&amp;DR69'!$M$3:$M$14, MATCH($B26,'MINGW_6&amp;DR69'!$H$3:$H$14,0), 1)</f>
        <v>9.2302995262790564</v>
      </c>
      <c r="I26" s="11">
        <v>3170</v>
      </c>
      <c r="J26" s="11">
        <f>INDEX(CALLITE_EVAP_S_SHSTA!$I$2:$I$13, MATCH($B26,CALLITE_EVAP_S_SHSTA!$F$2:$F$13,0), 1)</f>
        <v>0.32086789406572802</v>
      </c>
      <c r="K26" s="11">
        <f>SHASTAlevel5extended!$H15</f>
        <v>4552.1000000000004</v>
      </c>
      <c r="L26" s="11">
        <f>INDEX(CALLiTE_SHASTA_LEVEL2_4!$E$1024:$E$1035, MATCH($B26,CALLiTE_SHASTA_LEVEL2_4!$C$1024:$C$1035,0), 1)</f>
        <v>1700</v>
      </c>
      <c r="M26" s="11">
        <f>INDEX(CALLiTE_SHASTA_LEVEL2_4!$F$1024:$F$1035, MATCH($B26,CALLiTE_SHASTA_LEVEL2_4!$C$1024:$C$1035,0), 1)</f>
        <v>3200</v>
      </c>
      <c r="N26" s="11">
        <f>inflowYuba!H15</f>
        <v>2696</v>
      </c>
      <c r="O26" s="11">
        <f>INDEX(DEMAND_D_DAGUER_NP!$K$3:$K$14, MATCH($B26,DEMAND_D_DAGUER_NP!$H$3:$H$14,0), 1)</f>
        <v>30.54394749818676</v>
      </c>
      <c r="P26" s="11">
        <f>INDEX(D_THERM_DEMANDS!AB$3:AB$14, MATCH($B26,D_THERM_DEMANDS!$P$3:$P$14,0), 1)</f>
        <v>0.74173579164730596</v>
      </c>
      <c r="Q26" s="11">
        <f>INDEX(D_THERM_DEMANDS!AC$3:AC$14, MATCH($B26,D_THERM_DEMANDS!$P$3:$P$14,0), 1)</f>
        <v>0.71701613292899191</v>
      </c>
      <c r="R26" s="11">
        <f>INDEX(D_THERM_DEMANDS!AD$3:AD$14, MATCH($B26,D_THERM_DEMANDS!$P$3:$P$14,0), 1)</f>
        <v>2.7285637628464472</v>
      </c>
      <c r="S26" s="11">
        <f>INDEX(D_THERM_DEMANDS!AE$3:AE$14, MATCH($B26,D_THERM_DEMANDS!$P$3:$P$14,0), 1)</f>
        <v>2.4815668204596148E-2</v>
      </c>
      <c r="T26" s="11">
        <f>INDEX(D_THERM_DEMANDS!AF$3:AF$14, MATCH($B26,D_THERM_DEMANDS!$P$3:$P$14,0), 1)</f>
        <v>3.4639017647861883E-2</v>
      </c>
      <c r="U26" s="11">
        <f>INDEX(D_THERM_DEMANDS!AG$3:AG$14, MATCH($B26,D_THERM_DEMANDS!$P$3:$P$14,0), 1)</f>
        <v>0.10391704918968331</v>
      </c>
      <c r="V26" s="11">
        <f>INDEX(D_THERM_DEMANDS!AH$3:AH$14, MATCH($B26,D_THERM_DEMANDS!$P$3:$P$14,0), 1)</f>
        <v>3.9527649841000954E-2</v>
      </c>
      <c r="W26" s="11">
        <f>INDEX(D_THERM_DEMANDS!AI$3:AI$14, MATCH($B26,D_THERM_DEMANDS!$P$3:$P$14,0), 1)</f>
        <v>3.9362520391490602E-2</v>
      </c>
      <c r="X26" s="11">
        <f>INDEX(D_THERM_DEMANDS!AJ$3:AJ$14, MATCH($B26,D_THERM_DEMANDS!$P$3:$P$14,0), 1)</f>
        <v>0.10391704918968331</v>
      </c>
      <c r="Y26" s="11">
        <f>INDEX(D_THERM_DEMANDS!AK$3:AK$14, MATCH($B26,D_THERM_DEMANDS!$P$3:$P$14,0), 1)</f>
        <v>0</v>
      </c>
      <c r="Z26">
        <f>INDEX(DEMAND_C217B!$K$3:$K$14, MATCH($B26,DEMAND_C217B!$H$3:$H$14,0), 1)</f>
        <v>0.62323399220011011</v>
      </c>
    </row>
    <row r="27" spans="1:26">
      <c r="A27" s="1">
        <v>43692</v>
      </c>
      <c r="B27" s="6">
        <f t="shared" si="0"/>
        <v>8</v>
      </c>
      <c r="C27" s="11">
        <v>3094</v>
      </c>
      <c r="D27" s="11">
        <f>OROLEVEL5!G16/1000</f>
        <v>3538</v>
      </c>
      <c r="E27" s="11">
        <f>INDEX(OROevaprateIN!$D$2:$D$13, MATCH($B27,OROevaprateIN!$A$2:$A$13,0), 1)</f>
        <v>0.28356897773690315</v>
      </c>
      <c r="F27" s="11">
        <f>INDEX(DEM_D6_PWR!$K$3:$K$14, MATCH($B27,DEM_D6_PWR!$H$3:$H$14,0), 1)</f>
        <v>8.6950844883369405E-2</v>
      </c>
      <c r="G27" s="11">
        <f>INDEX('MINGW_6&amp;DR69'!$L$3:$L$14, MATCH($B27,'MINGW_6&amp;DR69'!$H$3:$H$14,0), 1)</f>
        <v>1.4923195113784158</v>
      </c>
      <c r="H27" s="11">
        <f>INDEX('MINGW_6&amp;DR69'!$M$3:$M$14, MATCH($B27,'MINGW_6&amp;DR69'!$H$3:$H$14,0), 1)</f>
        <v>9.2302995262790564</v>
      </c>
      <c r="I27" s="11">
        <v>5219</v>
      </c>
      <c r="J27" s="11">
        <f>INDEX(CALLITE_EVAP_S_SHSTA!$I$2:$I$13, MATCH($B27,CALLITE_EVAP_S_SHSTA!$F$2:$F$13,0), 1)</f>
        <v>0.32086789406572802</v>
      </c>
      <c r="K27" s="11">
        <f>SHASTAlevel5extended!$H16</f>
        <v>4552.1000000000004</v>
      </c>
      <c r="L27" s="11">
        <f>INDEX(CALLiTE_SHASTA_LEVEL2_4!$E$1024:$E$1035, MATCH($B27,CALLiTE_SHASTA_LEVEL2_4!$C$1024:$C$1035,0), 1)</f>
        <v>1700</v>
      </c>
      <c r="M27" s="11">
        <f>INDEX(CALLiTE_SHASTA_LEVEL2_4!$F$1024:$F$1035, MATCH($B27,CALLiTE_SHASTA_LEVEL2_4!$C$1024:$C$1035,0), 1)</f>
        <v>3200</v>
      </c>
      <c r="N27" s="11">
        <f>inflowYuba!H16</f>
        <v>2707</v>
      </c>
      <c r="O27" s="11">
        <f>INDEX(DEMAND_D_DAGUER_NP!$K$3:$K$14, MATCH($B27,DEMAND_D_DAGUER_NP!$H$3:$H$14,0), 1)</f>
        <v>30.54394749818676</v>
      </c>
      <c r="P27" s="11">
        <f>INDEX(D_THERM_DEMANDS!AB$3:AB$14, MATCH($B27,D_THERM_DEMANDS!$P$3:$P$14,0), 1)</f>
        <v>0.74173579164730596</v>
      </c>
      <c r="Q27" s="11">
        <f>INDEX(D_THERM_DEMANDS!AC$3:AC$14, MATCH($B27,D_THERM_DEMANDS!$P$3:$P$14,0), 1)</f>
        <v>0.71701613292899191</v>
      </c>
      <c r="R27" s="11">
        <f>INDEX(D_THERM_DEMANDS!AD$3:AD$14, MATCH($B27,D_THERM_DEMANDS!$P$3:$P$14,0), 1)</f>
        <v>2.7285637628464472</v>
      </c>
      <c r="S27" s="11">
        <f>INDEX(D_THERM_DEMANDS!AE$3:AE$14, MATCH($B27,D_THERM_DEMANDS!$P$3:$P$14,0), 1)</f>
        <v>2.4815668204596148E-2</v>
      </c>
      <c r="T27" s="11">
        <f>INDEX(D_THERM_DEMANDS!AF$3:AF$14, MATCH($B27,D_THERM_DEMANDS!$P$3:$P$14,0), 1)</f>
        <v>3.4639017647861883E-2</v>
      </c>
      <c r="U27" s="11">
        <f>INDEX(D_THERM_DEMANDS!AG$3:AG$14, MATCH($B27,D_THERM_DEMANDS!$P$3:$P$14,0), 1)</f>
        <v>0.10391704918968331</v>
      </c>
      <c r="V27" s="11">
        <f>INDEX(D_THERM_DEMANDS!AH$3:AH$14, MATCH($B27,D_THERM_DEMANDS!$P$3:$P$14,0), 1)</f>
        <v>3.9527649841000954E-2</v>
      </c>
      <c r="W27" s="11">
        <f>INDEX(D_THERM_DEMANDS!AI$3:AI$14, MATCH($B27,D_THERM_DEMANDS!$P$3:$P$14,0), 1)</f>
        <v>3.9362520391490602E-2</v>
      </c>
      <c r="X27" s="11">
        <f>INDEX(D_THERM_DEMANDS!AJ$3:AJ$14, MATCH($B27,D_THERM_DEMANDS!$P$3:$P$14,0), 1)</f>
        <v>0.10391704918968331</v>
      </c>
      <c r="Y27" s="11">
        <f>INDEX(D_THERM_DEMANDS!AK$3:AK$14, MATCH($B27,D_THERM_DEMANDS!$P$3:$P$14,0), 1)</f>
        <v>0</v>
      </c>
      <c r="Z27">
        <f>INDEX(DEMAND_C217B!$K$3:$K$14, MATCH($B27,DEMAND_C217B!$H$3:$H$14,0), 1)</f>
        <v>0.62323399220011011</v>
      </c>
    </row>
    <row r="28" spans="1:26">
      <c r="A28" s="1">
        <v>43693</v>
      </c>
      <c r="B28" s="6">
        <f t="shared" si="0"/>
        <v>8</v>
      </c>
      <c r="C28" s="11">
        <v>3487</v>
      </c>
      <c r="D28" s="11">
        <f>OROLEVEL5!G17/1000</f>
        <v>3538</v>
      </c>
      <c r="E28" s="11">
        <f>INDEX(OROevaprateIN!$D$2:$D$13, MATCH($B28,OROevaprateIN!$A$2:$A$13,0), 1)</f>
        <v>0.28356897773690315</v>
      </c>
      <c r="F28" s="11">
        <f>INDEX(DEM_D6_PWR!$K$3:$K$14, MATCH($B28,DEM_D6_PWR!$H$3:$H$14,0), 1)</f>
        <v>8.6950844883369405E-2</v>
      </c>
      <c r="G28" s="11">
        <f>INDEX('MINGW_6&amp;DR69'!$L$3:$L$14, MATCH($B28,'MINGW_6&amp;DR69'!$H$3:$H$14,0), 1)</f>
        <v>1.4923195113784158</v>
      </c>
      <c r="H28" s="11">
        <f>INDEX('MINGW_6&amp;DR69'!$M$3:$M$14, MATCH($B28,'MINGW_6&amp;DR69'!$H$3:$H$14,0), 1)</f>
        <v>9.2302995262790564</v>
      </c>
      <c r="I28" s="11">
        <v>5107</v>
      </c>
      <c r="J28" s="11">
        <f>INDEX(CALLITE_EVAP_S_SHSTA!$I$2:$I$13, MATCH($B28,CALLITE_EVAP_S_SHSTA!$F$2:$F$13,0), 1)</f>
        <v>0.32086789406572802</v>
      </c>
      <c r="K28" s="11">
        <f>SHASTAlevel5extended!$H17</f>
        <v>4552.1000000000004</v>
      </c>
      <c r="L28" s="11">
        <f>INDEX(CALLiTE_SHASTA_LEVEL2_4!$E$1024:$E$1035, MATCH($B28,CALLiTE_SHASTA_LEVEL2_4!$C$1024:$C$1035,0), 1)</f>
        <v>1700</v>
      </c>
      <c r="M28" s="11">
        <f>INDEX(CALLiTE_SHASTA_LEVEL2_4!$F$1024:$F$1035, MATCH($B28,CALLiTE_SHASTA_LEVEL2_4!$C$1024:$C$1035,0), 1)</f>
        <v>3200</v>
      </c>
      <c r="N28" s="11">
        <f>inflowYuba!H17</f>
        <v>2689</v>
      </c>
      <c r="O28" s="11">
        <f>INDEX(DEMAND_D_DAGUER_NP!$K$3:$K$14, MATCH($B28,DEMAND_D_DAGUER_NP!$H$3:$H$14,0), 1)</f>
        <v>30.54394749818676</v>
      </c>
      <c r="P28" s="11">
        <f>INDEX(D_THERM_DEMANDS!AB$3:AB$14, MATCH($B28,D_THERM_DEMANDS!$P$3:$P$14,0), 1)</f>
        <v>0.74173579164730596</v>
      </c>
      <c r="Q28" s="11">
        <f>INDEX(D_THERM_DEMANDS!AC$3:AC$14, MATCH($B28,D_THERM_DEMANDS!$P$3:$P$14,0), 1)</f>
        <v>0.71701613292899191</v>
      </c>
      <c r="R28" s="11">
        <f>INDEX(D_THERM_DEMANDS!AD$3:AD$14, MATCH($B28,D_THERM_DEMANDS!$P$3:$P$14,0), 1)</f>
        <v>2.7285637628464472</v>
      </c>
      <c r="S28" s="11">
        <f>INDEX(D_THERM_DEMANDS!AE$3:AE$14, MATCH($B28,D_THERM_DEMANDS!$P$3:$P$14,0), 1)</f>
        <v>2.4815668204596148E-2</v>
      </c>
      <c r="T28" s="11">
        <f>INDEX(D_THERM_DEMANDS!AF$3:AF$14, MATCH($B28,D_THERM_DEMANDS!$P$3:$P$14,0), 1)</f>
        <v>3.4639017647861883E-2</v>
      </c>
      <c r="U28" s="11">
        <f>INDEX(D_THERM_DEMANDS!AG$3:AG$14, MATCH($B28,D_THERM_DEMANDS!$P$3:$P$14,0), 1)</f>
        <v>0.10391704918968331</v>
      </c>
      <c r="V28" s="11">
        <f>INDEX(D_THERM_DEMANDS!AH$3:AH$14, MATCH($B28,D_THERM_DEMANDS!$P$3:$P$14,0), 1)</f>
        <v>3.9527649841000954E-2</v>
      </c>
      <c r="W28" s="11">
        <f>INDEX(D_THERM_DEMANDS!AI$3:AI$14, MATCH($B28,D_THERM_DEMANDS!$P$3:$P$14,0), 1)</f>
        <v>3.9362520391490602E-2</v>
      </c>
      <c r="X28" s="11">
        <f>INDEX(D_THERM_DEMANDS!AJ$3:AJ$14, MATCH($B28,D_THERM_DEMANDS!$P$3:$P$14,0), 1)</f>
        <v>0.10391704918968331</v>
      </c>
      <c r="Y28" s="11">
        <f>INDEX(D_THERM_DEMANDS!AK$3:AK$14, MATCH($B28,D_THERM_DEMANDS!$P$3:$P$14,0), 1)</f>
        <v>0</v>
      </c>
      <c r="Z28">
        <f>INDEX(DEMAND_C217B!$K$3:$K$14, MATCH($B28,DEMAND_C217B!$H$3:$H$14,0), 1)</f>
        <v>0.62323399220011011</v>
      </c>
    </row>
    <row r="29" spans="1:26">
      <c r="A29" s="1">
        <v>43694</v>
      </c>
      <c r="B29" s="6">
        <f t="shared" si="0"/>
        <v>8</v>
      </c>
      <c r="C29" s="11">
        <v>2649</v>
      </c>
      <c r="D29" s="11">
        <f>OROLEVEL5!G18/1000</f>
        <v>3538</v>
      </c>
      <c r="E29" s="11">
        <f>INDEX(OROevaprateIN!$D$2:$D$13, MATCH($B29,OROevaprateIN!$A$2:$A$13,0), 1)</f>
        <v>0.28356897773690315</v>
      </c>
      <c r="F29" s="11">
        <f>INDEX(DEM_D6_PWR!$K$3:$K$14, MATCH($B29,DEM_D6_PWR!$H$3:$H$14,0), 1)</f>
        <v>8.6950844883369405E-2</v>
      </c>
      <c r="G29" s="11">
        <f>INDEX('MINGW_6&amp;DR69'!$L$3:$L$14, MATCH($B29,'MINGW_6&amp;DR69'!$H$3:$H$14,0), 1)</f>
        <v>1.4923195113784158</v>
      </c>
      <c r="H29" s="11">
        <f>INDEX('MINGW_6&amp;DR69'!$M$3:$M$14, MATCH($B29,'MINGW_6&amp;DR69'!$H$3:$H$14,0), 1)</f>
        <v>9.2302995262790564</v>
      </c>
      <c r="I29" s="11">
        <v>3636</v>
      </c>
      <c r="J29" s="11">
        <f>INDEX(CALLITE_EVAP_S_SHSTA!$I$2:$I$13, MATCH($B29,CALLITE_EVAP_S_SHSTA!$F$2:$F$13,0), 1)</f>
        <v>0.32086789406572802</v>
      </c>
      <c r="K29" s="11">
        <f>SHASTAlevel5extended!$H18</f>
        <v>4552.1000000000004</v>
      </c>
      <c r="L29" s="11">
        <f>INDEX(CALLiTE_SHASTA_LEVEL2_4!$E$1024:$E$1035, MATCH($B29,CALLiTE_SHASTA_LEVEL2_4!$C$1024:$C$1035,0), 1)</f>
        <v>1700</v>
      </c>
      <c r="M29" s="11">
        <f>INDEX(CALLiTE_SHASTA_LEVEL2_4!$F$1024:$F$1035, MATCH($B29,CALLiTE_SHASTA_LEVEL2_4!$C$1024:$C$1035,0), 1)</f>
        <v>3200</v>
      </c>
      <c r="N29" s="11">
        <f>inflowYuba!H18</f>
        <v>2671</v>
      </c>
      <c r="O29" s="11">
        <f>INDEX(DEMAND_D_DAGUER_NP!$K$3:$K$14, MATCH($B29,DEMAND_D_DAGUER_NP!$H$3:$H$14,0), 1)</f>
        <v>30.54394749818676</v>
      </c>
      <c r="P29" s="11">
        <f>INDEX(D_THERM_DEMANDS!AB$3:AB$14, MATCH($B29,D_THERM_DEMANDS!$P$3:$P$14,0), 1)</f>
        <v>0.74173579164730596</v>
      </c>
      <c r="Q29" s="11">
        <f>INDEX(D_THERM_DEMANDS!AC$3:AC$14, MATCH($B29,D_THERM_DEMANDS!$P$3:$P$14,0), 1)</f>
        <v>0.71701613292899191</v>
      </c>
      <c r="R29" s="11">
        <f>INDEX(D_THERM_DEMANDS!AD$3:AD$14, MATCH($B29,D_THERM_DEMANDS!$P$3:$P$14,0), 1)</f>
        <v>2.7285637628464472</v>
      </c>
      <c r="S29" s="11">
        <f>INDEX(D_THERM_DEMANDS!AE$3:AE$14, MATCH($B29,D_THERM_DEMANDS!$P$3:$P$14,0), 1)</f>
        <v>2.4815668204596148E-2</v>
      </c>
      <c r="T29" s="11">
        <f>INDEX(D_THERM_DEMANDS!AF$3:AF$14, MATCH($B29,D_THERM_DEMANDS!$P$3:$P$14,0), 1)</f>
        <v>3.4639017647861883E-2</v>
      </c>
      <c r="U29" s="11">
        <f>INDEX(D_THERM_DEMANDS!AG$3:AG$14, MATCH($B29,D_THERM_DEMANDS!$P$3:$P$14,0), 1)</f>
        <v>0.10391704918968331</v>
      </c>
      <c r="V29" s="11">
        <f>INDEX(D_THERM_DEMANDS!AH$3:AH$14, MATCH($B29,D_THERM_DEMANDS!$P$3:$P$14,0), 1)</f>
        <v>3.9527649841000954E-2</v>
      </c>
      <c r="W29" s="11">
        <f>INDEX(D_THERM_DEMANDS!AI$3:AI$14, MATCH($B29,D_THERM_DEMANDS!$P$3:$P$14,0), 1)</f>
        <v>3.9362520391490602E-2</v>
      </c>
      <c r="X29" s="11">
        <f>INDEX(D_THERM_DEMANDS!AJ$3:AJ$14, MATCH($B29,D_THERM_DEMANDS!$P$3:$P$14,0), 1)</f>
        <v>0.10391704918968331</v>
      </c>
      <c r="Y29" s="11">
        <f>INDEX(D_THERM_DEMANDS!AK$3:AK$14, MATCH($B29,D_THERM_DEMANDS!$P$3:$P$14,0), 1)</f>
        <v>0</v>
      </c>
      <c r="Z29">
        <f>INDEX(DEMAND_C217B!$K$3:$K$14, MATCH($B29,DEMAND_C217B!$H$3:$H$14,0), 1)</f>
        <v>0.62323399220011011</v>
      </c>
    </row>
    <row r="30" spans="1:26">
      <c r="A30" s="1">
        <v>43695</v>
      </c>
      <c r="B30" s="6">
        <f t="shared" si="0"/>
        <v>8</v>
      </c>
      <c r="C30" s="11">
        <v>2479</v>
      </c>
      <c r="D30" s="11">
        <f>OROLEVEL5!G19/1000</f>
        <v>3538</v>
      </c>
      <c r="E30" s="11">
        <f>INDEX(OROevaprateIN!$D$2:$D$13, MATCH($B30,OROevaprateIN!$A$2:$A$13,0), 1)</f>
        <v>0.28356897773690315</v>
      </c>
      <c r="F30" s="11">
        <f>INDEX(DEM_D6_PWR!$K$3:$K$14, MATCH($B30,DEM_D6_PWR!$H$3:$H$14,0), 1)</f>
        <v>8.6950844883369405E-2</v>
      </c>
      <c r="G30" s="11">
        <f>INDEX('MINGW_6&amp;DR69'!$L$3:$L$14, MATCH($B30,'MINGW_6&amp;DR69'!$H$3:$H$14,0), 1)</f>
        <v>1.4923195113784158</v>
      </c>
      <c r="H30" s="11">
        <f>INDEX('MINGW_6&amp;DR69'!$M$3:$M$14, MATCH($B30,'MINGW_6&amp;DR69'!$H$3:$H$14,0), 1)</f>
        <v>9.2302995262790564</v>
      </c>
      <c r="I30" s="11">
        <v>2540</v>
      </c>
      <c r="J30" s="11">
        <f>INDEX(CALLITE_EVAP_S_SHSTA!$I$2:$I$13, MATCH($B30,CALLITE_EVAP_S_SHSTA!$F$2:$F$13,0), 1)</f>
        <v>0.32086789406572802</v>
      </c>
      <c r="K30" s="11">
        <f>SHASTAlevel5extended!$H19</f>
        <v>4552.1000000000004</v>
      </c>
      <c r="L30" s="11">
        <f>INDEX(CALLiTE_SHASTA_LEVEL2_4!$E$1024:$E$1035, MATCH($B30,CALLiTE_SHASTA_LEVEL2_4!$C$1024:$C$1035,0), 1)</f>
        <v>1700</v>
      </c>
      <c r="M30" s="11">
        <f>INDEX(CALLiTE_SHASTA_LEVEL2_4!$F$1024:$F$1035, MATCH($B30,CALLiTE_SHASTA_LEVEL2_4!$C$1024:$C$1035,0), 1)</f>
        <v>3200</v>
      </c>
      <c r="N30" s="11">
        <f>inflowYuba!H19</f>
        <v>2652</v>
      </c>
      <c r="O30" s="11">
        <f>INDEX(DEMAND_D_DAGUER_NP!$K$3:$K$14, MATCH($B30,DEMAND_D_DAGUER_NP!$H$3:$H$14,0), 1)</f>
        <v>30.54394749818676</v>
      </c>
      <c r="P30" s="11">
        <f>INDEX(D_THERM_DEMANDS!AB$3:AB$14, MATCH($B30,D_THERM_DEMANDS!$P$3:$P$14,0), 1)</f>
        <v>0.74173579164730596</v>
      </c>
      <c r="Q30" s="11">
        <f>INDEX(D_THERM_DEMANDS!AC$3:AC$14, MATCH($B30,D_THERM_DEMANDS!$P$3:$P$14,0), 1)</f>
        <v>0.71701613292899191</v>
      </c>
      <c r="R30" s="11">
        <f>INDEX(D_THERM_DEMANDS!AD$3:AD$14, MATCH($B30,D_THERM_DEMANDS!$P$3:$P$14,0), 1)</f>
        <v>2.7285637628464472</v>
      </c>
      <c r="S30" s="11">
        <f>INDEX(D_THERM_DEMANDS!AE$3:AE$14, MATCH($B30,D_THERM_DEMANDS!$P$3:$P$14,0), 1)</f>
        <v>2.4815668204596148E-2</v>
      </c>
      <c r="T30" s="11">
        <f>INDEX(D_THERM_DEMANDS!AF$3:AF$14, MATCH($B30,D_THERM_DEMANDS!$P$3:$P$14,0), 1)</f>
        <v>3.4639017647861883E-2</v>
      </c>
      <c r="U30" s="11">
        <f>INDEX(D_THERM_DEMANDS!AG$3:AG$14, MATCH($B30,D_THERM_DEMANDS!$P$3:$P$14,0), 1)</f>
        <v>0.10391704918968331</v>
      </c>
      <c r="V30" s="11">
        <f>INDEX(D_THERM_DEMANDS!AH$3:AH$14, MATCH($B30,D_THERM_DEMANDS!$P$3:$P$14,0), 1)</f>
        <v>3.9527649841000954E-2</v>
      </c>
      <c r="W30" s="11">
        <f>INDEX(D_THERM_DEMANDS!AI$3:AI$14, MATCH($B30,D_THERM_DEMANDS!$P$3:$P$14,0), 1)</f>
        <v>3.9362520391490602E-2</v>
      </c>
      <c r="X30" s="11">
        <f>INDEX(D_THERM_DEMANDS!AJ$3:AJ$14, MATCH($B30,D_THERM_DEMANDS!$P$3:$P$14,0), 1)</f>
        <v>0.10391704918968331</v>
      </c>
      <c r="Y30" s="11">
        <f>INDEX(D_THERM_DEMANDS!AK$3:AK$14, MATCH($B30,D_THERM_DEMANDS!$P$3:$P$14,0), 1)</f>
        <v>0</v>
      </c>
      <c r="Z30">
        <f>INDEX(DEMAND_C217B!$K$3:$K$14, MATCH($B30,DEMAND_C217B!$H$3:$H$14,0), 1)</f>
        <v>0.62323399220011011</v>
      </c>
    </row>
    <row r="31" spans="1:26">
      <c r="A31" s="1">
        <v>43696</v>
      </c>
      <c r="B31" s="6">
        <f t="shared" si="0"/>
        <v>8</v>
      </c>
      <c r="C31" s="11">
        <v>1769</v>
      </c>
      <c r="D31" s="11">
        <f>OROLEVEL5!G20/1000</f>
        <v>3538</v>
      </c>
      <c r="E31" s="11">
        <f>INDEX(OROevaprateIN!$D$2:$D$13, MATCH($B31,OROevaprateIN!$A$2:$A$13,0), 1)</f>
        <v>0.28356897773690315</v>
      </c>
      <c r="F31" s="11">
        <f>INDEX(DEM_D6_PWR!$K$3:$K$14, MATCH($B31,DEM_D6_PWR!$H$3:$H$14,0), 1)</f>
        <v>8.6950844883369405E-2</v>
      </c>
      <c r="G31" s="11">
        <f>INDEX('MINGW_6&amp;DR69'!$L$3:$L$14, MATCH($B31,'MINGW_6&amp;DR69'!$H$3:$H$14,0), 1)</f>
        <v>1.4923195113784158</v>
      </c>
      <c r="H31" s="11">
        <f>INDEX('MINGW_6&amp;DR69'!$M$3:$M$14, MATCH($B31,'MINGW_6&amp;DR69'!$H$3:$H$14,0), 1)</f>
        <v>9.2302995262790564</v>
      </c>
      <c r="I31" s="11">
        <v>3303</v>
      </c>
      <c r="J31" s="11">
        <f>INDEX(CALLITE_EVAP_S_SHSTA!$I$2:$I$13, MATCH($B31,CALLITE_EVAP_S_SHSTA!$F$2:$F$13,0), 1)</f>
        <v>0.32086789406572802</v>
      </c>
      <c r="K31" s="11">
        <f>SHASTAlevel5extended!$H20</f>
        <v>4552.1000000000004</v>
      </c>
      <c r="L31" s="11">
        <f>INDEX(CALLiTE_SHASTA_LEVEL2_4!$E$1024:$E$1035, MATCH($B31,CALLiTE_SHASTA_LEVEL2_4!$C$1024:$C$1035,0), 1)</f>
        <v>1700</v>
      </c>
      <c r="M31" s="11">
        <f>INDEX(CALLiTE_SHASTA_LEVEL2_4!$F$1024:$F$1035, MATCH($B31,CALLiTE_SHASTA_LEVEL2_4!$C$1024:$C$1035,0), 1)</f>
        <v>3200</v>
      </c>
      <c r="N31" s="11">
        <f>inflowYuba!H20</f>
        <v>2652</v>
      </c>
      <c r="O31" s="11">
        <f>INDEX(DEMAND_D_DAGUER_NP!$K$3:$K$14, MATCH($B31,DEMAND_D_DAGUER_NP!$H$3:$H$14,0), 1)</f>
        <v>30.54394749818676</v>
      </c>
      <c r="P31" s="11">
        <f>INDEX(D_THERM_DEMANDS!AB$3:AB$14, MATCH($B31,D_THERM_DEMANDS!$P$3:$P$14,0), 1)</f>
        <v>0.74173579164730596</v>
      </c>
      <c r="Q31" s="11">
        <f>INDEX(D_THERM_DEMANDS!AC$3:AC$14, MATCH($B31,D_THERM_DEMANDS!$P$3:$P$14,0), 1)</f>
        <v>0.71701613292899191</v>
      </c>
      <c r="R31" s="11">
        <f>INDEX(D_THERM_DEMANDS!AD$3:AD$14, MATCH($B31,D_THERM_DEMANDS!$P$3:$P$14,0), 1)</f>
        <v>2.7285637628464472</v>
      </c>
      <c r="S31" s="11">
        <f>INDEX(D_THERM_DEMANDS!AE$3:AE$14, MATCH($B31,D_THERM_DEMANDS!$P$3:$P$14,0), 1)</f>
        <v>2.4815668204596148E-2</v>
      </c>
      <c r="T31" s="11">
        <f>INDEX(D_THERM_DEMANDS!AF$3:AF$14, MATCH($B31,D_THERM_DEMANDS!$P$3:$P$14,0), 1)</f>
        <v>3.4639017647861883E-2</v>
      </c>
      <c r="U31" s="11">
        <f>INDEX(D_THERM_DEMANDS!AG$3:AG$14, MATCH($B31,D_THERM_DEMANDS!$P$3:$P$14,0), 1)</f>
        <v>0.10391704918968331</v>
      </c>
      <c r="V31" s="11">
        <f>INDEX(D_THERM_DEMANDS!AH$3:AH$14, MATCH($B31,D_THERM_DEMANDS!$P$3:$P$14,0), 1)</f>
        <v>3.9527649841000954E-2</v>
      </c>
      <c r="W31" s="11">
        <f>INDEX(D_THERM_DEMANDS!AI$3:AI$14, MATCH($B31,D_THERM_DEMANDS!$P$3:$P$14,0), 1)</f>
        <v>3.9362520391490602E-2</v>
      </c>
      <c r="X31" s="11">
        <f>INDEX(D_THERM_DEMANDS!AJ$3:AJ$14, MATCH($B31,D_THERM_DEMANDS!$P$3:$P$14,0), 1)</f>
        <v>0.10391704918968331</v>
      </c>
      <c r="Y31" s="11">
        <f>INDEX(D_THERM_DEMANDS!AK$3:AK$14, MATCH($B31,D_THERM_DEMANDS!$P$3:$P$14,0), 1)</f>
        <v>0</v>
      </c>
      <c r="Z31">
        <f>INDEX(DEMAND_C217B!$K$3:$K$14, MATCH($B31,DEMAND_C217B!$H$3:$H$14,0), 1)</f>
        <v>0.62323399220011011</v>
      </c>
    </row>
    <row r="32" spans="1:26">
      <c r="A32" s="1">
        <v>43697</v>
      </c>
      <c r="B32" s="6">
        <f t="shared" si="0"/>
        <v>8</v>
      </c>
      <c r="C32" s="11">
        <v>1847</v>
      </c>
      <c r="D32" s="11">
        <f>OROLEVEL5!G21/1000</f>
        <v>3538</v>
      </c>
      <c r="E32" s="11">
        <f>INDEX(OROevaprateIN!$D$2:$D$13, MATCH($B32,OROevaprateIN!$A$2:$A$13,0), 1)</f>
        <v>0.28356897773690315</v>
      </c>
      <c r="F32" s="11">
        <f>INDEX(DEM_D6_PWR!$K$3:$K$14, MATCH($B32,DEM_D6_PWR!$H$3:$H$14,0), 1)</f>
        <v>8.6950844883369405E-2</v>
      </c>
      <c r="G32" s="11">
        <f>INDEX('MINGW_6&amp;DR69'!$L$3:$L$14, MATCH($B32,'MINGW_6&amp;DR69'!$H$3:$H$14,0), 1)</f>
        <v>1.4923195113784158</v>
      </c>
      <c r="H32" s="11">
        <f>INDEX('MINGW_6&amp;DR69'!$M$3:$M$14, MATCH($B32,'MINGW_6&amp;DR69'!$H$3:$H$14,0), 1)</f>
        <v>9.2302995262790564</v>
      </c>
      <c r="I32" s="11">
        <v>3248</v>
      </c>
      <c r="J32" s="11">
        <f>INDEX(CALLITE_EVAP_S_SHSTA!$I$2:$I$13, MATCH($B32,CALLITE_EVAP_S_SHSTA!$F$2:$F$13,0), 1)</f>
        <v>0.32086789406572802</v>
      </c>
      <c r="K32" s="11">
        <f>SHASTAlevel5extended!$H21</f>
        <v>4552.1000000000004</v>
      </c>
      <c r="L32" s="11">
        <f>INDEX(CALLiTE_SHASTA_LEVEL2_4!$E$1024:$E$1035, MATCH($B32,CALLiTE_SHASTA_LEVEL2_4!$C$1024:$C$1035,0), 1)</f>
        <v>1700</v>
      </c>
      <c r="M32" s="11">
        <f>INDEX(CALLiTE_SHASTA_LEVEL2_4!$F$1024:$F$1035, MATCH($B32,CALLiTE_SHASTA_LEVEL2_4!$C$1024:$C$1035,0), 1)</f>
        <v>3200</v>
      </c>
      <c r="N32" s="11">
        <f>inflowYuba!H21</f>
        <v>2682</v>
      </c>
      <c r="O32" s="11">
        <f>INDEX(DEMAND_D_DAGUER_NP!$K$3:$K$14, MATCH($B32,DEMAND_D_DAGUER_NP!$H$3:$H$14,0), 1)</f>
        <v>30.54394749818676</v>
      </c>
      <c r="P32" s="11">
        <f>INDEX(D_THERM_DEMANDS!AB$3:AB$14, MATCH($B32,D_THERM_DEMANDS!$P$3:$P$14,0), 1)</f>
        <v>0.74173579164730596</v>
      </c>
      <c r="Q32" s="11">
        <f>INDEX(D_THERM_DEMANDS!AC$3:AC$14, MATCH($B32,D_THERM_DEMANDS!$P$3:$P$14,0), 1)</f>
        <v>0.71701613292899191</v>
      </c>
      <c r="R32" s="11">
        <f>INDEX(D_THERM_DEMANDS!AD$3:AD$14, MATCH($B32,D_THERM_DEMANDS!$P$3:$P$14,0), 1)</f>
        <v>2.7285637628464472</v>
      </c>
      <c r="S32" s="11">
        <f>INDEX(D_THERM_DEMANDS!AE$3:AE$14, MATCH($B32,D_THERM_DEMANDS!$P$3:$P$14,0), 1)</f>
        <v>2.4815668204596148E-2</v>
      </c>
      <c r="T32" s="11">
        <f>INDEX(D_THERM_DEMANDS!AF$3:AF$14, MATCH($B32,D_THERM_DEMANDS!$P$3:$P$14,0), 1)</f>
        <v>3.4639017647861883E-2</v>
      </c>
      <c r="U32" s="11">
        <f>INDEX(D_THERM_DEMANDS!AG$3:AG$14, MATCH($B32,D_THERM_DEMANDS!$P$3:$P$14,0), 1)</f>
        <v>0.10391704918968331</v>
      </c>
      <c r="V32" s="11">
        <f>INDEX(D_THERM_DEMANDS!AH$3:AH$14, MATCH($B32,D_THERM_DEMANDS!$P$3:$P$14,0), 1)</f>
        <v>3.9527649841000954E-2</v>
      </c>
      <c r="W32" s="11">
        <f>INDEX(D_THERM_DEMANDS!AI$3:AI$14, MATCH($B32,D_THERM_DEMANDS!$P$3:$P$14,0), 1)</f>
        <v>3.9362520391490602E-2</v>
      </c>
      <c r="X32" s="11">
        <f>INDEX(D_THERM_DEMANDS!AJ$3:AJ$14, MATCH($B32,D_THERM_DEMANDS!$P$3:$P$14,0), 1)</f>
        <v>0.10391704918968331</v>
      </c>
      <c r="Y32" s="11">
        <f>INDEX(D_THERM_DEMANDS!AK$3:AK$14, MATCH($B32,D_THERM_DEMANDS!$P$3:$P$14,0), 1)</f>
        <v>0</v>
      </c>
      <c r="Z32">
        <f>INDEX(DEMAND_C217B!$K$3:$K$14, MATCH($B32,DEMAND_C217B!$H$3:$H$14,0), 1)</f>
        <v>0.62323399220011011</v>
      </c>
    </row>
    <row r="33" spans="1:26">
      <c r="A33" s="1">
        <v>43698</v>
      </c>
      <c r="B33" s="6">
        <f t="shared" si="0"/>
        <v>8</v>
      </c>
      <c r="C33" s="11">
        <v>2301</v>
      </c>
      <c r="D33" s="11">
        <f>OROLEVEL5!G22/1000</f>
        <v>3538</v>
      </c>
      <c r="E33" s="11">
        <f>INDEX(OROevaprateIN!$D$2:$D$13, MATCH($B33,OROevaprateIN!$A$2:$A$13,0), 1)</f>
        <v>0.28356897773690315</v>
      </c>
      <c r="F33" s="11">
        <f>INDEX(DEM_D6_PWR!$K$3:$K$14, MATCH($B33,DEM_D6_PWR!$H$3:$H$14,0), 1)</f>
        <v>8.6950844883369405E-2</v>
      </c>
      <c r="G33" s="11">
        <f>INDEX('MINGW_6&amp;DR69'!$L$3:$L$14, MATCH($B33,'MINGW_6&amp;DR69'!$H$3:$H$14,0), 1)</f>
        <v>1.4923195113784158</v>
      </c>
      <c r="H33" s="11">
        <f>INDEX('MINGW_6&amp;DR69'!$M$3:$M$14, MATCH($B33,'MINGW_6&amp;DR69'!$H$3:$H$14,0), 1)</f>
        <v>9.2302995262790564</v>
      </c>
      <c r="I33" s="11">
        <v>3449</v>
      </c>
      <c r="J33" s="11">
        <f>INDEX(CALLITE_EVAP_S_SHSTA!$I$2:$I$13, MATCH($B33,CALLITE_EVAP_S_SHSTA!$F$2:$F$13,0), 1)</f>
        <v>0.32086789406572802</v>
      </c>
      <c r="K33" s="11">
        <f>SHASTAlevel5extended!$H22</f>
        <v>4552.1000000000004</v>
      </c>
      <c r="L33" s="11">
        <f>INDEX(CALLiTE_SHASTA_LEVEL2_4!$E$1024:$E$1035, MATCH($B33,CALLiTE_SHASTA_LEVEL2_4!$C$1024:$C$1035,0), 1)</f>
        <v>1700</v>
      </c>
      <c r="M33" s="11">
        <f>INDEX(CALLiTE_SHASTA_LEVEL2_4!$F$1024:$F$1035, MATCH($B33,CALLiTE_SHASTA_LEVEL2_4!$C$1024:$C$1035,0), 1)</f>
        <v>3200</v>
      </c>
      <c r="N33" s="11">
        <f>inflowYuba!H22</f>
        <v>2674</v>
      </c>
      <c r="O33" s="11">
        <f>INDEX(DEMAND_D_DAGUER_NP!$K$3:$K$14, MATCH($B33,DEMAND_D_DAGUER_NP!$H$3:$H$14,0), 1)</f>
        <v>30.54394749818676</v>
      </c>
      <c r="P33" s="11">
        <f>INDEX(D_THERM_DEMANDS!AB$3:AB$14, MATCH($B33,D_THERM_DEMANDS!$P$3:$P$14,0), 1)</f>
        <v>0.74173579164730596</v>
      </c>
      <c r="Q33" s="11">
        <f>INDEX(D_THERM_DEMANDS!AC$3:AC$14, MATCH($B33,D_THERM_DEMANDS!$P$3:$P$14,0), 1)</f>
        <v>0.71701613292899191</v>
      </c>
      <c r="R33" s="11">
        <f>INDEX(D_THERM_DEMANDS!AD$3:AD$14, MATCH($B33,D_THERM_DEMANDS!$P$3:$P$14,0), 1)</f>
        <v>2.7285637628464472</v>
      </c>
      <c r="S33" s="11">
        <f>INDEX(D_THERM_DEMANDS!AE$3:AE$14, MATCH($B33,D_THERM_DEMANDS!$P$3:$P$14,0), 1)</f>
        <v>2.4815668204596148E-2</v>
      </c>
      <c r="T33" s="11">
        <f>INDEX(D_THERM_DEMANDS!AF$3:AF$14, MATCH($B33,D_THERM_DEMANDS!$P$3:$P$14,0), 1)</f>
        <v>3.4639017647861883E-2</v>
      </c>
      <c r="U33" s="11">
        <f>INDEX(D_THERM_DEMANDS!AG$3:AG$14, MATCH($B33,D_THERM_DEMANDS!$P$3:$P$14,0), 1)</f>
        <v>0.10391704918968331</v>
      </c>
      <c r="V33" s="11">
        <f>INDEX(D_THERM_DEMANDS!AH$3:AH$14, MATCH($B33,D_THERM_DEMANDS!$P$3:$P$14,0), 1)</f>
        <v>3.9527649841000954E-2</v>
      </c>
      <c r="W33" s="11">
        <f>INDEX(D_THERM_DEMANDS!AI$3:AI$14, MATCH($B33,D_THERM_DEMANDS!$P$3:$P$14,0), 1)</f>
        <v>3.9362520391490602E-2</v>
      </c>
      <c r="X33" s="11">
        <f>INDEX(D_THERM_DEMANDS!AJ$3:AJ$14, MATCH($B33,D_THERM_DEMANDS!$P$3:$P$14,0), 1)</f>
        <v>0.10391704918968331</v>
      </c>
      <c r="Y33" s="11">
        <f>INDEX(D_THERM_DEMANDS!AK$3:AK$14, MATCH($B33,D_THERM_DEMANDS!$P$3:$P$14,0), 1)</f>
        <v>0</v>
      </c>
      <c r="Z33">
        <f>INDEX(DEMAND_C217B!$K$3:$K$14, MATCH($B33,DEMAND_C217B!$H$3:$H$14,0), 1)</f>
        <v>0.62323399220011011</v>
      </c>
    </row>
    <row r="34" spans="1:26">
      <c r="A34" s="1">
        <v>43699</v>
      </c>
      <c r="B34" s="6">
        <f t="shared" si="0"/>
        <v>8</v>
      </c>
      <c r="C34" s="11">
        <v>2347</v>
      </c>
      <c r="D34" s="11">
        <f>OROLEVEL5!G23/1000</f>
        <v>3538</v>
      </c>
      <c r="E34" s="11">
        <f>INDEX(OROevaprateIN!$D$2:$D$13, MATCH($B34,OROevaprateIN!$A$2:$A$13,0), 1)</f>
        <v>0.28356897773690315</v>
      </c>
      <c r="F34" s="11">
        <f>INDEX(DEM_D6_PWR!$K$3:$K$14, MATCH($B34,DEM_D6_PWR!$H$3:$H$14,0), 1)</f>
        <v>8.6950844883369405E-2</v>
      </c>
      <c r="G34" s="11">
        <f>INDEX('MINGW_6&amp;DR69'!$L$3:$L$14, MATCH($B34,'MINGW_6&amp;DR69'!$H$3:$H$14,0), 1)</f>
        <v>1.4923195113784158</v>
      </c>
      <c r="H34" s="11">
        <f>INDEX('MINGW_6&amp;DR69'!$M$3:$M$14, MATCH($B34,'MINGW_6&amp;DR69'!$H$3:$H$14,0), 1)</f>
        <v>9.2302995262790564</v>
      </c>
      <c r="I34" s="11">
        <v>3633</v>
      </c>
      <c r="J34" s="11">
        <f>INDEX(CALLITE_EVAP_S_SHSTA!$I$2:$I$13, MATCH($B34,CALLITE_EVAP_S_SHSTA!$F$2:$F$13,0), 1)</f>
        <v>0.32086789406572802</v>
      </c>
      <c r="K34" s="11">
        <f>SHASTAlevel5extended!$H23</f>
        <v>4552.1000000000004</v>
      </c>
      <c r="L34" s="11">
        <f>INDEX(CALLiTE_SHASTA_LEVEL2_4!$E$1024:$E$1035, MATCH($B34,CALLiTE_SHASTA_LEVEL2_4!$C$1024:$C$1035,0), 1)</f>
        <v>1700</v>
      </c>
      <c r="M34" s="11">
        <f>INDEX(CALLiTE_SHASTA_LEVEL2_4!$F$1024:$F$1035, MATCH($B34,CALLiTE_SHASTA_LEVEL2_4!$C$1024:$C$1035,0), 1)</f>
        <v>3200</v>
      </c>
      <c r="N34" s="11">
        <f>inflowYuba!H23</f>
        <v>2691</v>
      </c>
      <c r="O34" s="11">
        <f>INDEX(DEMAND_D_DAGUER_NP!$K$3:$K$14, MATCH($B34,DEMAND_D_DAGUER_NP!$H$3:$H$14,0), 1)</f>
        <v>30.54394749818676</v>
      </c>
      <c r="P34" s="11">
        <f>INDEX(D_THERM_DEMANDS!AB$3:AB$14, MATCH($B34,D_THERM_DEMANDS!$P$3:$P$14,0), 1)</f>
        <v>0.74173579164730596</v>
      </c>
      <c r="Q34" s="11">
        <f>INDEX(D_THERM_DEMANDS!AC$3:AC$14, MATCH($B34,D_THERM_DEMANDS!$P$3:$P$14,0), 1)</f>
        <v>0.71701613292899191</v>
      </c>
      <c r="R34" s="11">
        <f>INDEX(D_THERM_DEMANDS!AD$3:AD$14, MATCH($B34,D_THERM_DEMANDS!$P$3:$P$14,0), 1)</f>
        <v>2.7285637628464472</v>
      </c>
      <c r="S34" s="11">
        <f>INDEX(D_THERM_DEMANDS!AE$3:AE$14, MATCH($B34,D_THERM_DEMANDS!$P$3:$P$14,0), 1)</f>
        <v>2.4815668204596148E-2</v>
      </c>
      <c r="T34" s="11">
        <f>INDEX(D_THERM_DEMANDS!AF$3:AF$14, MATCH($B34,D_THERM_DEMANDS!$P$3:$P$14,0), 1)</f>
        <v>3.4639017647861883E-2</v>
      </c>
      <c r="U34" s="11">
        <f>INDEX(D_THERM_DEMANDS!AG$3:AG$14, MATCH($B34,D_THERM_DEMANDS!$P$3:$P$14,0), 1)</f>
        <v>0.10391704918968331</v>
      </c>
      <c r="V34" s="11">
        <f>INDEX(D_THERM_DEMANDS!AH$3:AH$14, MATCH($B34,D_THERM_DEMANDS!$P$3:$P$14,0), 1)</f>
        <v>3.9527649841000954E-2</v>
      </c>
      <c r="W34" s="11">
        <f>INDEX(D_THERM_DEMANDS!AI$3:AI$14, MATCH($B34,D_THERM_DEMANDS!$P$3:$P$14,0), 1)</f>
        <v>3.9362520391490602E-2</v>
      </c>
      <c r="X34" s="11">
        <f>INDEX(D_THERM_DEMANDS!AJ$3:AJ$14, MATCH($B34,D_THERM_DEMANDS!$P$3:$P$14,0), 1)</f>
        <v>0.10391704918968331</v>
      </c>
      <c r="Y34" s="11">
        <f>INDEX(D_THERM_DEMANDS!AK$3:AK$14, MATCH($B34,D_THERM_DEMANDS!$P$3:$P$14,0), 1)</f>
        <v>0</v>
      </c>
      <c r="Z34">
        <f>INDEX(DEMAND_C217B!$K$3:$K$14, MATCH($B34,DEMAND_C217B!$H$3:$H$14,0), 1)</f>
        <v>0.62323399220011011</v>
      </c>
    </row>
    <row r="35" spans="1:26">
      <c r="A35" s="1">
        <v>43700</v>
      </c>
      <c r="B35" s="6">
        <f t="shared" si="0"/>
        <v>8</v>
      </c>
      <c r="C35" s="11">
        <v>1976</v>
      </c>
      <c r="D35" s="11">
        <f>OROLEVEL5!G24/1000</f>
        <v>3538</v>
      </c>
      <c r="E35" s="11">
        <f>INDEX(OROevaprateIN!$D$2:$D$13, MATCH($B35,OROevaprateIN!$A$2:$A$13,0), 1)</f>
        <v>0.28356897773690315</v>
      </c>
      <c r="F35" s="11">
        <f>INDEX(DEM_D6_PWR!$K$3:$K$14, MATCH($B35,DEM_D6_PWR!$H$3:$H$14,0), 1)</f>
        <v>8.6950844883369405E-2</v>
      </c>
      <c r="G35" s="11">
        <f>INDEX('MINGW_6&amp;DR69'!$L$3:$L$14, MATCH($B35,'MINGW_6&amp;DR69'!$H$3:$H$14,0), 1)</f>
        <v>1.4923195113784158</v>
      </c>
      <c r="H35" s="11">
        <f>INDEX('MINGW_6&amp;DR69'!$M$3:$M$14, MATCH($B35,'MINGW_6&amp;DR69'!$H$3:$H$14,0), 1)</f>
        <v>9.2302995262790564</v>
      </c>
      <c r="I35" s="11">
        <v>4086</v>
      </c>
      <c r="J35" s="11">
        <f>INDEX(CALLITE_EVAP_S_SHSTA!$I$2:$I$13, MATCH($B35,CALLITE_EVAP_S_SHSTA!$F$2:$F$13,0), 1)</f>
        <v>0.32086789406572802</v>
      </c>
      <c r="K35" s="11">
        <f>SHASTAlevel5extended!$H24</f>
        <v>4552.1000000000004</v>
      </c>
      <c r="L35" s="11">
        <f>INDEX(CALLiTE_SHASTA_LEVEL2_4!$E$1024:$E$1035, MATCH($B35,CALLiTE_SHASTA_LEVEL2_4!$C$1024:$C$1035,0), 1)</f>
        <v>1700</v>
      </c>
      <c r="M35" s="11">
        <f>INDEX(CALLiTE_SHASTA_LEVEL2_4!$F$1024:$F$1035, MATCH($B35,CALLiTE_SHASTA_LEVEL2_4!$C$1024:$C$1035,0), 1)</f>
        <v>3200</v>
      </c>
      <c r="N35" s="11">
        <f>inflowYuba!H24</f>
        <v>2692</v>
      </c>
      <c r="O35" s="11">
        <f>INDEX(DEMAND_D_DAGUER_NP!$K$3:$K$14, MATCH($B35,DEMAND_D_DAGUER_NP!$H$3:$H$14,0), 1)</f>
        <v>30.54394749818676</v>
      </c>
      <c r="P35" s="11">
        <f>INDEX(D_THERM_DEMANDS!AB$3:AB$14, MATCH($B35,D_THERM_DEMANDS!$P$3:$P$14,0), 1)</f>
        <v>0.74173579164730596</v>
      </c>
      <c r="Q35" s="11">
        <f>INDEX(D_THERM_DEMANDS!AC$3:AC$14, MATCH($B35,D_THERM_DEMANDS!$P$3:$P$14,0), 1)</f>
        <v>0.71701613292899191</v>
      </c>
      <c r="R35" s="11">
        <f>INDEX(D_THERM_DEMANDS!AD$3:AD$14, MATCH($B35,D_THERM_DEMANDS!$P$3:$P$14,0), 1)</f>
        <v>2.7285637628464472</v>
      </c>
      <c r="S35" s="11">
        <f>INDEX(D_THERM_DEMANDS!AE$3:AE$14, MATCH($B35,D_THERM_DEMANDS!$P$3:$P$14,0), 1)</f>
        <v>2.4815668204596148E-2</v>
      </c>
      <c r="T35" s="11">
        <f>INDEX(D_THERM_DEMANDS!AF$3:AF$14, MATCH($B35,D_THERM_DEMANDS!$P$3:$P$14,0), 1)</f>
        <v>3.4639017647861883E-2</v>
      </c>
      <c r="U35" s="11">
        <f>INDEX(D_THERM_DEMANDS!AG$3:AG$14, MATCH($B35,D_THERM_DEMANDS!$P$3:$P$14,0), 1)</f>
        <v>0.10391704918968331</v>
      </c>
      <c r="V35" s="11">
        <f>INDEX(D_THERM_DEMANDS!AH$3:AH$14, MATCH($B35,D_THERM_DEMANDS!$P$3:$P$14,0), 1)</f>
        <v>3.9527649841000954E-2</v>
      </c>
      <c r="W35" s="11">
        <f>INDEX(D_THERM_DEMANDS!AI$3:AI$14, MATCH($B35,D_THERM_DEMANDS!$P$3:$P$14,0), 1)</f>
        <v>3.9362520391490602E-2</v>
      </c>
      <c r="X35" s="11">
        <f>INDEX(D_THERM_DEMANDS!AJ$3:AJ$14, MATCH($B35,D_THERM_DEMANDS!$P$3:$P$14,0), 1)</f>
        <v>0.10391704918968331</v>
      </c>
      <c r="Y35" s="11">
        <f>INDEX(D_THERM_DEMANDS!AK$3:AK$14, MATCH($B35,D_THERM_DEMANDS!$P$3:$P$14,0), 1)</f>
        <v>0</v>
      </c>
      <c r="Z35">
        <f>INDEX(DEMAND_C217B!$K$3:$K$14, MATCH($B35,DEMAND_C217B!$H$3:$H$14,0), 1)</f>
        <v>0.62323399220011011</v>
      </c>
    </row>
    <row r="36" spans="1:26">
      <c r="A36" s="1">
        <v>43701</v>
      </c>
      <c r="B36" s="6">
        <f t="shared" si="0"/>
        <v>8</v>
      </c>
      <c r="C36" s="11">
        <v>1593</v>
      </c>
      <c r="D36" s="11">
        <f>OROLEVEL5!G25/1000</f>
        <v>3538</v>
      </c>
      <c r="E36" s="11">
        <f>INDEX(OROevaprateIN!$D$2:$D$13, MATCH($B36,OROevaprateIN!$A$2:$A$13,0), 1)</f>
        <v>0.28356897773690315</v>
      </c>
      <c r="F36" s="11">
        <f>INDEX(DEM_D6_PWR!$K$3:$K$14, MATCH($B36,DEM_D6_PWR!$H$3:$H$14,0), 1)</f>
        <v>8.6950844883369405E-2</v>
      </c>
      <c r="G36" s="11">
        <f>INDEX('MINGW_6&amp;DR69'!$L$3:$L$14, MATCH($B36,'MINGW_6&amp;DR69'!$H$3:$H$14,0), 1)</f>
        <v>1.4923195113784158</v>
      </c>
      <c r="H36" s="11">
        <f>INDEX('MINGW_6&amp;DR69'!$M$3:$M$14, MATCH($B36,'MINGW_6&amp;DR69'!$H$3:$H$14,0), 1)</f>
        <v>9.2302995262790564</v>
      </c>
      <c r="I36" s="11">
        <v>3490</v>
      </c>
      <c r="J36" s="11">
        <f>INDEX(CALLITE_EVAP_S_SHSTA!$I$2:$I$13, MATCH($B36,CALLITE_EVAP_S_SHSTA!$F$2:$F$13,0), 1)</f>
        <v>0.32086789406572802</v>
      </c>
      <c r="K36" s="11">
        <f>SHASTAlevel5extended!$H25</f>
        <v>4552.1000000000004</v>
      </c>
      <c r="L36" s="11">
        <f>INDEX(CALLiTE_SHASTA_LEVEL2_4!$E$1024:$E$1035, MATCH($B36,CALLiTE_SHASTA_LEVEL2_4!$C$1024:$C$1035,0), 1)</f>
        <v>1700</v>
      </c>
      <c r="M36" s="11">
        <f>INDEX(CALLiTE_SHASTA_LEVEL2_4!$F$1024:$F$1035, MATCH($B36,CALLiTE_SHASTA_LEVEL2_4!$C$1024:$C$1035,0), 1)</f>
        <v>3200</v>
      </c>
      <c r="N36" s="11">
        <f>inflowYuba!H25</f>
        <v>2679</v>
      </c>
      <c r="O36" s="11">
        <f>INDEX(DEMAND_D_DAGUER_NP!$K$3:$K$14, MATCH($B36,DEMAND_D_DAGUER_NP!$H$3:$H$14,0), 1)</f>
        <v>30.54394749818676</v>
      </c>
      <c r="P36" s="11">
        <f>INDEX(D_THERM_DEMANDS!AB$3:AB$14, MATCH($B36,D_THERM_DEMANDS!$P$3:$P$14,0), 1)</f>
        <v>0.74173579164730596</v>
      </c>
      <c r="Q36" s="11">
        <f>INDEX(D_THERM_DEMANDS!AC$3:AC$14, MATCH($B36,D_THERM_DEMANDS!$P$3:$P$14,0), 1)</f>
        <v>0.71701613292899191</v>
      </c>
      <c r="R36" s="11">
        <f>INDEX(D_THERM_DEMANDS!AD$3:AD$14, MATCH($B36,D_THERM_DEMANDS!$P$3:$P$14,0), 1)</f>
        <v>2.7285637628464472</v>
      </c>
      <c r="S36" s="11">
        <f>INDEX(D_THERM_DEMANDS!AE$3:AE$14, MATCH($B36,D_THERM_DEMANDS!$P$3:$P$14,0), 1)</f>
        <v>2.4815668204596148E-2</v>
      </c>
      <c r="T36" s="11">
        <f>INDEX(D_THERM_DEMANDS!AF$3:AF$14, MATCH($B36,D_THERM_DEMANDS!$P$3:$P$14,0), 1)</f>
        <v>3.4639017647861883E-2</v>
      </c>
      <c r="U36" s="11">
        <f>INDEX(D_THERM_DEMANDS!AG$3:AG$14, MATCH($B36,D_THERM_DEMANDS!$P$3:$P$14,0), 1)</f>
        <v>0.10391704918968331</v>
      </c>
      <c r="V36" s="11">
        <f>INDEX(D_THERM_DEMANDS!AH$3:AH$14, MATCH($B36,D_THERM_DEMANDS!$P$3:$P$14,0), 1)</f>
        <v>3.9527649841000954E-2</v>
      </c>
      <c r="W36" s="11">
        <f>INDEX(D_THERM_DEMANDS!AI$3:AI$14, MATCH($B36,D_THERM_DEMANDS!$P$3:$P$14,0), 1)</f>
        <v>3.9362520391490602E-2</v>
      </c>
      <c r="X36" s="11">
        <f>INDEX(D_THERM_DEMANDS!AJ$3:AJ$14, MATCH($B36,D_THERM_DEMANDS!$P$3:$P$14,0), 1)</f>
        <v>0.10391704918968331</v>
      </c>
      <c r="Y36" s="11">
        <f>INDEX(D_THERM_DEMANDS!AK$3:AK$14, MATCH($B36,D_THERM_DEMANDS!$P$3:$P$14,0), 1)</f>
        <v>0</v>
      </c>
      <c r="Z36">
        <f>INDEX(DEMAND_C217B!$K$3:$K$14, MATCH($B36,DEMAND_C217B!$H$3:$H$14,0), 1)</f>
        <v>0.62323399220011011</v>
      </c>
    </row>
    <row r="37" spans="1:26">
      <c r="A37" s="1">
        <v>43702</v>
      </c>
      <c r="B37" s="6">
        <f t="shared" si="0"/>
        <v>8</v>
      </c>
      <c r="C37" s="11">
        <v>1922</v>
      </c>
      <c r="D37" s="11">
        <f>OROLEVEL5!G26/1000</f>
        <v>3538</v>
      </c>
      <c r="E37" s="11">
        <f>INDEX(OROevaprateIN!$D$2:$D$13, MATCH($B37,OROevaprateIN!$A$2:$A$13,0), 1)</f>
        <v>0.28356897773690315</v>
      </c>
      <c r="F37" s="11">
        <f>INDEX(DEM_D6_PWR!$K$3:$K$14, MATCH($B37,DEM_D6_PWR!$H$3:$H$14,0), 1)</f>
        <v>8.6950844883369405E-2</v>
      </c>
      <c r="G37" s="11">
        <f>INDEX('MINGW_6&amp;DR69'!$L$3:$L$14, MATCH($B37,'MINGW_6&amp;DR69'!$H$3:$H$14,0), 1)</f>
        <v>1.4923195113784158</v>
      </c>
      <c r="H37" s="11">
        <f>INDEX('MINGW_6&amp;DR69'!$M$3:$M$14, MATCH($B37,'MINGW_6&amp;DR69'!$H$3:$H$14,0), 1)</f>
        <v>9.2302995262790564</v>
      </c>
      <c r="I37" s="11">
        <v>4021</v>
      </c>
      <c r="J37" s="11">
        <f>INDEX(CALLITE_EVAP_S_SHSTA!$I$2:$I$13, MATCH($B37,CALLITE_EVAP_S_SHSTA!$F$2:$F$13,0), 1)</f>
        <v>0.32086789406572802</v>
      </c>
      <c r="K37" s="11">
        <f>SHASTAlevel5extended!$H26</f>
        <v>4552.1000000000004</v>
      </c>
      <c r="L37" s="11">
        <f>INDEX(CALLiTE_SHASTA_LEVEL2_4!$E$1024:$E$1035, MATCH($B37,CALLiTE_SHASTA_LEVEL2_4!$C$1024:$C$1035,0), 1)</f>
        <v>1700</v>
      </c>
      <c r="M37" s="11">
        <f>INDEX(CALLiTE_SHASTA_LEVEL2_4!$F$1024:$F$1035, MATCH($B37,CALLiTE_SHASTA_LEVEL2_4!$C$1024:$C$1035,0), 1)</f>
        <v>3200</v>
      </c>
      <c r="N37" s="11">
        <f>inflowYuba!H26</f>
        <v>2546</v>
      </c>
      <c r="O37" s="11">
        <f>INDEX(DEMAND_D_DAGUER_NP!$K$3:$K$14, MATCH($B37,DEMAND_D_DAGUER_NP!$H$3:$H$14,0), 1)</f>
        <v>30.54394749818676</v>
      </c>
      <c r="P37" s="11">
        <f>INDEX(D_THERM_DEMANDS!AB$3:AB$14, MATCH($B37,D_THERM_DEMANDS!$P$3:$P$14,0), 1)</f>
        <v>0.74173579164730596</v>
      </c>
      <c r="Q37" s="11">
        <f>INDEX(D_THERM_DEMANDS!AC$3:AC$14, MATCH($B37,D_THERM_DEMANDS!$P$3:$P$14,0), 1)</f>
        <v>0.71701613292899191</v>
      </c>
      <c r="R37" s="11">
        <f>INDEX(D_THERM_DEMANDS!AD$3:AD$14, MATCH($B37,D_THERM_DEMANDS!$P$3:$P$14,0), 1)</f>
        <v>2.7285637628464472</v>
      </c>
      <c r="S37" s="11">
        <f>INDEX(D_THERM_DEMANDS!AE$3:AE$14, MATCH($B37,D_THERM_DEMANDS!$P$3:$P$14,0), 1)</f>
        <v>2.4815668204596148E-2</v>
      </c>
      <c r="T37" s="11">
        <f>INDEX(D_THERM_DEMANDS!AF$3:AF$14, MATCH($B37,D_THERM_DEMANDS!$P$3:$P$14,0), 1)</f>
        <v>3.4639017647861883E-2</v>
      </c>
      <c r="U37" s="11">
        <f>INDEX(D_THERM_DEMANDS!AG$3:AG$14, MATCH($B37,D_THERM_DEMANDS!$P$3:$P$14,0), 1)</f>
        <v>0.10391704918968331</v>
      </c>
      <c r="V37" s="11">
        <f>INDEX(D_THERM_DEMANDS!AH$3:AH$14, MATCH($B37,D_THERM_DEMANDS!$P$3:$P$14,0), 1)</f>
        <v>3.9527649841000954E-2</v>
      </c>
      <c r="W37" s="11">
        <f>INDEX(D_THERM_DEMANDS!AI$3:AI$14, MATCH($B37,D_THERM_DEMANDS!$P$3:$P$14,0), 1)</f>
        <v>3.9362520391490602E-2</v>
      </c>
      <c r="X37" s="11">
        <f>INDEX(D_THERM_DEMANDS!AJ$3:AJ$14, MATCH($B37,D_THERM_DEMANDS!$P$3:$P$14,0), 1)</f>
        <v>0.10391704918968331</v>
      </c>
      <c r="Y37" s="11">
        <f>INDEX(D_THERM_DEMANDS!AK$3:AK$14, MATCH($B37,D_THERM_DEMANDS!$P$3:$P$14,0), 1)</f>
        <v>0</v>
      </c>
      <c r="Z37">
        <f>INDEX(DEMAND_C217B!$K$3:$K$14, MATCH($B37,DEMAND_C217B!$H$3:$H$14,0), 1)</f>
        <v>0.62323399220011011</v>
      </c>
    </row>
    <row r="38" spans="1:26">
      <c r="A38" s="1">
        <v>43703</v>
      </c>
      <c r="B38" s="6">
        <f t="shared" si="0"/>
        <v>8</v>
      </c>
      <c r="C38" s="11">
        <v>1668</v>
      </c>
      <c r="D38" s="11">
        <f>OROLEVEL5!G27/1000</f>
        <v>3538</v>
      </c>
      <c r="E38" s="11">
        <f>INDEX(OROevaprateIN!$D$2:$D$13, MATCH($B38,OROevaprateIN!$A$2:$A$13,0), 1)</f>
        <v>0.28356897773690315</v>
      </c>
      <c r="F38" s="11">
        <f>INDEX(DEM_D6_PWR!$K$3:$K$14, MATCH($B38,DEM_D6_PWR!$H$3:$H$14,0), 1)</f>
        <v>8.6950844883369405E-2</v>
      </c>
      <c r="G38" s="11">
        <f>INDEX('MINGW_6&amp;DR69'!$L$3:$L$14, MATCH($B38,'MINGW_6&amp;DR69'!$H$3:$H$14,0), 1)</f>
        <v>1.4923195113784158</v>
      </c>
      <c r="H38" s="11">
        <f>INDEX('MINGW_6&amp;DR69'!$M$3:$M$14, MATCH($B38,'MINGW_6&amp;DR69'!$H$3:$H$14,0), 1)</f>
        <v>9.2302995262790564</v>
      </c>
      <c r="I38" s="11">
        <v>4308</v>
      </c>
      <c r="J38" s="11">
        <f>INDEX(CALLITE_EVAP_S_SHSTA!$I$2:$I$13, MATCH($B38,CALLITE_EVAP_S_SHSTA!$F$2:$F$13,0), 1)</f>
        <v>0.32086789406572802</v>
      </c>
      <c r="K38" s="11">
        <f>SHASTAlevel5extended!$H27</f>
        <v>4552.1000000000004</v>
      </c>
      <c r="L38" s="11">
        <f>INDEX(CALLiTE_SHASTA_LEVEL2_4!$E$1024:$E$1035, MATCH($B38,CALLiTE_SHASTA_LEVEL2_4!$C$1024:$C$1035,0), 1)</f>
        <v>1700</v>
      </c>
      <c r="M38" s="11">
        <f>INDEX(CALLiTE_SHASTA_LEVEL2_4!$F$1024:$F$1035, MATCH($B38,CALLiTE_SHASTA_LEVEL2_4!$C$1024:$C$1035,0), 1)</f>
        <v>3200</v>
      </c>
      <c r="N38" s="11">
        <f>inflowYuba!H27</f>
        <v>2320</v>
      </c>
      <c r="O38" s="11">
        <f>INDEX(DEMAND_D_DAGUER_NP!$K$3:$K$14, MATCH($B38,DEMAND_D_DAGUER_NP!$H$3:$H$14,0), 1)</f>
        <v>30.54394749818676</v>
      </c>
      <c r="P38" s="11">
        <f>INDEX(D_THERM_DEMANDS!AB$3:AB$14, MATCH($B38,D_THERM_DEMANDS!$P$3:$P$14,0), 1)</f>
        <v>0.74173579164730596</v>
      </c>
      <c r="Q38" s="11">
        <f>INDEX(D_THERM_DEMANDS!AC$3:AC$14, MATCH($B38,D_THERM_DEMANDS!$P$3:$P$14,0), 1)</f>
        <v>0.71701613292899191</v>
      </c>
      <c r="R38" s="11">
        <f>INDEX(D_THERM_DEMANDS!AD$3:AD$14, MATCH($B38,D_THERM_DEMANDS!$P$3:$P$14,0), 1)</f>
        <v>2.7285637628464472</v>
      </c>
      <c r="S38" s="11">
        <f>INDEX(D_THERM_DEMANDS!AE$3:AE$14, MATCH($B38,D_THERM_DEMANDS!$P$3:$P$14,0), 1)</f>
        <v>2.4815668204596148E-2</v>
      </c>
      <c r="T38" s="11">
        <f>INDEX(D_THERM_DEMANDS!AF$3:AF$14, MATCH($B38,D_THERM_DEMANDS!$P$3:$P$14,0), 1)</f>
        <v>3.4639017647861883E-2</v>
      </c>
      <c r="U38" s="11">
        <f>INDEX(D_THERM_DEMANDS!AG$3:AG$14, MATCH($B38,D_THERM_DEMANDS!$P$3:$P$14,0), 1)</f>
        <v>0.10391704918968331</v>
      </c>
      <c r="V38" s="11">
        <f>INDEX(D_THERM_DEMANDS!AH$3:AH$14, MATCH($B38,D_THERM_DEMANDS!$P$3:$P$14,0), 1)</f>
        <v>3.9527649841000954E-2</v>
      </c>
      <c r="W38" s="11">
        <f>INDEX(D_THERM_DEMANDS!AI$3:AI$14, MATCH($B38,D_THERM_DEMANDS!$P$3:$P$14,0), 1)</f>
        <v>3.9362520391490602E-2</v>
      </c>
      <c r="X38" s="11">
        <f>INDEX(D_THERM_DEMANDS!AJ$3:AJ$14, MATCH($B38,D_THERM_DEMANDS!$P$3:$P$14,0), 1)</f>
        <v>0.10391704918968331</v>
      </c>
      <c r="Y38" s="11">
        <f>INDEX(D_THERM_DEMANDS!AK$3:AK$14, MATCH($B38,D_THERM_DEMANDS!$P$3:$P$14,0), 1)</f>
        <v>0</v>
      </c>
      <c r="Z38">
        <f>INDEX(DEMAND_C217B!$K$3:$K$14, MATCH($B38,DEMAND_C217B!$H$3:$H$14,0), 1)</f>
        <v>0.62323399220011011</v>
      </c>
    </row>
    <row r="39" spans="1:26">
      <c r="A39" s="1">
        <v>43704</v>
      </c>
      <c r="B39" s="6">
        <f t="shared" si="0"/>
        <v>8</v>
      </c>
      <c r="C39" s="11">
        <v>2025</v>
      </c>
      <c r="D39" s="11">
        <f>OROLEVEL5!G28/1000</f>
        <v>3538</v>
      </c>
      <c r="E39" s="11">
        <f>INDEX(OROevaprateIN!$D$2:$D$13, MATCH($B39,OROevaprateIN!$A$2:$A$13,0), 1)</f>
        <v>0.28356897773690315</v>
      </c>
      <c r="F39" s="11">
        <f>INDEX(DEM_D6_PWR!$K$3:$K$14, MATCH($B39,DEM_D6_PWR!$H$3:$H$14,0), 1)</f>
        <v>8.6950844883369405E-2</v>
      </c>
      <c r="G39" s="11">
        <f>INDEX('MINGW_6&amp;DR69'!$L$3:$L$14, MATCH($B39,'MINGW_6&amp;DR69'!$H$3:$H$14,0), 1)</f>
        <v>1.4923195113784158</v>
      </c>
      <c r="H39" s="11">
        <f>INDEX('MINGW_6&amp;DR69'!$M$3:$M$14, MATCH($B39,'MINGW_6&amp;DR69'!$H$3:$H$14,0), 1)</f>
        <v>9.2302995262790564</v>
      </c>
      <c r="I39" s="11">
        <v>4874</v>
      </c>
      <c r="J39" s="11">
        <f>INDEX(CALLITE_EVAP_S_SHSTA!$I$2:$I$13, MATCH($B39,CALLITE_EVAP_S_SHSTA!$F$2:$F$13,0), 1)</f>
        <v>0.32086789406572802</v>
      </c>
      <c r="K39" s="11">
        <f>SHASTAlevel5extended!$H28</f>
        <v>4552.1000000000004</v>
      </c>
      <c r="L39" s="11">
        <f>INDEX(CALLiTE_SHASTA_LEVEL2_4!$E$1024:$E$1035, MATCH($B39,CALLiTE_SHASTA_LEVEL2_4!$C$1024:$C$1035,0), 1)</f>
        <v>1700</v>
      </c>
      <c r="M39" s="11">
        <f>INDEX(CALLiTE_SHASTA_LEVEL2_4!$F$1024:$F$1035, MATCH($B39,CALLiTE_SHASTA_LEVEL2_4!$C$1024:$C$1035,0), 1)</f>
        <v>3200</v>
      </c>
      <c r="N39" s="11">
        <f>inflowYuba!H28</f>
        <v>2120</v>
      </c>
      <c r="O39" s="11">
        <f>INDEX(DEMAND_D_DAGUER_NP!$K$3:$K$14, MATCH($B39,DEMAND_D_DAGUER_NP!$H$3:$H$14,0), 1)</f>
        <v>30.54394749818676</v>
      </c>
      <c r="P39" s="11">
        <f>INDEX(D_THERM_DEMANDS!AB$3:AB$14, MATCH($B39,D_THERM_DEMANDS!$P$3:$P$14,0), 1)</f>
        <v>0.74173579164730596</v>
      </c>
      <c r="Q39" s="11">
        <f>INDEX(D_THERM_DEMANDS!AC$3:AC$14, MATCH($B39,D_THERM_DEMANDS!$P$3:$P$14,0), 1)</f>
        <v>0.71701613292899191</v>
      </c>
      <c r="R39" s="11">
        <f>INDEX(D_THERM_DEMANDS!AD$3:AD$14, MATCH($B39,D_THERM_DEMANDS!$P$3:$P$14,0), 1)</f>
        <v>2.7285637628464472</v>
      </c>
      <c r="S39" s="11">
        <f>INDEX(D_THERM_DEMANDS!AE$3:AE$14, MATCH($B39,D_THERM_DEMANDS!$P$3:$P$14,0), 1)</f>
        <v>2.4815668204596148E-2</v>
      </c>
      <c r="T39" s="11">
        <f>INDEX(D_THERM_DEMANDS!AF$3:AF$14, MATCH($B39,D_THERM_DEMANDS!$P$3:$P$14,0), 1)</f>
        <v>3.4639017647861883E-2</v>
      </c>
      <c r="U39" s="11">
        <f>INDEX(D_THERM_DEMANDS!AG$3:AG$14, MATCH($B39,D_THERM_DEMANDS!$P$3:$P$14,0), 1)</f>
        <v>0.10391704918968331</v>
      </c>
      <c r="V39" s="11">
        <f>INDEX(D_THERM_DEMANDS!AH$3:AH$14, MATCH($B39,D_THERM_DEMANDS!$P$3:$P$14,0), 1)</f>
        <v>3.9527649841000954E-2</v>
      </c>
      <c r="W39" s="11">
        <f>INDEX(D_THERM_DEMANDS!AI$3:AI$14, MATCH($B39,D_THERM_DEMANDS!$P$3:$P$14,0), 1)</f>
        <v>3.9362520391490602E-2</v>
      </c>
      <c r="X39" s="11">
        <f>INDEX(D_THERM_DEMANDS!AJ$3:AJ$14, MATCH($B39,D_THERM_DEMANDS!$P$3:$P$14,0), 1)</f>
        <v>0.10391704918968331</v>
      </c>
      <c r="Y39" s="11">
        <f>INDEX(D_THERM_DEMANDS!AK$3:AK$14, MATCH($B39,D_THERM_DEMANDS!$P$3:$P$14,0), 1)</f>
        <v>0</v>
      </c>
      <c r="Z39">
        <f>INDEX(DEMAND_C217B!$K$3:$K$14, MATCH($B39,DEMAND_C217B!$H$3:$H$14,0), 1)</f>
        <v>0.62323399220011011</v>
      </c>
    </row>
    <row r="40" spans="1:26">
      <c r="A40" s="1">
        <v>43705</v>
      </c>
      <c r="B40" s="6">
        <f t="shared" si="0"/>
        <v>8</v>
      </c>
      <c r="C40" s="11">
        <v>2504</v>
      </c>
      <c r="D40" s="11">
        <f>OROLEVEL5!G29/1000</f>
        <v>3538</v>
      </c>
      <c r="E40" s="11">
        <f>INDEX(OROevaprateIN!$D$2:$D$13, MATCH($B40,OROevaprateIN!$A$2:$A$13,0), 1)</f>
        <v>0.28356897773690315</v>
      </c>
      <c r="F40" s="11">
        <f>INDEX(DEM_D6_PWR!$K$3:$K$14, MATCH($B40,DEM_D6_PWR!$H$3:$H$14,0), 1)</f>
        <v>8.6950844883369405E-2</v>
      </c>
      <c r="G40" s="11">
        <f>INDEX('MINGW_6&amp;DR69'!$L$3:$L$14, MATCH($B40,'MINGW_6&amp;DR69'!$H$3:$H$14,0), 1)</f>
        <v>1.4923195113784158</v>
      </c>
      <c r="H40" s="11">
        <f>INDEX('MINGW_6&amp;DR69'!$M$3:$M$14, MATCH($B40,'MINGW_6&amp;DR69'!$H$3:$H$14,0), 1)</f>
        <v>9.2302995262790564</v>
      </c>
      <c r="I40" s="11">
        <v>2481</v>
      </c>
      <c r="J40" s="11">
        <f>INDEX(CALLITE_EVAP_S_SHSTA!$I$2:$I$13, MATCH($B40,CALLITE_EVAP_S_SHSTA!$F$2:$F$13,0), 1)</f>
        <v>0.32086789406572802</v>
      </c>
      <c r="K40" s="11">
        <f>SHASTAlevel5extended!$H29</f>
        <v>4552.1000000000004</v>
      </c>
      <c r="L40" s="11">
        <f>INDEX(CALLiTE_SHASTA_LEVEL2_4!$E$1024:$E$1035, MATCH($B40,CALLiTE_SHASTA_LEVEL2_4!$C$1024:$C$1035,0), 1)</f>
        <v>1700</v>
      </c>
      <c r="M40" s="11">
        <f>INDEX(CALLiTE_SHASTA_LEVEL2_4!$F$1024:$F$1035, MATCH($B40,CALLiTE_SHASTA_LEVEL2_4!$C$1024:$C$1035,0), 1)</f>
        <v>3200</v>
      </c>
      <c r="N40" s="11">
        <f>inflowYuba!H29</f>
        <v>1904</v>
      </c>
      <c r="O40" s="11">
        <f>INDEX(DEMAND_D_DAGUER_NP!$K$3:$K$14, MATCH($B40,DEMAND_D_DAGUER_NP!$H$3:$H$14,0), 1)</f>
        <v>30.54394749818676</v>
      </c>
      <c r="P40" s="11">
        <f>INDEX(D_THERM_DEMANDS!AB$3:AB$14, MATCH($B40,D_THERM_DEMANDS!$P$3:$P$14,0), 1)</f>
        <v>0.74173579164730596</v>
      </c>
      <c r="Q40" s="11">
        <f>INDEX(D_THERM_DEMANDS!AC$3:AC$14, MATCH($B40,D_THERM_DEMANDS!$P$3:$P$14,0), 1)</f>
        <v>0.71701613292899191</v>
      </c>
      <c r="R40" s="11">
        <f>INDEX(D_THERM_DEMANDS!AD$3:AD$14, MATCH($B40,D_THERM_DEMANDS!$P$3:$P$14,0), 1)</f>
        <v>2.7285637628464472</v>
      </c>
      <c r="S40" s="11">
        <f>INDEX(D_THERM_DEMANDS!AE$3:AE$14, MATCH($B40,D_THERM_DEMANDS!$P$3:$P$14,0), 1)</f>
        <v>2.4815668204596148E-2</v>
      </c>
      <c r="T40" s="11">
        <f>INDEX(D_THERM_DEMANDS!AF$3:AF$14, MATCH($B40,D_THERM_DEMANDS!$P$3:$P$14,0), 1)</f>
        <v>3.4639017647861883E-2</v>
      </c>
      <c r="U40" s="11">
        <f>INDEX(D_THERM_DEMANDS!AG$3:AG$14, MATCH($B40,D_THERM_DEMANDS!$P$3:$P$14,0), 1)</f>
        <v>0.10391704918968331</v>
      </c>
      <c r="V40" s="11">
        <f>INDEX(D_THERM_DEMANDS!AH$3:AH$14, MATCH($B40,D_THERM_DEMANDS!$P$3:$P$14,0), 1)</f>
        <v>3.9527649841000954E-2</v>
      </c>
      <c r="W40" s="11">
        <f>INDEX(D_THERM_DEMANDS!AI$3:AI$14, MATCH($B40,D_THERM_DEMANDS!$P$3:$P$14,0), 1)</f>
        <v>3.9362520391490602E-2</v>
      </c>
      <c r="X40" s="11">
        <f>INDEX(D_THERM_DEMANDS!AJ$3:AJ$14, MATCH($B40,D_THERM_DEMANDS!$P$3:$P$14,0), 1)</f>
        <v>0.10391704918968331</v>
      </c>
      <c r="Y40" s="11">
        <f>INDEX(D_THERM_DEMANDS!AK$3:AK$14, MATCH($B40,D_THERM_DEMANDS!$P$3:$P$14,0), 1)</f>
        <v>0</v>
      </c>
      <c r="Z40">
        <f>INDEX(DEMAND_C217B!$K$3:$K$14, MATCH($B40,DEMAND_C217B!$H$3:$H$14,0), 1)</f>
        <v>0.62323399220011011</v>
      </c>
    </row>
    <row r="41" spans="1:26">
      <c r="A41" s="1">
        <v>43706</v>
      </c>
      <c r="B41" s="6">
        <f t="shared" si="0"/>
        <v>8</v>
      </c>
      <c r="C41" s="11">
        <v>2189</v>
      </c>
      <c r="D41" s="11">
        <f>OROLEVEL5!G30/1000</f>
        <v>3538</v>
      </c>
      <c r="E41" s="11">
        <f>INDEX(OROevaprateIN!$D$2:$D$13, MATCH($B41,OROevaprateIN!$A$2:$A$13,0), 1)</f>
        <v>0.28356897773690315</v>
      </c>
      <c r="F41" s="11">
        <f>INDEX(DEM_D6_PWR!$K$3:$K$14, MATCH($B41,DEM_D6_PWR!$H$3:$H$14,0), 1)</f>
        <v>8.6950844883369405E-2</v>
      </c>
      <c r="G41" s="11">
        <f>INDEX('MINGW_6&amp;DR69'!$L$3:$L$14, MATCH($B41,'MINGW_6&amp;DR69'!$H$3:$H$14,0), 1)</f>
        <v>1.4923195113784158</v>
      </c>
      <c r="H41" s="11">
        <f>INDEX('MINGW_6&amp;DR69'!$M$3:$M$14, MATCH($B41,'MINGW_6&amp;DR69'!$H$3:$H$14,0), 1)</f>
        <v>9.2302995262790564</v>
      </c>
      <c r="I41" s="11">
        <v>2320</v>
      </c>
      <c r="J41" s="11">
        <f>INDEX(CALLITE_EVAP_S_SHSTA!$I$2:$I$13, MATCH($B41,CALLITE_EVAP_S_SHSTA!$F$2:$F$13,0), 1)</f>
        <v>0.32086789406572802</v>
      </c>
      <c r="K41" s="11">
        <f>SHASTAlevel5extended!$H30</f>
        <v>4552.1000000000004</v>
      </c>
      <c r="L41" s="11">
        <f>INDEX(CALLiTE_SHASTA_LEVEL2_4!$E$1024:$E$1035, MATCH($B41,CALLiTE_SHASTA_LEVEL2_4!$C$1024:$C$1035,0), 1)</f>
        <v>1700</v>
      </c>
      <c r="M41" s="11">
        <f>INDEX(CALLiTE_SHASTA_LEVEL2_4!$F$1024:$F$1035, MATCH($B41,CALLiTE_SHASTA_LEVEL2_4!$C$1024:$C$1035,0), 1)</f>
        <v>3200</v>
      </c>
      <c r="N41" s="11">
        <f>inflowYuba!H30</f>
        <v>1702</v>
      </c>
      <c r="O41" s="11">
        <f>INDEX(DEMAND_D_DAGUER_NP!$K$3:$K$14, MATCH($B41,DEMAND_D_DAGUER_NP!$H$3:$H$14,0), 1)</f>
        <v>30.54394749818676</v>
      </c>
      <c r="P41" s="11">
        <f>INDEX(D_THERM_DEMANDS!AB$3:AB$14, MATCH($B41,D_THERM_DEMANDS!$P$3:$P$14,0), 1)</f>
        <v>0.74173579164730596</v>
      </c>
      <c r="Q41" s="11">
        <f>INDEX(D_THERM_DEMANDS!AC$3:AC$14, MATCH($B41,D_THERM_DEMANDS!$P$3:$P$14,0), 1)</f>
        <v>0.71701613292899191</v>
      </c>
      <c r="R41" s="11">
        <f>INDEX(D_THERM_DEMANDS!AD$3:AD$14, MATCH($B41,D_THERM_DEMANDS!$P$3:$P$14,0), 1)</f>
        <v>2.7285637628464472</v>
      </c>
      <c r="S41" s="11">
        <f>INDEX(D_THERM_DEMANDS!AE$3:AE$14, MATCH($B41,D_THERM_DEMANDS!$P$3:$P$14,0), 1)</f>
        <v>2.4815668204596148E-2</v>
      </c>
      <c r="T41" s="11">
        <f>INDEX(D_THERM_DEMANDS!AF$3:AF$14, MATCH($B41,D_THERM_DEMANDS!$P$3:$P$14,0), 1)</f>
        <v>3.4639017647861883E-2</v>
      </c>
      <c r="U41" s="11">
        <f>INDEX(D_THERM_DEMANDS!AG$3:AG$14, MATCH($B41,D_THERM_DEMANDS!$P$3:$P$14,0), 1)</f>
        <v>0.10391704918968331</v>
      </c>
      <c r="V41" s="11">
        <f>INDEX(D_THERM_DEMANDS!AH$3:AH$14, MATCH($B41,D_THERM_DEMANDS!$P$3:$P$14,0), 1)</f>
        <v>3.9527649841000954E-2</v>
      </c>
      <c r="W41" s="11">
        <f>INDEX(D_THERM_DEMANDS!AI$3:AI$14, MATCH($B41,D_THERM_DEMANDS!$P$3:$P$14,0), 1)</f>
        <v>3.9362520391490602E-2</v>
      </c>
      <c r="X41" s="11">
        <f>INDEX(D_THERM_DEMANDS!AJ$3:AJ$14, MATCH($B41,D_THERM_DEMANDS!$P$3:$P$14,0), 1)</f>
        <v>0.10391704918968331</v>
      </c>
      <c r="Y41" s="11">
        <f>INDEX(D_THERM_DEMANDS!AK$3:AK$14, MATCH($B41,D_THERM_DEMANDS!$P$3:$P$14,0), 1)</f>
        <v>0</v>
      </c>
      <c r="Z41">
        <f>INDEX(DEMAND_C217B!$K$3:$K$14, MATCH($B41,DEMAND_C217B!$H$3:$H$14,0), 1)</f>
        <v>0.62323399220011011</v>
      </c>
    </row>
    <row r="42" spans="1:26">
      <c r="A42" s="1">
        <v>43707</v>
      </c>
      <c r="B42" s="6">
        <f t="shared" si="0"/>
        <v>8</v>
      </c>
      <c r="C42" s="11">
        <v>1680</v>
      </c>
      <c r="D42" s="11">
        <f>OROLEVEL5!G31/1000</f>
        <v>3538</v>
      </c>
      <c r="E42" s="11">
        <f>INDEX(OROevaprateIN!$D$2:$D$13, MATCH($B42,OROevaprateIN!$A$2:$A$13,0), 1)</f>
        <v>0.28356897773690315</v>
      </c>
      <c r="F42" s="11">
        <f>INDEX(DEM_D6_PWR!$K$3:$K$14, MATCH($B42,DEM_D6_PWR!$H$3:$H$14,0), 1)</f>
        <v>8.6950844883369405E-2</v>
      </c>
      <c r="G42" s="11">
        <f>INDEX('MINGW_6&amp;DR69'!$L$3:$L$14, MATCH($B42,'MINGW_6&amp;DR69'!$H$3:$H$14,0), 1)</f>
        <v>1.4923195113784158</v>
      </c>
      <c r="H42" s="11">
        <f>INDEX('MINGW_6&amp;DR69'!$M$3:$M$14, MATCH($B42,'MINGW_6&amp;DR69'!$H$3:$H$14,0), 1)</f>
        <v>9.2302995262790564</v>
      </c>
      <c r="I42" s="11">
        <v>2996</v>
      </c>
      <c r="J42" s="11">
        <f>INDEX(CALLITE_EVAP_S_SHSTA!$I$2:$I$13, MATCH($B42,CALLITE_EVAP_S_SHSTA!$F$2:$F$13,0), 1)</f>
        <v>0.32086789406572802</v>
      </c>
      <c r="K42" s="11">
        <f>SHASTAlevel5extended!$H31</f>
        <v>4552.1000000000004</v>
      </c>
      <c r="L42" s="11">
        <f>INDEX(CALLiTE_SHASTA_LEVEL2_4!$E$1024:$E$1035, MATCH($B42,CALLiTE_SHASTA_LEVEL2_4!$C$1024:$C$1035,0), 1)</f>
        <v>1700</v>
      </c>
      <c r="M42" s="11">
        <f>INDEX(CALLiTE_SHASTA_LEVEL2_4!$F$1024:$F$1035, MATCH($B42,CALLiTE_SHASTA_LEVEL2_4!$C$1024:$C$1035,0), 1)</f>
        <v>3200</v>
      </c>
      <c r="N42" s="11">
        <f>inflowYuba!H31</f>
        <v>1502</v>
      </c>
      <c r="O42" s="11">
        <f>INDEX(DEMAND_D_DAGUER_NP!$K$3:$K$14, MATCH($B42,DEMAND_D_DAGUER_NP!$H$3:$H$14,0), 1)</f>
        <v>30.54394749818676</v>
      </c>
      <c r="P42" s="11">
        <f>INDEX(D_THERM_DEMANDS!AB$3:AB$14, MATCH($B42,D_THERM_DEMANDS!$P$3:$P$14,0), 1)</f>
        <v>0.74173579164730596</v>
      </c>
      <c r="Q42" s="11">
        <f>INDEX(D_THERM_DEMANDS!AC$3:AC$14, MATCH($B42,D_THERM_DEMANDS!$P$3:$P$14,0), 1)</f>
        <v>0.71701613292899191</v>
      </c>
      <c r="R42" s="11">
        <f>INDEX(D_THERM_DEMANDS!AD$3:AD$14, MATCH($B42,D_THERM_DEMANDS!$P$3:$P$14,0), 1)</f>
        <v>2.7285637628464472</v>
      </c>
      <c r="S42" s="11">
        <f>INDEX(D_THERM_DEMANDS!AE$3:AE$14, MATCH($B42,D_THERM_DEMANDS!$P$3:$P$14,0), 1)</f>
        <v>2.4815668204596148E-2</v>
      </c>
      <c r="T42" s="11">
        <f>INDEX(D_THERM_DEMANDS!AF$3:AF$14, MATCH($B42,D_THERM_DEMANDS!$P$3:$P$14,0), 1)</f>
        <v>3.4639017647861883E-2</v>
      </c>
      <c r="U42" s="11">
        <f>INDEX(D_THERM_DEMANDS!AG$3:AG$14, MATCH($B42,D_THERM_DEMANDS!$P$3:$P$14,0), 1)</f>
        <v>0.10391704918968331</v>
      </c>
      <c r="V42" s="11">
        <f>INDEX(D_THERM_DEMANDS!AH$3:AH$14, MATCH($B42,D_THERM_DEMANDS!$P$3:$P$14,0), 1)</f>
        <v>3.9527649841000954E-2</v>
      </c>
      <c r="W42" s="11">
        <f>INDEX(D_THERM_DEMANDS!AI$3:AI$14, MATCH($B42,D_THERM_DEMANDS!$P$3:$P$14,0), 1)</f>
        <v>3.9362520391490602E-2</v>
      </c>
      <c r="X42" s="11">
        <f>INDEX(D_THERM_DEMANDS!AJ$3:AJ$14, MATCH($B42,D_THERM_DEMANDS!$P$3:$P$14,0), 1)</f>
        <v>0.10391704918968331</v>
      </c>
      <c r="Y42" s="11">
        <f>INDEX(D_THERM_DEMANDS!AK$3:AK$14, MATCH($B42,D_THERM_DEMANDS!$P$3:$P$14,0), 1)</f>
        <v>0</v>
      </c>
      <c r="Z42">
        <f>INDEX(DEMAND_C217B!$K$3:$K$14, MATCH($B42,DEMAND_C217B!$H$3:$H$14,0), 1)</f>
        <v>0.62323399220011011</v>
      </c>
    </row>
    <row r="43" spans="1:26">
      <c r="A43" s="1">
        <v>43708</v>
      </c>
      <c r="B43" s="6">
        <f t="shared" si="0"/>
        <v>8</v>
      </c>
      <c r="C43" s="11">
        <v>1659</v>
      </c>
      <c r="D43" s="11">
        <f>OROLEVEL5!G32/1000</f>
        <v>3538</v>
      </c>
      <c r="E43" s="11">
        <f>INDEX(OROevaprateIN!$D$2:$D$13, MATCH($B43,OROevaprateIN!$A$2:$A$13,0), 1)</f>
        <v>0.28356897773690315</v>
      </c>
      <c r="F43" s="11">
        <f>INDEX(DEM_D6_PWR!$K$3:$K$14, MATCH($B43,DEM_D6_PWR!$H$3:$H$14,0), 1)</f>
        <v>8.6950844883369405E-2</v>
      </c>
      <c r="G43" s="11">
        <f>INDEX('MINGW_6&amp;DR69'!$L$3:$L$14, MATCH($B43,'MINGW_6&amp;DR69'!$H$3:$H$14,0), 1)</f>
        <v>1.4923195113784158</v>
      </c>
      <c r="H43" s="11">
        <f>INDEX('MINGW_6&amp;DR69'!$M$3:$M$14, MATCH($B43,'MINGW_6&amp;DR69'!$H$3:$H$14,0), 1)</f>
        <v>9.2302995262790564</v>
      </c>
      <c r="I43" s="11">
        <v>4347</v>
      </c>
      <c r="J43" s="11">
        <f>INDEX(CALLITE_EVAP_S_SHSTA!$I$2:$I$13, MATCH($B43,CALLITE_EVAP_S_SHSTA!$F$2:$F$13,0), 1)</f>
        <v>0.32086789406572802</v>
      </c>
      <c r="K43" s="11">
        <f>SHASTAlevel5extended!$H32</f>
        <v>4552.1000000000004</v>
      </c>
      <c r="L43" s="11">
        <f>INDEX(CALLiTE_SHASTA_LEVEL2_4!$E$1024:$E$1035, MATCH($B43,CALLiTE_SHASTA_LEVEL2_4!$C$1024:$C$1035,0), 1)</f>
        <v>1700</v>
      </c>
      <c r="M43" s="11">
        <f>INDEX(CALLiTE_SHASTA_LEVEL2_4!$F$1024:$F$1035, MATCH($B43,CALLiTE_SHASTA_LEVEL2_4!$C$1024:$C$1035,0), 1)</f>
        <v>3200</v>
      </c>
      <c r="N43" s="11">
        <f>inflowYuba!H32</f>
        <v>1306</v>
      </c>
      <c r="O43" s="11">
        <f>INDEX(DEMAND_D_DAGUER_NP!$K$3:$K$14, MATCH($B43,DEMAND_D_DAGUER_NP!$H$3:$H$14,0), 1)</f>
        <v>30.54394749818676</v>
      </c>
      <c r="P43" s="11">
        <f>INDEX(D_THERM_DEMANDS!AB$3:AB$14, MATCH($B43,D_THERM_DEMANDS!$P$3:$P$14,0), 1)</f>
        <v>0.74173579164730596</v>
      </c>
      <c r="Q43" s="11">
        <f>INDEX(D_THERM_DEMANDS!AC$3:AC$14, MATCH($B43,D_THERM_DEMANDS!$P$3:$P$14,0), 1)</f>
        <v>0.71701613292899191</v>
      </c>
      <c r="R43" s="11">
        <f>INDEX(D_THERM_DEMANDS!AD$3:AD$14, MATCH($B43,D_THERM_DEMANDS!$P$3:$P$14,0), 1)</f>
        <v>2.7285637628464472</v>
      </c>
      <c r="S43" s="11">
        <f>INDEX(D_THERM_DEMANDS!AE$3:AE$14, MATCH($B43,D_THERM_DEMANDS!$P$3:$P$14,0), 1)</f>
        <v>2.4815668204596148E-2</v>
      </c>
      <c r="T43" s="11">
        <f>INDEX(D_THERM_DEMANDS!AF$3:AF$14, MATCH($B43,D_THERM_DEMANDS!$P$3:$P$14,0), 1)</f>
        <v>3.4639017647861883E-2</v>
      </c>
      <c r="U43" s="11">
        <f>INDEX(D_THERM_DEMANDS!AG$3:AG$14, MATCH($B43,D_THERM_DEMANDS!$P$3:$P$14,0), 1)</f>
        <v>0.10391704918968331</v>
      </c>
      <c r="V43" s="11">
        <f>INDEX(D_THERM_DEMANDS!AH$3:AH$14, MATCH($B43,D_THERM_DEMANDS!$P$3:$P$14,0), 1)</f>
        <v>3.9527649841000954E-2</v>
      </c>
      <c r="W43" s="11">
        <f>INDEX(D_THERM_DEMANDS!AI$3:AI$14, MATCH($B43,D_THERM_DEMANDS!$P$3:$P$14,0), 1)</f>
        <v>3.9362520391490602E-2</v>
      </c>
      <c r="X43" s="11">
        <f>INDEX(D_THERM_DEMANDS!AJ$3:AJ$14, MATCH($B43,D_THERM_DEMANDS!$P$3:$P$14,0), 1)</f>
        <v>0.10391704918968331</v>
      </c>
      <c r="Y43" s="11">
        <f>INDEX(D_THERM_DEMANDS!AK$3:AK$14, MATCH($B43,D_THERM_DEMANDS!$P$3:$P$14,0), 1)</f>
        <v>0</v>
      </c>
      <c r="Z43">
        <f>INDEX(DEMAND_C217B!$K$3:$K$14, MATCH($B43,DEMAND_C217B!$H$3:$H$14,0), 1)</f>
        <v>0.62323399220011011</v>
      </c>
    </row>
    <row r="44" spans="1:26">
      <c r="A44" s="1">
        <v>43709</v>
      </c>
      <c r="B44" s="6">
        <f t="shared" si="0"/>
        <v>9</v>
      </c>
      <c r="C44" s="11">
        <v>615</v>
      </c>
      <c r="D44" s="11">
        <f>OROLEVEL5!G33/1000</f>
        <v>3538</v>
      </c>
      <c r="E44" s="11">
        <f>INDEX(OROevaprateIN!$D$2:$D$13, MATCH($B44,OROevaprateIN!$A$2:$A$13,0), 1)</f>
        <v>0.23842198645814935</v>
      </c>
      <c r="F44" s="11">
        <f>INDEX(DEM_D6_PWR!$K$3:$K$14, MATCH($B44,DEM_D6_PWR!$H$3:$H$14,0), 1)</f>
        <v>6.3698412809107041E-2</v>
      </c>
      <c r="G44" s="11">
        <f>INDEX('MINGW_6&amp;DR69'!$L$3:$L$14, MATCH($B44,'MINGW_6&amp;DR69'!$H$3:$H$14,0), 1)</f>
        <v>1.0930912767137799</v>
      </c>
      <c r="H44" s="11">
        <f>INDEX('MINGW_6&amp;DR69'!$M$3:$M$14, MATCH($B44,'MINGW_6&amp;DR69'!$H$3:$H$14,0), 1)</f>
        <v>6.7908333369663776</v>
      </c>
      <c r="I44" s="11">
        <v>3965</v>
      </c>
      <c r="J44" s="11">
        <f>INDEX(CALLITE_EVAP_S_SHSTA!$I$2:$I$13, MATCH($B44,CALLITE_EVAP_S_SHSTA!$F$2:$F$13,0), 1)</f>
        <v>0.24839682484429979</v>
      </c>
      <c r="K44" s="11">
        <f>SHASTAlevel5extended!$H33</f>
        <v>4552.1000000000004</v>
      </c>
      <c r="L44" s="11">
        <f>INDEX(CALLiTE_SHASTA_LEVEL2_4!$E$1024:$E$1035, MATCH($B44,CALLiTE_SHASTA_LEVEL2_4!$C$1024:$C$1035,0), 1)</f>
        <v>1700</v>
      </c>
      <c r="M44" s="11">
        <f>INDEX(CALLiTE_SHASTA_LEVEL2_4!$F$1024:$F$1035, MATCH($B44,CALLiTE_SHASTA_LEVEL2_4!$C$1024:$C$1035,0), 1)</f>
        <v>3200</v>
      </c>
      <c r="N44" s="11">
        <f>inflowYuba!H33</f>
        <v>1143</v>
      </c>
      <c r="O44" s="11">
        <f>INDEX(DEMAND_D_DAGUER_NP!$K$3:$K$14, MATCH($B44,DEMAND_D_DAGUER_NP!$H$3:$H$14,0), 1)</f>
        <v>10.886583027007088</v>
      </c>
      <c r="P44" s="11">
        <f>INDEX(D_THERM_DEMANDS!AB$3:AB$14, MATCH($B44,D_THERM_DEMANDS!$P$3:$P$14,0), 1)</f>
        <v>0.543273809599498</v>
      </c>
      <c r="Q44" s="11">
        <f>INDEX(D_THERM_DEMANDS!AC$3:AC$14, MATCH($B44,D_THERM_DEMANDS!$P$3:$P$14,0), 1)</f>
        <v>0.52517063296030442</v>
      </c>
      <c r="R44" s="11">
        <f>INDEX(D_THERM_DEMANDS!AD$3:AD$14, MATCH($B44,D_THERM_DEMANDS!$P$3:$P$14,0), 1)</f>
        <v>1.9973372928679936</v>
      </c>
      <c r="S44" s="11">
        <f>INDEX(D_THERM_DEMANDS!AE$3:AE$14, MATCH($B44,D_THERM_DEMANDS!$P$3:$P$14,0), 1)</f>
        <v>1.8166666661226561E-2</v>
      </c>
      <c r="T44" s="11">
        <f>INDEX(D_THERM_DEMANDS!AF$3:AF$14, MATCH($B44,D_THERM_DEMANDS!$P$3:$P$14,0), 1)</f>
        <v>3.5793651569457276E-2</v>
      </c>
      <c r="U44" s="11">
        <f>INDEX(D_THERM_DEMANDS!AG$3:AG$14, MATCH($B44,D_THERM_DEMANDS!$P$3:$P$14,0), 1)</f>
        <v>8.9484126984126972E-2</v>
      </c>
      <c r="V44" s="11">
        <f>INDEX(D_THERM_DEMANDS!AH$3:AH$14, MATCH($B44,D_THERM_DEMANDS!$P$3:$P$14,0), 1)</f>
        <v>2.8956349093526127E-2</v>
      </c>
      <c r="W44" s="11">
        <f>INDEX(D_THERM_DEMANDS!AI$3:AI$14, MATCH($B44,D_THERM_DEMANDS!$P$3:$P$14,0), 1)</f>
        <v>0.10321428378423055</v>
      </c>
      <c r="X44" s="11">
        <f>INDEX(D_THERM_DEMANDS!AJ$3:AJ$14, MATCH($B44,D_THERM_DEMANDS!$P$3:$P$14,0), 1)</f>
        <v>0.27007937128581699</v>
      </c>
      <c r="Y44" s="11">
        <f>INDEX(D_THERM_DEMANDS!AK$3:AK$14, MATCH($B44,D_THERM_DEMANDS!$P$3:$P$14,0), 1)</f>
        <v>0</v>
      </c>
      <c r="Z44">
        <f>INDEX(DEMAND_C217B!$K$3:$K$14, MATCH($B44,DEMAND_C217B!$H$3:$H$14,0), 1)</f>
        <v>1.5505652090859792</v>
      </c>
    </row>
    <row r="45" spans="1:26">
      <c r="A45" s="1">
        <v>43710</v>
      </c>
      <c r="B45" s="6">
        <f t="shared" si="0"/>
        <v>9</v>
      </c>
      <c r="C45" s="11">
        <v>1714</v>
      </c>
      <c r="D45" s="11">
        <f>OROLEVEL5!G34/1000</f>
        <v>3538</v>
      </c>
      <c r="E45" s="11">
        <f>INDEX(OROevaprateIN!$D$2:$D$13, MATCH($B45,OROevaprateIN!$A$2:$A$13,0), 1)</f>
        <v>0.23842198645814935</v>
      </c>
      <c r="F45" s="11">
        <f>INDEX(DEM_D6_PWR!$K$3:$K$14, MATCH($B45,DEM_D6_PWR!$H$3:$H$14,0), 1)</f>
        <v>6.3698412809107041E-2</v>
      </c>
      <c r="G45" s="11">
        <f>INDEX('MINGW_6&amp;DR69'!$L$3:$L$14, MATCH($B45,'MINGW_6&amp;DR69'!$H$3:$H$14,0), 1)</f>
        <v>1.0930912767137799</v>
      </c>
      <c r="H45" s="11">
        <f>INDEX('MINGW_6&amp;DR69'!$M$3:$M$14, MATCH($B45,'MINGW_6&amp;DR69'!$H$3:$H$14,0), 1)</f>
        <v>6.7908333369663776</v>
      </c>
      <c r="I45" s="11">
        <v>3664</v>
      </c>
      <c r="J45" s="11">
        <f>INDEX(CALLITE_EVAP_S_SHSTA!$I$2:$I$13, MATCH($B45,CALLITE_EVAP_S_SHSTA!$F$2:$F$13,0), 1)</f>
        <v>0.24839682484429979</v>
      </c>
      <c r="K45" s="11">
        <f>SHASTAlevel5extended!$H34</f>
        <v>4552.1000000000004</v>
      </c>
      <c r="L45" s="11">
        <f>INDEX(CALLiTE_SHASTA_LEVEL2_4!$E$1024:$E$1035, MATCH($B45,CALLiTE_SHASTA_LEVEL2_4!$C$1024:$C$1035,0), 1)</f>
        <v>1700</v>
      </c>
      <c r="M45" s="11">
        <f>INDEX(CALLiTE_SHASTA_LEVEL2_4!$F$1024:$F$1035, MATCH($B45,CALLiTE_SHASTA_LEVEL2_4!$C$1024:$C$1035,0), 1)</f>
        <v>3200</v>
      </c>
      <c r="N45" s="11">
        <f>inflowYuba!H34</f>
        <v>1110</v>
      </c>
      <c r="O45" s="11">
        <f>INDEX(DEMAND_D_DAGUER_NP!$K$3:$K$14, MATCH($B45,DEMAND_D_DAGUER_NP!$H$3:$H$14,0), 1)</f>
        <v>10.886583027007088</v>
      </c>
      <c r="P45" s="11">
        <f>INDEX(D_THERM_DEMANDS!AB$3:AB$14, MATCH($B45,D_THERM_DEMANDS!$P$3:$P$14,0), 1)</f>
        <v>0.543273809599498</v>
      </c>
      <c r="Q45" s="11">
        <f>INDEX(D_THERM_DEMANDS!AC$3:AC$14, MATCH($B45,D_THERM_DEMANDS!$P$3:$P$14,0), 1)</f>
        <v>0.52517063296030442</v>
      </c>
      <c r="R45" s="11">
        <f>INDEX(D_THERM_DEMANDS!AD$3:AD$14, MATCH($B45,D_THERM_DEMANDS!$P$3:$P$14,0), 1)</f>
        <v>1.9973372928679936</v>
      </c>
      <c r="S45" s="11">
        <f>INDEX(D_THERM_DEMANDS!AE$3:AE$14, MATCH($B45,D_THERM_DEMANDS!$P$3:$P$14,0), 1)</f>
        <v>1.8166666661226561E-2</v>
      </c>
      <c r="T45" s="11">
        <f>INDEX(D_THERM_DEMANDS!AF$3:AF$14, MATCH($B45,D_THERM_DEMANDS!$P$3:$P$14,0), 1)</f>
        <v>3.5793651569457276E-2</v>
      </c>
      <c r="U45" s="11">
        <f>INDEX(D_THERM_DEMANDS!AG$3:AG$14, MATCH($B45,D_THERM_DEMANDS!$P$3:$P$14,0), 1)</f>
        <v>8.9484126984126972E-2</v>
      </c>
      <c r="V45" s="11">
        <f>INDEX(D_THERM_DEMANDS!AH$3:AH$14, MATCH($B45,D_THERM_DEMANDS!$P$3:$P$14,0), 1)</f>
        <v>2.8956349093526127E-2</v>
      </c>
      <c r="W45" s="11">
        <f>INDEX(D_THERM_DEMANDS!AI$3:AI$14, MATCH($B45,D_THERM_DEMANDS!$P$3:$P$14,0), 1)</f>
        <v>0.10321428378423055</v>
      </c>
      <c r="X45" s="11">
        <f>INDEX(D_THERM_DEMANDS!AJ$3:AJ$14, MATCH($B45,D_THERM_DEMANDS!$P$3:$P$14,0), 1)</f>
        <v>0.27007937128581699</v>
      </c>
      <c r="Y45" s="11">
        <f>INDEX(D_THERM_DEMANDS!AK$3:AK$14, MATCH($B45,D_THERM_DEMANDS!$P$3:$P$14,0), 1)</f>
        <v>0</v>
      </c>
      <c r="Z45">
        <f>INDEX(DEMAND_C217B!$K$3:$K$14, MATCH($B45,DEMAND_C217B!$H$3:$H$14,0), 1)</f>
        <v>1.5505652090859792</v>
      </c>
    </row>
    <row r="46" spans="1:26">
      <c r="A46" s="1">
        <v>43711</v>
      </c>
      <c r="B46" s="6">
        <f t="shared" si="0"/>
        <v>9</v>
      </c>
      <c r="C46" s="11">
        <v>2146</v>
      </c>
      <c r="D46" s="11">
        <f>OROLEVEL5!G35/1000</f>
        <v>3538</v>
      </c>
      <c r="E46" s="11">
        <f>INDEX(OROevaprateIN!$D$2:$D$13, MATCH($B46,OROevaprateIN!$A$2:$A$13,0), 1)</f>
        <v>0.23842198645814935</v>
      </c>
      <c r="F46" s="11">
        <f>INDEX(DEM_D6_PWR!$K$3:$K$14, MATCH($B46,DEM_D6_PWR!$H$3:$H$14,0), 1)</f>
        <v>6.3698412809107041E-2</v>
      </c>
      <c r="G46" s="11">
        <f>INDEX('MINGW_6&amp;DR69'!$L$3:$L$14, MATCH($B46,'MINGW_6&amp;DR69'!$H$3:$H$14,0), 1)</f>
        <v>1.0930912767137799</v>
      </c>
      <c r="H46" s="11">
        <f>INDEX('MINGW_6&amp;DR69'!$M$3:$M$14, MATCH($B46,'MINGW_6&amp;DR69'!$H$3:$H$14,0), 1)</f>
        <v>6.7908333369663776</v>
      </c>
      <c r="I46" s="11">
        <v>4141</v>
      </c>
      <c r="J46" s="11">
        <f>INDEX(CALLITE_EVAP_S_SHSTA!$I$2:$I$13, MATCH($B46,CALLITE_EVAP_S_SHSTA!$F$2:$F$13,0), 1)</f>
        <v>0.24839682484429979</v>
      </c>
      <c r="K46" s="11">
        <f>SHASTAlevel5extended!$H35</f>
        <v>4552.1000000000004</v>
      </c>
      <c r="L46" s="11">
        <f>INDEX(CALLiTE_SHASTA_LEVEL2_4!$E$1024:$E$1035, MATCH($B46,CALLiTE_SHASTA_LEVEL2_4!$C$1024:$C$1035,0), 1)</f>
        <v>1700</v>
      </c>
      <c r="M46" s="11">
        <f>INDEX(CALLiTE_SHASTA_LEVEL2_4!$F$1024:$F$1035, MATCH($B46,CALLiTE_SHASTA_LEVEL2_4!$C$1024:$C$1035,0), 1)</f>
        <v>3200</v>
      </c>
      <c r="N46" s="11">
        <f>inflowYuba!H35</f>
        <v>1135</v>
      </c>
      <c r="O46" s="11">
        <f>INDEX(DEMAND_D_DAGUER_NP!$K$3:$K$14, MATCH($B46,DEMAND_D_DAGUER_NP!$H$3:$H$14,0), 1)</f>
        <v>10.886583027007088</v>
      </c>
      <c r="P46" s="11">
        <f>INDEX(D_THERM_DEMANDS!AB$3:AB$14, MATCH($B46,D_THERM_DEMANDS!$P$3:$P$14,0), 1)</f>
        <v>0.543273809599498</v>
      </c>
      <c r="Q46" s="11">
        <f>INDEX(D_THERM_DEMANDS!AC$3:AC$14, MATCH($B46,D_THERM_DEMANDS!$P$3:$P$14,0), 1)</f>
        <v>0.52517063296030442</v>
      </c>
      <c r="R46" s="11">
        <f>INDEX(D_THERM_DEMANDS!AD$3:AD$14, MATCH($B46,D_THERM_DEMANDS!$P$3:$P$14,0), 1)</f>
        <v>1.9973372928679936</v>
      </c>
      <c r="S46" s="11">
        <f>INDEX(D_THERM_DEMANDS!AE$3:AE$14, MATCH($B46,D_THERM_DEMANDS!$P$3:$P$14,0), 1)</f>
        <v>1.8166666661226561E-2</v>
      </c>
      <c r="T46" s="11">
        <f>INDEX(D_THERM_DEMANDS!AF$3:AF$14, MATCH($B46,D_THERM_DEMANDS!$P$3:$P$14,0), 1)</f>
        <v>3.5793651569457276E-2</v>
      </c>
      <c r="U46" s="11">
        <f>INDEX(D_THERM_DEMANDS!AG$3:AG$14, MATCH($B46,D_THERM_DEMANDS!$P$3:$P$14,0), 1)</f>
        <v>8.9484126984126972E-2</v>
      </c>
      <c r="V46" s="11">
        <f>INDEX(D_THERM_DEMANDS!AH$3:AH$14, MATCH($B46,D_THERM_DEMANDS!$P$3:$P$14,0), 1)</f>
        <v>2.8956349093526127E-2</v>
      </c>
      <c r="W46" s="11">
        <f>INDEX(D_THERM_DEMANDS!AI$3:AI$14, MATCH($B46,D_THERM_DEMANDS!$P$3:$P$14,0), 1)</f>
        <v>0.10321428378423055</v>
      </c>
      <c r="X46" s="11">
        <f>INDEX(D_THERM_DEMANDS!AJ$3:AJ$14, MATCH($B46,D_THERM_DEMANDS!$P$3:$P$14,0), 1)</f>
        <v>0.27007937128581699</v>
      </c>
      <c r="Y46" s="11">
        <f>INDEX(D_THERM_DEMANDS!AK$3:AK$14, MATCH($B46,D_THERM_DEMANDS!$P$3:$P$14,0), 1)</f>
        <v>0</v>
      </c>
      <c r="Z46">
        <f>INDEX(DEMAND_C217B!$K$3:$K$14, MATCH($B46,DEMAND_C217B!$H$3:$H$14,0), 1)</f>
        <v>1.5505652090859792</v>
      </c>
    </row>
    <row r="47" spans="1:26">
      <c r="A47" s="1">
        <v>43712</v>
      </c>
      <c r="B47" s="6">
        <f t="shared" si="0"/>
        <v>9</v>
      </c>
      <c r="C47" s="11">
        <v>2884</v>
      </c>
      <c r="D47" s="11">
        <f>OROLEVEL5!G36/1000</f>
        <v>3538</v>
      </c>
      <c r="E47" s="11">
        <f>INDEX(OROevaprateIN!$D$2:$D$13, MATCH($B47,OROevaprateIN!$A$2:$A$13,0), 1)</f>
        <v>0.23842198645814935</v>
      </c>
      <c r="F47" s="11">
        <f>INDEX(DEM_D6_PWR!$K$3:$K$14, MATCH($B47,DEM_D6_PWR!$H$3:$H$14,0), 1)</f>
        <v>6.3698412809107041E-2</v>
      </c>
      <c r="G47" s="11">
        <f>INDEX('MINGW_6&amp;DR69'!$L$3:$L$14, MATCH($B47,'MINGW_6&amp;DR69'!$H$3:$H$14,0), 1)</f>
        <v>1.0930912767137799</v>
      </c>
      <c r="H47" s="11">
        <f>INDEX('MINGW_6&amp;DR69'!$M$3:$M$14, MATCH($B47,'MINGW_6&amp;DR69'!$H$3:$H$14,0), 1)</f>
        <v>6.7908333369663776</v>
      </c>
      <c r="I47" s="11">
        <v>3924</v>
      </c>
      <c r="J47" s="11">
        <f>INDEX(CALLITE_EVAP_S_SHSTA!$I$2:$I$13, MATCH($B47,CALLITE_EVAP_S_SHSTA!$F$2:$F$13,0), 1)</f>
        <v>0.24839682484429979</v>
      </c>
      <c r="K47" s="11">
        <f>SHASTAlevel5extended!$H36</f>
        <v>4552.1000000000004</v>
      </c>
      <c r="L47" s="11">
        <f>INDEX(CALLiTE_SHASTA_LEVEL2_4!$E$1024:$E$1035, MATCH($B47,CALLiTE_SHASTA_LEVEL2_4!$C$1024:$C$1035,0), 1)</f>
        <v>1700</v>
      </c>
      <c r="M47" s="11">
        <f>INDEX(CALLiTE_SHASTA_LEVEL2_4!$F$1024:$F$1035, MATCH($B47,CALLiTE_SHASTA_LEVEL2_4!$C$1024:$C$1035,0), 1)</f>
        <v>3200</v>
      </c>
      <c r="N47" s="11">
        <f>inflowYuba!H36</f>
        <v>1142</v>
      </c>
      <c r="O47" s="11">
        <f>INDEX(DEMAND_D_DAGUER_NP!$K$3:$K$14, MATCH($B47,DEMAND_D_DAGUER_NP!$H$3:$H$14,0), 1)</f>
        <v>10.886583027007088</v>
      </c>
      <c r="P47" s="11">
        <f>INDEX(D_THERM_DEMANDS!AB$3:AB$14, MATCH($B47,D_THERM_DEMANDS!$P$3:$P$14,0), 1)</f>
        <v>0.543273809599498</v>
      </c>
      <c r="Q47" s="11">
        <f>INDEX(D_THERM_DEMANDS!AC$3:AC$14, MATCH($B47,D_THERM_DEMANDS!$P$3:$P$14,0), 1)</f>
        <v>0.52517063296030442</v>
      </c>
      <c r="R47" s="11">
        <f>INDEX(D_THERM_DEMANDS!AD$3:AD$14, MATCH($B47,D_THERM_DEMANDS!$P$3:$P$14,0), 1)</f>
        <v>1.9973372928679936</v>
      </c>
      <c r="S47" s="11">
        <f>INDEX(D_THERM_DEMANDS!AE$3:AE$14, MATCH($B47,D_THERM_DEMANDS!$P$3:$P$14,0), 1)</f>
        <v>1.8166666661226561E-2</v>
      </c>
      <c r="T47" s="11">
        <f>INDEX(D_THERM_DEMANDS!AF$3:AF$14, MATCH($B47,D_THERM_DEMANDS!$P$3:$P$14,0), 1)</f>
        <v>3.5793651569457276E-2</v>
      </c>
      <c r="U47" s="11">
        <f>INDEX(D_THERM_DEMANDS!AG$3:AG$14, MATCH($B47,D_THERM_DEMANDS!$P$3:$P$14,0), 1)</f>
        <v>8.9484126984126972E-2</v>
      </c>
      <c r="V47" s="11">
        <f>INDEX(D_THERM_DEMANDS!AH$3:AH$14, MATCH($B47,D_THERM_DEMANDS!$P$3:$P$14,0), 1)</f>
        <v>2.8956349093526127E-2</v>
      </c>
      <c r="W47" s="11">
        <f>INDEX(D_THERM_DEMANDS!AI$3:AI$14, MATCH($B47,D_THERM_DEMANDS!$P$3:$P$14,0), 1)</f>
        <v>0.10321428378423055</v>
      </c>
      <c r="X47" s="11">
        <f>INDEX(D_THERM_DEMANDS!AJ$3:AJ$14, MATCH($B47,D_THERM_DEMANDS!$P$3:$P$14,0), 1)</f>
        <v>0.27007937128581699</v>
      </c>
      <c r="Y47" s="11">
        <f>INDEX(D_THERM_DEMANDS!AK$3:AK$14, MATCH($B47,D_THERM_DEMANDS!$P$3:$P$14,0), 1)</f>
        <v>0</v>
      </c>
      <c r="Z47">
        <f>INDEX(DEMAND_C217B!$K$3:$K$14, MATCH($B47,DEMAND_C217B!$H$3:$H$14,0), 1)</f>
        <v>1.5505652090859792</v>
      </c>
    </row>
    <row r="48" spans="1:26">
      <c r="A48" s="1">
        <v>43713</v>
      </c>
      <c r="B48" s="6">
        <f t="shared" si="0"/>
        <v>9</v>
      </c>
      <c r="C48" s="11">
        <v>3448</v>
      </c>
      <c r="D48" s="11">
        <f>OROLEVEL5!G37/1000</f>
        <v>3538</v>
      </c>
      <c r="E48" s="11">
        <f>INDEX(OROevaprateIN!$D$2:$D$13, MATCH($B48,OROevaprateIN!$A$2:$A$13,0), 1)</f>
        <v>0.23842198645814935</v>
      </c>
      <c r="F48" s="11">
        <f>INDEX(DEM_D6_PWR!$K$3:$K$14, MATCH($B48,DEM_D6_PWR!$H$3:$H$14,0), 1)</f>
        <v>6.3698412809107041E-2</v>
      </c>
      <c r="G48" s="11">
        <f>INDEX('MINGW_6&amp;DR69'!$L$3:$L$14, MATCH($B48,'MINGW_6&amp;DR69'!$H$3:$H$14,0), 1)</f>
        <v>1.0930912767137799</v>
      </c>
      <c r="H48" s="11">
        <f>INDEX('MINGW_6&amp;DR69'!$M$3:$M$14, MATCH($B48,'MINGW_6&amp;DR69'!$H$3:$H$14,0), 1)</f>
        <v>6.7908333369663776</v>
      </c>
      <c r="I48" s="11">
        <v>5609</v>
      </c>
      <c r="J48" s="11">
        <f>INDEX(CALLITE_EVAP_S_SHSTA!$I$2:$I$13, MATCH($B48,CALLITE_EVAP_S_SHSTA!$F$2:$F$13,0), 1)</f>
        <v>0.24839682484429979</v>
      </c>
      <c r="K48" s="11">
        <f>SHASTAlevel5extended!$H37</f>
        <v>4552.1000000000004</v>
      </c>
      <c r="L48" s="11">
        <f>INDEX(CALLiTE_SHASTA_LEVEL2_4!$E$1024:$E$1035, MATCH($B48,CALLiTE_SHASTA_LEVEL2_4!$C$1024:$C$1035,0), 1)</f>
        <v>1700</v>
      </c>
      <c r="M48" s="11">
        <f>INDEX(CALLiTE_SHASTA_LEVEL2_4!$F$1024:$F$1035, MATCH($B48,CALLiTE_SHASTA_LEVEL2_4!$C$1024:$C$1035,0), 1)</f>
        <v>3200</v>
      </c>
      <c r="N48" s="11">
        <f>inflowYuba!H37</f>
        <v>1111</v>
      </c>
      <c r="O48" s="11">
        <f>INDEX(DEMAND_D_DAGUER_NP!$K$3:$K$14, MATCH($B48,DEMAND_D_DAGUER_NP!$H$3:$H$14,0), 1)</f>
        <v>10.886583027007088</v>
      </c>
      <c r="P48" s="11">
        <f>INDEX(D_THERM_DEMANDS!AB$3:AB$14, MATCH($B48,D_THERM_DEMANDS!$P$3:$P$14,0), 1)</f>
        <v>0.543273809599498</v>
      </c>
      <c r="Q48" s="11">
        <f>INDEX(D_THERM_DEMANDS!AC$3:AC$14, MATCH($B48,D_THERM_DEMANDS!$P$3:$P$14,0), 1)</f>
        <v>0.52517063296030442</v>
      </c>
      <c r="R48" s="11">
        <f>INDEX(D_THERM_DEMANDS!AD$3:AD$14, MATCH($B48,D_THERM_DEMANDS!$P$3:$P$14,0), 1)</f>
        <v>1.9973372928679936</v>
      </c>
      <c r="S48" s="11">
        <f>INDEX(D_THERM_DEMANDS!AE$3:AE$14, MATCH($B48,D_THERM_DEMANDS!$P$3:$P$14,0), 1)</f>
        <v>1.8166666661226561E-2</v>
      </c>
      <c r="T48" s="11">
        <f>INDEX(D_THERM_DEMANDS!AF$3:AF$14, MATCH($B48,D_THERM_DEMANDS!$P$3:$P$14,0), 1)</f>
        <v>3.5793651569457276E-2</v>
      </c>
      <c r="U48" s="11">
        <f>INDEX(D_THERM_DEMANDS!AG$3:AG$14, MATCH($B48,D_THERM_DEMANDS!$P$3:$P$14,0), 1)</f>
        <v>8.9484126984126972E-2</v>
      </c>
      <c r="V48" s="11">
        <f>INDEX(D_THERM_DEMANDS!AH$3:AH$14, MATCH($B48,D_THERM_DEMANDS!$P$3:$P$14,0), 1)</f>
        <v>2.8956349093526127E-2</v>
      </c>
      <c r="W48" s="11">
        <f>INDEX(D_THERM_DEMANDS!AI$3:AI$14, MATCH($B48,D_THERM_DEMANDS!$P$3:$P$14,0), 1)</f>
        <v>0.10321428378423055</v>
      </c>
      <c r="X48" s="11">
        <f>INDEX(D_THERM_DEMANDS!AJ$3:AJ$14, MATCH($B48,D_THERM_DEMANDS!$P$3:$P$14,0), 1)</f>
        <v>0.27007937128581699</v>
      </c>
      <c r="Y48" s="11">
        <f>INDEX(D_THERM_DEMANDS!AK$3:AK$14, MATCH($B48,D_THERM_DEMANDS!$P$3:$P$14,0), 1)</f>
        <v>0</v>
      </c>
      <c r="Z48">
        <f>INDEX(DEMAND_C217B!$K$3:$K$14, MATCH($B48,DEMAND_C217B!$H$3:$H$14,0), 1)</f>
        <v>1.5505652090859792</v>
      </c>
    </row>
    <row r="49" spans="1:26">
      <c r="A49" s="1">
        <v>43714</v>
      </c>
      <c r="B49" s="6">
        <f t="shared" si="0"/>
        <v>9</v>
      </c>
      <c r="C49" s="11">
        <v>2092</v>
      </c>
      <c r="D49" s="11">
        <f>OROLEVEL5!G38/1000</f>
        <v>3538</v>
      </c>
      <c r="E49" s="11">
        <f>INDEX(OROevaprateIN!$D$2:$D$13, MATCH($B49,OROevaprateIN!$A$2:$A$13,0), 1)</f>
        <v>0.23842198645814935</v>
      </c>
      <c r="F49" s="11">
        <f>INDEX(DEM_D6_PWR!$K$3:$K$14, MATCH($B49,DEM_D6_PWR!$H$3:$H$14,0), 1)</f>
        <v>6.3698412809107041E-2</v>
      </c>
      <c r="G49" s="11">
        <f>INDEX('MINGW_6&amp;DR69'!$L$3:$L$14, MATCH($B49,'MINGW_6&amp;DR69'!$H$3:$H$14,0), 1)</f>
        <v>1.0930912767137799</v>
      </c>
      <c r="H49" s="11">
        <f>INDEX('MINGW_6&amp;DR69'!$M$3:$M$14, MATCH($B49,'MINGW_6&amp;DR69'!$H$3:$H$14,0), 1)</f>
        <v>6.7908333369663776</v>
      </c>
      <c r="I49" s="11">
        <v>4997</v>
      </c>
      <c r="J49" s="11">
        <f>INDEX(CALLITE_EVAP_S_SHSTA!$I$2:$I$13, MATCH($B49,CALLITE_EVAP_S_SHSTA!$F$2:$F$13,0), 1)</f>
        <v>0.24839682484429979</v>
      </c>
      <c r="K49" s="11">
        <f>SHASTAlevel5extended!$H38</f>
        <v>4552.1000000000004</v>
      </c>
      <c r="L49" s="11">
        <f>INDEX(CALLiTE_SHASTA_LEVEL2_4!$E$1024:$E$1035, MATCH($B49,CALLiTE_SHASTA_LEVEL2_4!$C$1024:$C$1035,0), 1)</f>
        <v>1700</v>
      </c>
      <c r="M49" s="11">
        <f>INDEX(CALLiTE_SHASTA_LEVEL2_4!$F$1024:$F$1035, MATCH($B49,CALLiTE_SHASTA_LEVEL2_4!$C$1024:$C$1035,0), 1)</f>
        <v>3200</v>
      </c>
      <c r="N49" s="11">
        <f>inflowYuba!H38</f>
        <v>1099</v>
      </c>
      <c r="O49" s="11">
        <f>INDEX(DEMAND_D_DAGUER_NP!$K$3:$K$14, MATCH($B49,DEMAND_D_DAGUER_NP!$H$3:$H$14,0), 1)</f>
        <v>10.886583027007088</v>
      </c>
      <c r="P49" s="11">
        <f>INDEX(D_THERM_DEMANDS!AB$3:AB$14, MATCH($B49,D_THERM_DEMANDS!$P$3:$P$14,0), 1)</f>
        <v>0.543273809599498</v>
      </c>
      <c r="Q49" s="11">
        <f>INDEX(D_THERM_DEMANDS!AC$3:AC$14, MATCH($B49,D_THERM_DEMANDS!$P$3:$P$14,0), 1)</f>
        <v>0.52517063296030442</v>
      </c>
      <c r="R49" s="11">
        <f>INDEX(D_THERM_DEMANDS!AD$3:AD$14, MATCH($B49,D_THERM_DEMANDS!$P$3:$P$14,0), 1)</f>
        <v>1.9973372928679936</v>
      </c>
      <c r="S49" s="11">
        <f>INDEX(D_THERM_DEMANDS!AE$3:AE$14, MATCH($B49,D_THERM_DEMANDS!$P$3:$P$14,0), 1)</f>
        <v>1.8166666661226561E-2</v>
      </c>
      <c r="T49" s="11">
        <f>INDEX(D_THERM_DEMANDS!AF$3:AF$14, MATCH($B49,D_THERM_DEMANDS!$P$3:$P$14,0), 1)</f>
        <v>3.5793651569457276E-2</v>
      </c>
      <c r="U49" s="11">
        <f>INDEX(D_THERM_DEMANDS!AG$3:AG$14, MATCH($B49,D_THERM_DEMANDS!$P$3:$P$14,0), 1)</f>
        <v>8.9484126984126972E-2</v>
      </c>
      <c r="V49" s="11">
        <f>INDEX(D_THERM_DEMANDS!AH$3:AH$14, MATCH($B49,D_THERM_DEMANDS!$P$3:$P$14,0), 1)</f>
        <v>2.8956349093526127E-2</v>
      </c>
      <c r="W49" s="11">
        <f>INDEX(D_THERM_DEMANDS!AI$3:AI$14, MATCH($B49,D_THERM_DEMANDS!$P$3:$P$14,0), 1)</f>
        <v>0.10321428378423055</v>
      </c>
      <c r="X49" s="11">
        <f>INDEX(D_THERM_DEMANDS!AJ$3:AJ$14, MATCH($B49,D_THERM_DEMANDS!$P$3:$P$14,0), 1)</f>
        <v>0.27007937128581699</v>
      </c>
      <c r="Y49" s="11">
        <f>INDEX(D_THERM_DEMANDS!AK$3:AK$14, MATCH($B49,D_THERM_DEMANDS!$P$3:$P$14,0), 1)</f>
        <v>0</v>
      </c>
      <c r="Z49">
        <f>INDEX(DEMAND_C217B!$K$3:$K$14, MATCH($B49,DEMAND_C217B!$H$3:$H$14,0), 1)</f>
        <v>1.5505652090859792</v>
      </c>
    </row>
    <row r="50" spans="1:26">
      <c r="A50" s="1">
        <v>43715</v>
      </c>
      <c r="B50" s="6">
        <f t="shared" si="0"/>
        <v>9</v>
      </c>
      <c r="C50" s="11">
        <v>1434</v>
      </c>
      <c r="D50" s="11">
        <f>OROLEVEL5!G39/1000</f>
        <v>3538</v>
      </c>
      <c r="E50" s="11">
        <f>INDEX(OROevaprateIN!$D$2:$D$13, MATCH($B50,OROevaprateIN!$A$2:$A$13,0), 1)</f>
        <v>0.23842198645814935</v>
      </c>
      <c r="F50" s="11">
        <f>INDEX(DEM_D6_PWR!$K$3:$K$14, MATCH($B50,DEM_D6_PWR!$H$3:$H$14,0), 1)</f>
        <v>6.3698412809107041E-2</v>
      </c>
      <c r="G50" s="11">
        <f>INDEX('MINGW_6&amp;DR69'!$L$3:$L$14, MATCH($B50,'MINGW_6&amp;DR69'!$H$3:$H$14,0), 1)</f>
        <v>1.0930912767137799</v>
      </c>
      <c r="H50" s="11">
        <f>INDEX('MINGW_6&amp;DR69'!$M$3:$M$14, MATCH($B50,'MINGW_6&amp;DR69'!$H$3:$H$14,0), 1)</f>
        <v>6.7908333369663776</v>
      </c>
      <c r="I50" s="11">
        <v>4600</v>
      </c>
      <c r="J50" s="11">
        <f>INDEX(CALLITE_EVAP_S_SHSTA!$I$2:$I$13, MATCH($B50,CALLITE_EVAP_S_SHSTA!$F$2:$F$13,0), 1)</f>
        <v>0.24839682484429979</v>
      </c>
      <c r="K50" s="11">
        <f>SHASTAlevel5extended!$H39</f>
        <v>4552.1000000000004</v>
      </c>
      <c r="L50" s="11">
        <f>INDEX(CALLiTE_SHASTA_LEVEL2_4!$E$1024:$E$1035, MATCH($B50,CALLiTE_SHASTA_LEVEL2_4!$C$1024:$C$1035,0), 1)</f>
        <v>1700</v>
      </c>
      <c r="M50" s="11">
        <f>INDEX(CALLiTE_SHASTA_LEVEL2_4!$F$1024:$F$1035, MATCH($B50,CALLiTE_SHASTA_LEVEL2_4!$C$1024:$C$1035,0), 1)</f>
        <v>3200</v>
      </c>
      <c r="N50" s="11">
        <f>inflowYuba!H39</f>
        <v>1146</v>
      </c>
      <c r="O50" s="11">
        <f>INDEX(DEMAND_D_DAGUER_NP!$K$3:$K$14, MATCH($B50,DEMAND_D_DAGUER_NP!$H$3:$H$14,0), 1)</f>
        <v>10.886583027007088</v>
      </c>
      <c r="P50" s="11">
        <f>INDEX(D_THERM_DEMANDS!AB$3:AB$14, MATCH($B50,D_THERM_DEMANDS!$P$3:$P$14,0), 1)</f>
        <v>0.543273809599498</v>
      </c>
      <c r="Q50" s="11">
        <f>INDEX(D_THERM_DEMANDS!AC$3:AC$14, MATCH($B50,D_THERM_DEMANDS!$P$3:$P$14,0), 1)</f>
        <v>0.52517063296030442</v>
      </c>
      <c r="R50" s="11">
        <f>INDEX(D_THERM_DEMANDS!AD$3:AD$14, MATCH($B50,D_THERM_DEMANDS!$P$3:$P$14,0), 1)</f>
        <v>1.9973372928679936</v>
      </c>
      <c r="S50" s="11">
        <f>INDEX(D_THERM_DEMANDS!AE$3:AE$14, MATCH($B50,D_THERM_DEMANDS!$P$3:$P$14,0), 1)</f>
        <v>1.8166666661226561E-2</v>
      </c>
      <c r="T50" s="11">
        <f>INDEX(D_THERM_DEMANDS!AF$3:AF$14, MATCH($B50,D_THERM_DEMANDS!$P$3:$P$14,0), 1)</f>
        <v>3.5793651569457276E-2</v>
      </c>
      <c r="U50" s="11">
        <f>INDEX(D_THERM_DEMANDS!AG$3:AG$14, MATCH($B50,D_THERM_DEMANDS!$P$3:$P$14,0), 1)</f>
        <v>8.9484126984126972E-2</v>
      </c>
      <c r="V50" s="11">
        <f>INDEX(D_THERM_DEMANDS!AH$3:AH$14, MATCH($B50,D_THERM_DEMANDS!$P$3:$P$14,0), 1)</f>
        <v>2.8956349093526127E-2</v>
      </c>
      <c r="W50" s="11">
        <f>INDEX(D_THERM_DEMANDS!AI$3:AI$14, MATCH($B50,D_THERM_DEMANDS!$P$3:$P$14,0), 1)</f>
        <v>0.10321428378423055</v>
      </c>
      <c r="X50" s="11">
        <f>INDEX(D_THERM_DEMANDS!AJ$3:AJ$14, MATCH($B50,D_THERM_DEMANDS!$P$3:$P$14,0), 1)</f>
        <v>0.27007937128581699</v>
      </c>
      <c r="Y50" s="11">
        <f>INDEX(D_THERM_DEMANDS!AK$3:AK$14, MATCH($B50,D_THERM_DEMANDS!$P$3:$P$14,0), 1)</f>
        <v>0</v>
      </c>
      <c r="Z50">
        <f>INDEX(DEMAND_C217B!$K$3:$K$14, MATCH($B50,DEMAND_C217B!$H$3:$H$14,0), 1)</f>
        <v>1.5505652090859792</v>
      </c>
    </row>
    <row r="51" spans="1:26">
      <c r="A51" s="1">
        <v>43716</v>
      </c>
      <c r="B51" s="6">
        <f t="shared" si="0"/>
        <v>9</v>
      </c>
      <c r="C51" s="11">
        <v>1082</v>
      </c>
      <c r="D51" s="11">
        <f>OROLEVEL5!G40/1000</f>
        <v>3538</v>
      </c>
      <c r="E51" s="11">
        <f>INDEX(OROevaprateIN!$D$2:$D$13, MATCH($B51,OROevaprateIN!$A$2:$A$13,0), 1)</f>
        <v>0.23842198645814935</v>
      </c>
      <c r="F51" s="11">
        <f>INDEX(DEM_D6_PWR!$K$3:$K$14, MATCH($B51,DEM_D6_PWR!$H$3:$H$14,0), 1)</f>
        <v>6.3698412809107041E-2</v>
      </c>
      <c r="G51" s="11">
        <f>INDEX('MINGW_6&amp;DR69'!$L$3:$L$14, MATCH($B51,'MINGW_6&amp;DR69'!$H$3:$H$14,0), 1)</f>
        <v>1.0930912767137799</v>
      </c>
      <c r="H51" s="11">
        <f>INDEX('MINGW_6&amp;DR69'!$M$3:$M$14, MATCH($B51,'MINGW_6&amp;DR69'!$H$3:$H$14,0), 1)</f>
        <v>6.7908333369663776</v>
      </c>
      <c r="I51" s="11">
        <v>3742</v>
      </c>
      <c r="J51" s="11">
        <f>INDEX(CALLITE_EVAP_S_SHSTA!$I$2:$I$13, MATCH($B51,CALLITE_EVAP_S_SHSTA!$F$2:$F$13,0), 1)</f>
        <v>0.24839682484429979</v>
      </c>
      <c r="K51" s="11">
        <f>SHASTAlevel5extended!$H40</f>
        <v>4552.1000000000004</v>
      </c>
      <c r="L51" s="11">
        <f>INDEX(CALLiTE_SHASTA_LEVEL2_4!$E$1024:$E$1035, MATCH($B51,CALLiTE_SHASTA_LEVEL2_4!$C$1024:$C$1035,0), 1)</f>
        <v>1700</v>
      </c>
      <c r="M51" s="11">
        <f>INDEX(CALLiTE_SHASTA_LEVEL2_4!$F$1024:$F$1035, MATCH($B51,CALLiTE_SHASTA_LEVEL2_4!$C$1024:$C$1035,0), 1)</f>
        <v>3200</v>
      </c>
      <c r="N51" s="11">
        <f>inflowYuba!H40</f>
        <v>1146</v>
      </c>
      <c r="O51" s="11">
        <f>INDEX(DEMAND_D_DAGUER_NP!$K$3:$K$14, MATCH($B51,DEMAND_D_DAGUER_NP!$H$3:$H$14,0), 1)</f>
        <v>10.886583027007088</v>
      </c>
      <c r="P51" s="11">
        <f>INDEX(D_THERM_DEMANDS!AB$3:AB$14, MATCH($B51,D_THERM_DEMANDS!$P$3:$P$14,0), 1)</f>
        <v>0.543273809599498</v>
      </c>
      <c r="Q51" s="11">
        <f>INDEX(D_THERM_DEMANDS!AC$3:AC$14, MATCH($B51,D_THERM_DEMANDS!$P$3:$P$14,0), 1)</f>
        <v>0.52517063296030442</v>
      </c>
      <c r="R51" s="11">
        <f>INDEX(D_THERM_DEMANDS!AD$3:AD$14, MATCH($B51,D_THERM_DEMANDS!$P$3:$P$14,0), 1)</f>
        <v>1.9973372928679936</v>
      </c>
      <c r="S51" s="11">
        <f>INDEX(D_THERM_DEMANDS!AE$3:AE$14, MATCH($B51,D_THERM_DEMANDS!$P$3:$P$14,0), 1)</f>
        <v>1.8166666661226561E-2</v>
      </c>
      <c r="T51" s="11">
        <f>INDEX(D_THERM_DEMANDS!AF$3:AF$14, MATCH($B51,D_THERM_DEMANDS!$P$3:$P$14,0), 1)</f>
        <v>3.5793651569457276E-2</v>
      </c>
      <c r="U51" s="11">
        <f>INDEX(D_THERM_DEMANDS!AG$3:AG$14, MATCH($B51,D_THERM_DEMANDS!$P$3:$P$14,0), 1)</f>
        <v>8.9484126984126972E-2</v>
      </c>
      <c r="V51" s="11">
        <f>INDEX(D_THERM_DEMANDS!AH$3:AH$14, MATCH($B51,D_THERM_DEMANDS!$P$3:$P$14,0), 1)</f>
        <v>2.8956349093526127E-2</v>
      </c>
      <c r="W51" s="11">
        <f>INDEX(D_THERM_DEMANDS!AI$3:AI$14, MATCH($B51,D_THERM_DEMANDS!$P$3:$P$14,0), 1)</f>
        <v>0.10321428378423055</v>
      </c>
      <c r="X51" s="11">
        <f>INDEX(D_THERM_DEMANDS!AJ$3:AJ$14, MATCH($B51,D_THERM_DEMANDS!$P$3:$P$14,0), 1)</f>
        <v>0.27007937128581699</v>
      </c>
      <c r="Y51" s="11">
        <f>INDEX(D_THERM_DEMANDS!AK$3:AK$14, MATCH($B51,D_THERM_DEMANDS!$P$3:$P$14,0), 1)</f>
        <v>0</v>
      </c>
      <c r="Z51">
        <f>INDEX(DEMAND_C217B!$K$3:$K$14, MATCH($B51,DEMAND_C217B!$H$3:$H$14,0), 1)</f>
        <v>1.5505652090859792</v>
      </c>
    </row>
    <row r="52" spans="1:26">
      <c r="A52" s="1">
        <v>43717</v>
      </c>
      <c r="B52" s="6">
        <f t="shared" si="0"/>
        <v>9</v>
      </c>
      <c r="C52" s="11">
        <v>471</v>
      </c>
      <c r="D52" s="11">
        <f>OROLEVEL5!G41/1000</f>
        <v>3538</v>
      </c>
      <c r="E52" s="11">
        <f>INDEX(OROevaprateIN!$D$2:$D$13, MATCH($B52,OROevaprateIN!$A$2:$A$13,0), 1)</f>
        <v>0.23842198645814935</v>
      </c>
      <c r="F52" s="11">
        <f>INDEX(DEM_D6_PWR!$K$3:$K$14, MATCH($B52,DEM_D6_PWR!$H$3:$H$14,0), 1)</f>
        <v>6.3698412809107041E-2</v>
      </c>
      <c r="G52" s="11">
        <f>INDEX('MINGW_6&amp;DR69'!$L$3:$L$14, MATCH($B52,'MINGW_6&amp;DR69'!$H$3:$H$14,0), 1)</f>
        <v>1.0930912767137799</v>
      </c>
      <c r="H52" s="11">
        <f>INDEX('MINGW_6&amp;DR69'!$M$3:$M$14, MATCH($B52,'MINGW_6&amp;DR69'!$H$3:$H$14,0), 1)</f>
        <v>6.7908333369663776</v>
      </c>
      <c r="I52" s="11">
        <v>3100</v>
      </c>
      <c r="J52" s="11">
        <f>INDEX(CALLITE_EVAP_S_SHSTA!$I$2:$I$13, MATCH($B52,CALLITE_EVAP_S_SHSTA!$F$2:$F$13,0), 1)</f>
        <v>0.24839682484429979</v>
      </c>
      <c r="K52" s="11">
        <f>SHASTAlevel5extended!$H41</f>
        <v>4552.1000000000004</v>
      </c>
      <c r="L52" s="11">
        <f>INDEX(CALLiTE_SHASTA_LEVEL2_4!$E$1024:$E$1035, MATCH($B52,CALLiTE_SHASTA_LEVEL2_4!$C$1024:$C$1035,0), 1)</f>
        <v>1700</v>
      </c>
      <c r="M52" s="11">
        <f>INDEX(CALLiTE_SHASTA_LEVEL2_4!$F$1024:$F$1035, MATCH($B52,CALLiTE_SHASTA_LEVEL2_4!$C$1024:$C$1035,0), 1)</f>
        <v>3200</v>
      </c>
      <c r="N52" s="11">
        <f>inflowYuba!H41</f>
        <v>1140</v>
      </c>
      <c r="O52" s="11">
        <f>INDEX(DEMAND_D_DAGUER_NP!$K$3:$K$14, MATCH($B52,DEMAND_D_DAGUER_NP!$H$3:$H$14,0), 1)</f>
        <v>10.886583027007088</v>
      </c>
      <c r="P52" s="11">
        <f>INDEX(D_THERM_DEMANDS!AB$3:AB$14, MATCH($B52,D_THERM_DEMANDS!$P$3:$P$14,0), 1)</f>
        <v>0.543273809599498</v>
      </c>
      <c r="Q52" s="11">
        <f>INDEX(D_THERM_DEMANDS!AC$3:AC$14, MATCH($B52,D_THERM_DEMANDS!$P$3:$P$14,0), 1)</f>
        <v>0.52517063296030442</v>
      </c>
      <c r="R52" s="11">
        <f>INDEX(D_THERM_DEMANDS!AD$3:AD$14, MATCH($B52,D_THERM_DEMANDS!$P$3:$P$14,0), 1)</f>
        <v>1.9973372928679936</v>
      </c>
      <c r="S52" s="11">
        <f>INDEX(D_THERM_DEMANDS!AE$3:AE$14, MATCH($B52,D_THERM_DEMANDS!$P$3:$P$14,0), 1)</f>
        <v>1.8166666661226561E-2</v>
      </c>
      <c r="T52" s="11">
        <f>INDEX(D_THERM_DEMANDS!AF$3:AF$14, MATCH($B52,D_THERM_DEMANDS!$P$3:$P$14,0), 1)</f>
        <v>3.5793651569457276E-2</v>
      </c>
      <c r="U52" s="11">
        <f>INDEX(D_THERM_DEMANDS!AG$3:AG$14, MATCH($B52,D_THERM_DEMANDS!$P$3:$P$14,0), 1)</f>
        <v>8.9484126984126972E-2</v>
      </c>
      <c r="V52" s="11">
        <f>INDEX(D_THERM_DEMANDS!AH$3:AH$14, MATCH($B52,D_THERM_DEMANDS!$P$3:$P$14,0), 1)</f>
        <v>2.8956349093526127E-2</v>
      </c>
      <c r="W52" s="11">
        <f>INDEX(D_THERM_DEMANDS!AI$3:AI$14, MATCH($B52,D_THERM_DEMANDS!$P$3:$P$14,0), 1)</f>
        <v>0.10321428378423055</v>
      </c>
      <c r="X52" s="11">
        <f>INDEX(D_THERM_DEMANDS!AJ$3:AJ$14, MATCH($B52,D_THERM_DEMANDS!$P$3:$P$14,0), 1)</f>
        <v>0.27007937128581699</v>
      </c>
      <c r="Y52" s="11">
        <f>INDEX(D_THERM_DEMANDS!AK$3:AK$14, MATCH($B52,D_THERM_DEMANDS!$P$3:$P$14,0), 1)</f>
        <v>0</v>
      </c>
      <c r="Z52">
        <f>INDEX(DEMAND_C217B!$K$3:$K$14, MATCH($B52,DEMAND_C217B!$H$3:$H$14,0), 1)</f>
        <v>1.5505652090859792</v>
      </c>
    </row>
    <row r="53" spans="1:26">
      <c r="A53" s="1">
        <v>43718</v>
      </c>
      <c r="B53" s="6">
        <f t="shared" si="0"/>
        <v>9</v>
      </c>
      <c r="C53" s="11">
        <v>1123</v>
      </c>
      <c r="D53" s="11">
        <f>OROLEVEL5!G42/1000</f>
        <v>3538</v>
      </c>
      <c r="E53" s="11">
        <f>INDEX(OROevaprateIN!$D$2:$D$13, MATCH($B53,OROevaprateIN!$A$2:$A$13,0), 1)</f>
        <v>0.23842198645814935</v>
      </c>
      <c r="F53" s="11">
        <f>INDEX(DEM_D6_PWR!$K$3:$K$14, MATCH($B53,DEM_D6_PWR!$H$3:$H$14,0), 1)</f>
        <v>6.3698412809107041E-2</v>
      </c>
      <c r="G53" s="11">
        <f>INDEX('MINGW_6&amp;DR69'!$L$3:$L$14, MATCH($B53,'MINGW_6&amp;DR69'!$H$3:$H$14,0), 1)</f>
        <v>1.0930912767137799</v>
      </c>
      <c r="H53" s="11">
        <f>INDEX('MINGW_6&amp;DR69'!$M$3:$M$14, MATCH($B53,'MINGW_6&amp;DR69'!$H$3:$H$14,0), 1)</f>
        <v>6.7908333369663776</v>
      </c>
      <c r="I53" s="11">
        <v>3333</v>
      </c>
      <c r="J53" s="11">
        <f>INDEX(CALLITE_EVAP_S_SHSTA!$I$2:$I$13, MATCH($B53,CALLITE_EVAP_S_SHSTA!$F$2:$F$13,0), 1)</f>
        <v>0.24839682484429979</v>
      </c>
      <c r="K53" s="11">
        <f>SHASTAlevel5extended!$H42</f>
        <v>4552.1000000000004</v>
      </c>
      <c r="L53" s="11">
        <f>INDEX(CALLiTE_SHASTA_LEVEL2_4!$E$1024:$E$1035, MATCH($B53,CALLiTE_SHASTA_LEVEL2_4!$C$1024:$C$1035,0), 1)</f>
        <v>1700</v>
      </c>
      <c r="M53" s="11">
        <f>INDEX(CALLiTE_SHASTA_LEVEL2_4!$F$1024:$F$1035, MATCH($B53,CALLiTE_SHASTA_LEVEL2_4!$C$1024:$C$1035,0), 1)</f>
        <v>3200</v>
      </c>
      <c r="N53" s="11">
        <f>inflowYuba!H42</f>
        <v>1139</v>
      </c>
      <c r="O53" s="11">
        <f>INDEX(DEMAND_D_DAGUER_NP!$K$3:$K$14, MATCH($B53,DEMAND_D_DAGUER_NP!$H$3:$H$14,0), 1)</f>
        <v>10.886583027007088</v>
      </c>
      <c r="P53" s="11">
        <f>INDEX(D_THERM_DEMANDS!AB$3:AB$14, MATCH($B53,D_THERM_DEMANDS!$P$3:$P$14,0), 1)</f>
        <v>0.543273809599498</v>
      </c>
      <c r="Q53" s="11">
        <f>INDEX(D_THERM_DEMANDS!AC$3:AC$14, MATCH($B53,D_THERM_DEMANDS!$P$3:$P$14,0), 1)</f>
        <v>0.52517063296030442</v>
      </c>
      <c r="R53" s="11">
        <f>INDEX(D_THERM_DEMANDS!AD$3:AD$14, MATCH($B53,D_THERM_DEMANDS!$P$3:$P$14,0), 1)</f>
        <v>1.9973372928679936</v>
      </c>
      <c r="S53" s="11">
        <f>INDEX(D_THERM_DEMANDS!AE$3:AE$14, MATCH($B53,D_THERM_DEMANDS!$P$3:$P$14,0), 1)</f>
        <v>1.8166666661226561E-2</v>
      </c>
      <c r="T53" s="11">
        <f>INDEX(D_THERM_DEMANDS!AF$3:AF$14, MATCH($B53,D_THERM_DEMANDS!$P$3:$P$14,0), 1)</f>
        <v>3.5793651569457276E-2</v>
      </c>
      <c r="U53" s="11">
        <f>INDEX(D_THERM_DEMANDS!AG$3:AG$14, MATCH($B53,D_THERM_DEMANDS!$P$3:$P$14,0), 1)</f>
        <v>8.9484126984126972E-2</v>
      </c>
      <c r="V53" s="11">
        <f>INDEX(D_THERM_DEMANDS!AH$3:AH$14, MATCH($B53,D_THERM_DEMANDS!$P$3:$P$14,0), 1)</f>
        <v>2.8956349093526127E-2</v>
      </c>
      <c r="W53" s="11">
        <f>INDEX(D_THERM_DEMANDS!AI$3:AI$14, MATCH($B53,D_THERM_DEMANDS!$P$3:$P$14,0), 1)</f>
        <v>0.10321428378423055</v>
      </c>
      <c r="X53" s="11">
        <f>INDEX(D_THERM_DEMANDS!AJ$3:AJ$14, MATCH($B53,D_THERM_DEMANDS!$P$3:$P$14,0), 1)</f>
        <v>0.27007937128581699</v>
      </c>
      <c r="Y53" s="11">
        <f>INDEX(D_THERM_DEMANDS!AK$3:AK$14, MATCH($B53,D_THERM_DEMANDS!$P$3:$P$14,0), 1)</f>
        <v>0</v>
      </c>
      <c r="Z53">
        <f>INDEX(DEMAND_C217B!$K$3:$K$14, MATCH($B53,DEMAND_C217B!$H$3:$H$14,0), 1)</f>
        <v>1.5505652090859792</v>
      </c>
    </row>
    <row r="54" spans="1:26">
      <c r="A54" s="1">
        <v>43719</v>
      </c>
      <c r="B54" s="6">
        <f t="shared" si="0"/>
        <v>9</v>
      </c>
      <c r="C54" s="11">
        <v>1695</v>
      </c>
      <c r="D54" s="11">
        <f>OROLEVEL5!G43/1000</f>
        <v>3538</v>
      </c>
      <c r="E54" s="11">
        <f>INDEX(OROevaprateIN!$D$2:$D$13, MATCH($B54,OROevaprateIN!$A$2:$A$13,0), 1)</f>
        <v>0.23842198645814935</v>
      </c>
      <c r="F54" s="11">
        <f>INDEX(DEM_D6_PWR!$K$3:$K$14, MATCH($B54,DEM_D6_PWR!$H$3:$H$14,0), 1)</f>
        <v>6.3698412809107041E-2</v>
      </c>
      <c r="G54" s="11">
        <f>INDEX('MINGW_6&amp;DR69'!$L$3:$L$14, MATCH($B54,'MINGW_6&amp;DR69'!$H$3:$H$14,0), 1)</f>
        <v>1.0930912767137799</v>
      </c>
      <c r="H54" s="11">
        <f>INDEX('MINGW_6&amp;DR69'!$M$3:$M$14, MATCH($B54,'MINGW_6&amp;DR69'!$H$3:$H$14,0), 1)</f>
        <v>6.7908333369663776</v>
      </c>
      <c r="I54" s="11">
        <v>3664</v>
      </c>
      <c r="J54" s="11">
        <f>INDEX(CALLITE_EVAP_S_SHSTA!$I$2:$I$13, MATCH($B54,CALLITE_EVAP_S_SHSTA!$F$2:$F$13,0), 1)</f>
        <v>0.24839682484429979</v>
      </c>
      <c r="K54" s="11">
        <f>SHASTAlevel5extended!$H43</f>
        <v>4552.1000000000004</v>
      </c>
      <c r="L54" s="11">
        <f>INDEX(CALLiTE_SHASTA_LEVEL2_4!$E$1024:$E$1035, MATCH($B54,CALLiTE_SHASTA_LEVEL2_4!$C$1024:$C$1035,0), 1)</f>
        <v>1700</v>
      </c>
      <c r="M54" s="11">
        <f>INDEX(CALLiTE_SHASTA_LEVEL2_4!$F$1024:$F$1035, MATCH($B54,CALLiTE_SHASTA_LEVEL2_4!$C$1024:$C$1035,0), 1)</f>
        <v>3200</v>
      </c>
      <c r="N54" s="11">
        <f>inflowYuba!H43</f>
        <v>1150</v>
      </c>
      <c r="O54" s="11">
        <f>INDEX(DEMAND_D_DAGUER_NP!$K$3:$K$14, MATCH($B54,DEMAND_D_DAGUER_NP!$H$3:$H$14,0), 1)</f>
        <v>10.886583027007088</v>
      </c>
      <c r="P54" s="11">
        <f>INDEX(D_THERM_DEMANDS!AB$3:AB$14, MATCH($B54,D_THERM_DEMANDS!$P$3:$P$14,0), 1)</f>
        <v>0.543273809599498</v>
      </c>
      <c r="Q54" s="11">
        <f>INDEX(D_THERM_DEMANDS!AC$3:AC$14, MATCH($B54,D_THERM_DEMANDS!$P$3:$P$14,0), 1)</f>
        <v>0.52517063296030442</v>
      </c>
      <c r="R54" s="11">
        <f>INDEX(D_THERM_DEMANDS!AD$3:AD$14, MATCH($B54,D_THERM_DEMANDS!$P$3:$P$14,0), 1)</f>
        <v>1.9973372928679936</v>
      </c>
      <c r="S54" s="11">
        <f>INDEX(D_THERM_DEMANDS!AE$3:AE$14, MATCH($B54,D_THERM_DEMANDS!$P$3:$P$14,0), 1)</f>
        <v>1.8166666661226561E-2</v>
      </c>
      <c r="T54" s="11">
        <f>INDEX(D_THERM_DEMANDS!AF$3:AF$14, MATCH($B54,D_THERM_DEMANDS!$P$3:$P$14,0), 1)</f>
        <v>3.5793651569457276E-2</v>
      </c>
      <c r="U54" s="11">
        <f>INDEX(D_THERM_DEMANDS!AG$3:AG$14, MATCH($B54,D_THERM_DEMANDS!$P$3:$P$14,0), 1)</f>
        <v>8.9484126984126972E-2</v>
      </c>
      <c r="V54" s="11">
        <f>INDEX(D_THERM_DEMANDS!AH$3:AH$14, MATCH($B54,D_THERM_DEMANDS!$P$3:$P$14,0), 1)</f>
        <v>2.8956349093526127E-2</v>
      </c>
      <c r="W54" s="11">
        <f>INDEX(D_THERM_DEMANDS!AI$3:AI$14, MATCH($B54,D_THERM_DEMANDS!$P$3:$P$14,0), 1)</f>
        <v>0.10321428378423055</v>
      </c>
      <c r="X54" s="11">
        <f>INDEX(D_THERM_DEMANDS!AJ$3:AJ$14, MATCH($B54,D_THERM_DEMANDS!$P$3:$P$14,0), 1)</f>
        <v>0.27007937128581699</v>
      </c>
      <c r="Y54" s="11">
        <f>INDEX(D_THERM_DEMANDS!AK$3:AK$14, MATCH($B54,D_THERM_DEMANDS!$P$3:$P$14,0), 1)</f>
        <v>0</v>
      </c>
      <c r="Z54">
        <f>INDEX(DEMAND_C217B!$K$3:$K$14, MATCH($B54,DEMAND_C217B!$H$3:$H$14,0), 1)</f>
        <v>1.5505652090859792</v>
      </c>
    </row>
    <row r="55" spans="1:26">
      <c r="A55" s="1">
        <v>43720</v>
      </c>
      <c r="B55" s="6">
        <f t="shared" si="0"/>
        <v>9</v>
      </c>
      <c r="C55" s="11">
        <v>605</v>
      </c>
      <c r="D55" s="11">
        <f>OROLEVEL5!G44/1000</f>
        <v>3538</v>
      </c>
      <c r="E55" s="11">
        <f>INDEX(OROevaprateIN!$D$2:$D$13, MATCH($B55,OROevaprateIN!$A$2:$A$13,0), 1)</f>
        <v>0.23842198645814935</v>
      </c>
      <c r="F55" s="11">
        <f>INDEX(DEM_D6_PWR!$K$3:$K$14, MATCH($B55,DEM_D6_PWR!$H$3:$H$14,0), 1)</f>
        <v>6.3698412809107041E-2</v>
      </c>
      <c r="G55" s="11">
        <f>INDEX('MINGW_6&amp;DR69'!$L$3:$L$14, MATCH($B55,'MINGW_6&amp;DR69'!$H$3:$H$14,0), 1)</f>
        <v>1.0930912767137799</v>
      </c>
      <c r="H55" s="11">
        <f>INDEX('MINGW_6&amp;DR69'!$M$3:$M$14, MATCH($B55,'MINGW_6&amp;DR69'!$H$3:$H$14,0), 1)</f>
        <v>6.7908333369663776</v>
      </c>
      <c r="I55" s="11">
        <v>2320</v>
      </c>
      <c r="J55" s="11">
        <f>INDEX(CALLITE_EVAP_S_SHSTA!$I$2:$I$13, MATCH($B55,CALLITE_EVAP_S_SHSTA!$F$2:$F$13,0), 1)</f>
        <v>0.24839682484429979</v>
      </c>
      <c r="K55" s="11">
        <f>SHASTAlevel5extended!$H44</f>
        <v>4552.1000000000004</v>
      </c>
      <c r="L55" s="11">
        <f>INDEX(CALLiTE_SHASTA_LEVEL2_4!$E$1024:$E$1035, MATCH($B55,CALLiTE_SHASTA_LEVEL2_4!$C$1024:$C$1035,0), 1)</f>
        <v>1700</v>
      </c>
      <c r="M55" s="11">
        <f>INDEX(CALLiTE_SHASTA_LEVEL2_4!$F$1024:$F$1035, MATCH($B55,CALLiTE_SHASTA_LEVEL2_4!$C$1024:$C$1035,0), 1)</f>
        <v>3200</v>
      </c>
      <c r="N55" s="11">
        <f>inflowYuba!H44</f>
        <v>1154</v>
      </c>
      <c r="O55" s="11">
        <f>INDEX(DEMAND_D_DAGUER_NP!$K$3:$K$14, MATCH($B55,DEMAND_D_DAGUER_NP!$H$3:$H$14,0), 1)</f>
        <v>10.886583027007088</v>
      </c>
      <c r="P55" s="11">
        <f>INDEX(D_THERM_DEMANDS!AB$3:AB$14, MATCH($B55,D_THERM_DEMANDS!$P$3:$P$14,0), 1)</f>
        <v>0.543273809599498</v>
      </c>
      <c r="Q55" s="11">
        <f>INDEX(D_THERM_DEMANDS!AC$3:AC$14, MATCH($B55,D_THERM_DEMANDS!$P$3:$P$14,0), 1)</f>
        <v>0.52517063296030442</v>
      </c>
      <c r="R55" s="11">
        <f>INDEX(D_THERM_DEMANDS!AD$3:AD$14, MATCH($B55,D_THERM_DEMANDS!$P$3:$P$14,0), 1)</f>
        <v>1.9973372928679936</v>
      </c>
      <c r="S55" s="11">
        <f>INDEX(D_THERM_DEMANDS!AE$3:AE$14, MATCH($B55,D_THERM_DEMANDS!$P$3:$P$14,0), 1)</f>
        <v>1.8166666661226561E-2</v>
      </c>
      <c r="T55" s="11">
        <f>INDEX(D_THERM_DEMANDS!AF$3:AF$14, MATCH($B55,D_THERM_DEMANDS!$P$3:$P$14,0), 1)</f>
        <v>3.5793651569457276E-2</v>
      </c>
      <c r="U55" s="11">
        <f>INDEX(D_THERM_DEMANDS!AG$3:AG$14, MATCH($B55,D_THERM_DEMANDS!$P$3:$P$14,0), 1)</f>
        <v>8.9484126984126972E-2</v>
      </c>
      <c r="V55" s="11">
        <f>INDEX(D_THERM_DEMANDS!AH$3:AH$14, MATCH($B55,D_THERM_DEMANDS!$P$3:$P$14,0), 1)</f>
        <v>2.8956349093526127E-2</v>
      </c>
      <c r="W55" s="11">
        <f>INDEX(D_THERM_DEMANDS!AI$3:AI$14, MATCH($B55,D_THERM_DEMANDS!$P$3:$P$14,0), 1)</f>
        <v>0.10321428378423055</v>
      </c>
      <c r="X55" s="11">
        <f>INDEX(D_THERM_DEMANDS!AJ$3:AJ$14, MATCH($B55,D_THERM_DEMANDS!$P$3:$P$14,0), 1)</f>
        <v>0.27007937128581699</v>
      </c>
      <c r="Y55" s="11">
        <f>INDEX(D_THERM_DEMANDS!AK$3:AK$14, MATCH($B55,D_THERM_DEMANDS!$P$3:$P$14,0), 1)</f>
        <v>0</v>
      </c>
      <c r="Z55">
        <f>INDEX(DEMAND_C217B!$K$3:$K$14, MATCH($B55,DEMAND_C217B!$H$3:$H$14,0), 1)</f>
        <v>1.5505652090859792</v>
      </c>
    </row>
    <row r="56" spans="1:26">
      <c r="A56" s="1">
        <v>43721</v>
      </c>
      <c r="B56" s="6">
        <f t="shared" si="0"/>
        <v>9</v>
      </c>
      <c r="C56" s="11">
        <v>1901</v>
      </c>
      <c r="D56" s="11">
        <f>OROLEVEL5!G45/1000</f>
        <v>3538</v>
      </c>
      <c r="E56" s="11">
        <f>INDEX(OROevaprateIN!$D$2:$D$13, MATCH($B56,OROevaprateIN!$A$2:$A$13,0), 1)</f>
        <v>0.23842198645814935</v>
      </c>
      <c r="F56" s="11">
        <f>INDEX(DEM_D6_PWR!$K$3:$K$14, MATCH($B56,DEM_D6_PWR!$H$3:$H$14,0), 1)</f>
        <v>6.3698412809107041E-2</v>
      </c>
      <c r="G56" s="11">
        <f>INDEX('MINGW_6&amp;DR69'!$L$3:$L$14, MATCH($B56,'MINGW_6&amp;DR69'!$H$3:$H$14,0), 1)</f>
        <v>1.0930912767137799</v>
      </c>
      <c r="H56" s="11">
        <f>INDEX('MINGW_6&amp;DR69'!$M$3:$M$14, MATCH($B56,'MINGW_6&amp;DR69'!$H$3:$H$14,0), 1)</f>
        <v>6.7908333369663776</v>
      </c>
      <c r="I56" s="11">
        <v>1734</v>
      </c>
      <c r="J56" s="11">
        <f>INDEX(CALLITE_EVAP_S_SHSTA!$I$2:$I$13, MATCH($B56,CALLITE_EVAP_S_SHSTA!$F$2:$F$13,0), 1)</f>
        <v>0.24839682484429979</v>
      </c>
      <c r="K56" s="11">
        <f>SHASTAlevel5extended!$H45</f>
        <v>4552.1000000000004</v>
      </c>
      <c r="L56" s="11">
        <f>INDEX(CALLiTE_SHASTA_LEVEL2_4!$E$1024:$E$1035, MATCH($B56,CALLiTE_SHASTA_LEVEL2_4!$C$1024:$C$1035,0), 1)</f>
        <v>1700</v>
      </c>
      <c r="M56" s="11">
        <f>INDEX(CALLiTE_SHASTA_LEVEL2_4!$F$1024:$F$1035, MATCH($B56,CALLiTE_SHASTA_LEVEL2_4!$C$1024:$C$1035,0), 1)</f>
        <v>3200</v>
      </c>
      <c r="N56" s="11">
        <f>inflowYuba!H45</f>
        <v>1156</v>
      </c>
      <c r="O56" s="11">
        <f>INDEX(DEMAND_D_DAGUER_NP!$K$3:$K$14, MATCH($B56,DEMAND_D_DAGUER_NP!$H$3:$H$14,0), 1)</f>
        <v>10.886583027007088</v>
      </c>
      <c r="P56" s="11">
        <f>INDEX(D_THERM_DEMANDS!AB$3:AB$14, MATCH($B56,D_THERM_DEMANDS!$P$3:$P$14,0), 1)</f>
        <v>0.543273809599498</v>
      </c>
      <c r="Q56" s="11">
        <f>INDEX(D_THERM_DEMANDS!AC$3:AC$14, MATCH($B56,D_THERM_DEMANDS!$P$3:$P$14,0), 1)</f>
        <v>0.52517063296030442</v>
      </c>
      <c r="R56" s="11">
        <f>INDEX(D_THERM_DEMANDS!AD$3:AD$14, MATCH($B56,D_THERM_DEMANDS!$P$3:$P$14,0), 1)</f>
        <v>1.9973372928679936</v>
      </c>
      <c r="S56" s="11">
        <f>INDEX(D_THERM_DEMANDS!AE$3:AE$14, MATCH($B56,D_THERM_DEMANDS!$P$3:$P$14,0), 1)</f>
        <v>1.8166666661226561E-2</v>
      </c>
      <c r="T56" s="11">
        <f>INDEX(D_THERM_DEMANDS!AF$3:AF$14, MATCH($B56,D_THERM_DEMANDS!$P$3:$P$14,0), 1)</f>
        <v>3.5793651569457276E-2</v>
      </c>
      <c r="U56" s="11">
        <f>INDEX(D_THERM_DEMANDS!AG$3:AG$14, MATCH($B56,D_THERM_DEMANDS!$P$3:$P$14,0), 1)</f>
        <v>8.9484126984126972E-2</v>
      </c>
      <c r="V56" s="11">
        <f>INDEX(D_THERM_DEMANDS!AH$3:AH$14, MATCH($B56,D_THERM_DEMANDS!$P$3:$P$14,0), 1)</f>
        <v>2.8956349093526127E-2</v>
      </c>
      <c r="W56" s="11">
        <f>INDEX(D_THERM_DEMANDS!AI$3:AI$14, MATCH($B56,D_THERM_DEMANDS!$P$3:$P$14,0), 1)</f>
        <v>0.10321428378423055</v>
      </c>
      <c r="X56" s="11">
        <f>INDEX(D_THERM_DEMANDS!AJ$3:AJ$14, MATCH($B56,D_THERM_DEMANDS!$P$3:$P$14,0), 1)</f>
        <v>0.27007937128581699</v>
      </c>
      <c r="Y56" s="11">
        <f>INDEX(D_THERM_DEMANDS!AK$3:AK$14, MATCH($B56,D_THERM_DEMANDS!$P$3:$P$14,0), 1)</f>
        <v>0</v>
      </c>
      <c r="Z56">
        <f>INDEX(DEMAND_C217B!$K$3:$K$14, MATCH($B56,DEMAND_C217B!$H$3:$H$14,0), 1)</f>
        <v>1.5505652090859792</v>
      </c>
    </row>
    <row r="57" spans="1:26">
      <c r="A57" s="1">
        <v>43722</v>
      </c>
      <c r="B57" s="6">
        <f t="shared" si="0"/>
        <v>9</v>
      </c>
      <c r="C57" s="11">
        <v>3237</v>
      </c>
      <c r="D57" s="11">
        <f>OROLEVEL5!G46/1000</f>
        <v>3538</v>
      </c>
      <c r="E57" s="11">
        <f>INDEX(OROevaprateIN!$D$2:$D$13, MATCH($B57,OROevaprateIN!$A$2:$A$13,0), 1)</f>
        <v>0.23842198645814935</v>
      </c>
      <c r="F57" s="11">
        <f>INDEX(DEM_D6_PWR!$K$3:$K$14, MATCH($B57,DEM_D6_PWR!$H$3:$H$14,0), 1)</f>
        <v>6.3698412809107041E-2</v>
      </c>
      <c r="G57" s="11">
        <f>INDEX('MINGW_6&amp;DR69'!$L$3:$L$14, MATCH($B57,'MINGW_6&amp;DR69'!$H$3:$H$14,0), 1)</f>
        <v>1.0930912767137799</v>
      </c>
      <c r="H57" s="11">
        <f>INDEX('MINGW_6&amp;DR69'!$M$3:$M$14, MATCH($B57,'MINGW_6&amp;DR69'!$H$3:$H$14,0), 1)</f>
        <v>6.7908333369663776</v>
      </c>
      <c r="I57" s="11">
        <v>1600</v>
      </c>
      <c r="J57" s="11">
        <f>INDEX(CALLITE_EVAP_S_SHSTA!$I$2:$I$13, MATCH($B57,CALLITE_EVAP_S_SHSTA!$F$2:$F$13,0), 1)</f>
        <v>0.24839682484429979</v>
      </c>
      <c r="K57" s="11">
        <f>SHASTAlevel5extended!$H46</f>
        <v>4552.1000000000004</v>
      </c>
      <c r="L57" s="11">
        <f>INDEX(CALLiTE_SHASTA_LEVEL2_4!$E$1024:$E$1035, MATCH($B57,CALLiTE_SHASTA_LEVEL2_4!$C$1024:$C$1035,0), 1)</f>
        <v>1700</v>
      </c>
      <c r="M57" s="11">
        <f>INDEX(CALLiTE_SHASTA_LEVEL2_4!$F$1024:$F$1035, MATCH($B57,CALLiTE_SHASTA_LEVEL2_4!$C$1024:$C$1035,0), 1)</f>
        <v>3200</v>
      </c>
      <c r="N57" s="11">
        <f>inflowYuba!H46</f>
        <v>1156</v>
      </c>
      <c r="O57" s="11">
        <f>INDEX(DEMAND_D_DAGUER_NP!$K$3:$K$14, MATCH($B57,DEMAND_D_DAGUER_NP!$H$3:$H$14,0), 1)</f>
        <v>10.886583027007088</v>
      </c>
      <c r="P57" s="11">
        <f>INDEX(D_THERM_DEMANDS!AB$3:AB$14, MATCH($B57,D_THERM_DEMANDS!$P$3:$P$14,0), 1)</f>
        <v>0.543273809599498</v>
      </c>
      <c r="Q57" s="11">
        <f>INDEX(D_THERM_DEMANDS!AC$3:AC$14, MATCH($B57,D_THERM_DEMANDS!$P$3:$P$14,0), 1)</f>
        <v>0.52517063296030442</v>
      </c>
      <c r="R57" s="11">
        <f>INDEX(D_THERM_DEMANDS!AD$3:AD$14, MATCH($B57,D_THERM_DEMANDS!$P$3:$P$14,0), 1)</f>
        <v>1.9973372928679936</v>
      </c>
      <c r="S57" s="11">
        <f>INDEX(D_THERM_DEMANDS!AE$3:AE$14, MATCH($B57,D_THERM_DEMANDS!$P$3:$P$14,0), 1)</f>
        <v>1.8166666661226561E-2</v>
      </c>
      <c r="T57" s="11">
        <f>INDEX(D_THERM_DEMANDS!AF$3:AF$14, MATCH($B57,D_THERM_DEMANDS!$P$3:$P$14,0), 1)</f>
        <v>3.5793651569457276E-2</v>
      </c>
      <c r="U57" s="11">
        <f>INDEX(D_THERM_DEMANDS!AG$3:AG$14, MATCH($B57,D_THERM_DEMANDS!$P$3:$P$14,0), 1)</f>
        <v>8.9484126984126972E-2</v>
      </c>
      <c r="V57" s="11">
        <f>INDEX(D_THERM_DEMANDS!AH$3:AH$14, MATCH($B57,D_THERM_DEMANDS!$P$3:$P$14,0), 1)</f>
        <v>2.8956349093526127E-2</v>
      </c>
      <c r="W57" s="11">
        <f>INDEX(D_THERM_DEMANDS!AI$3:AI$14, MATCH($B57,D_THERM_DEMANDS!$P$3:$P$14,0), 1)</f>
        <v>0.10321428378423055</v>
      </c>
      <c r="X57" s="11">
        <f>INDEX(D_THERM_DEMANDS!AJ$3:AJ$14, MATCH($B57,D_THERM_DEMANDS!$P$3:$P$14,0), 1)</f>
        <v>0.27007937128581699</v>
      </c>
      <c r="Y57" s="11">
        <f>INDEX(D_THERM_DEMANDS!AK$3:AK$14, MATCH($B57,D_THERM_DEMANDS!$P$3:$P$14,0), 1)</f>
        <v>0</v>
      </c>
      <c r="Z57">
        <f>INDEX(DEMAND_C217B!$K$3:$K$14, MATCH($B57,DEMAND_C217B!$H$3:$H$14,0), 1)</f>
        <v>1.5505652090859792</v>
      </c>
    </row>
    <row r="58" spans="1:26">
      <c r="A58" s="1">
        <v>43723</v>
      </c>
      <c r="B58" s="6">
        <f t="shared" si="0"/>
        <v>9</v>
      </c>
      <c r="C58" s="11">
        <v>888</v>
      </c>
      <c r="D58" s="11">
        <f>OROLEVEL5!G47/1000</f>
        <v>3538</v>
      </c>
      <c r="E58" s="11">
        <f>INDEX(OROevaprateIN!$D$2:$D$13, MATCH($B58,OROevaprateIN!$A$2:$A$13,0), 1)</f>
        <v>0.23842198645814935</v>
      </c>
      <c r="F58" s="11">
        <f>INDEX(DEM_D6_PWR!$K$3:$K$14, MATCH($B58,DEM_D6_PWR!$H$3:$H$14,0), 1)</f>
        <v>6.3698412809107041E-2</v>
      </c>
      <c r="G58" s="11">
        <f>INDEX('MINGW_6&amp;DR69'!$L$3:$L$14, MATCH($B58,'MINGW_6&amp;DR69'!$H$3:$H$14,0), 1)</f>
        <v>1.0930912767137799</v>
      </c>
      <c r="H58" s="11">
        <f>INDEX('MINGW_6&amp;DR69'!$M$3:$M$14, MATCH($B58,'MINGW_6&amp;DR69'!$H$3:$H$14,0), 1)</f>
        <v>6.7908333369663776</v>
      </c>
      <c r="I58" s="11">
        <v>2727</v>
      </c>
      <c r="J58" s="11">
        <f>INDEX(CALLITE_EVAP_S_SHSTA!$I$2:$I$13, MATCH($B58,CALLITE_EVAP_S_SHSTA!$F$2:$F$13,0), 1)</f>
        <v>0.24839682484429979</v>
      </c>
      <c r="K58" s="11">
        <f>SHASTAlevel5extended!$H47</f>
        <v>4552.1000000000004</v>
      </c>
      <c r="L58" s="11">
        <f>INDEX(CALLiTE_SHASTA_LEVEL2_4!$E$1024:$E$1035, MATCH($B58,CALLiTE_SHASTA_LEVEL2_4!$C$1024:$C$1035,0), 1)</f>
        <v>1700</v>
      </c>
      <c r="M58" s="11">
        <f>INDEX(CALLiTE_SHASTA_LEVEL2_4!$F$1024:$F$1035, MATCH($B58,CALLiTE_SHASTA_LEVEL2_4!$C$1024:$C$1035,0), 1)</f>
        <v>3200</v>
      </c>
      <c r="N58" s="11">
        <f>inflowYuba!H47</f>
        <v>1153</v>
      </c>
      <c r="O58" s="11">
        <f>INDEX(DEMAND_D_DAGUER_NP!$K$3:$K$14, MATCH($B58,DEMAND_D_DAGUER_NP!$H$3:$H$14,0), 1)</f>
        <v>10.886583027007088</v>
      </c>
      <c r="P58" s="11">
        <f>INDEX(D_THERM_DEMANDS!AB$3:AB$14, MATCH($B58,D_THERM_DEMANDS!$P$3:$P$14,0), 1)</f>
        <v>0.543273809599498</v>
      </c>
      <c r="Q58" s="11">
        <f>INDEX(D_THERM_DEMANDS!AC$3:AC$14, MATCH($B58,D_THERM_DEMANDS!$P$3:$P$14,0), 1)</f>
        <v>0.52517063296030442</v>
      </c>
      <c r="R58" s="11">
        <f>INDEX(D_THERM_DEMANDS!AD$3:AD$14, MATCH($B58,D_THERM_DEMANDS!$P$3:$P$14,0), 1)</f>
        <v>1.9973372928679936</v>
      </c>
      <c r="S58" s="11">
        <f>INDEX(D_THERM_DEMANDS!AE$3:AE$14, MATCH($B58,D_THERM_DEMANDS!$P$3:$P$14,0), 1)</f>
        <v>1.8166666661226561E-2</v>
      </c>
      <c r="T58" s="11">
        <f>INDEX(D_THERM_DEMANDS!AF$3:AF$14, MATCH($B58,D_THERM_DEMANDS!$P$3:$P$14,0), 1)</f>
        <v>3.5793651569457276E-2</v>
      </c>
      <c r="U58" s="11">
        <f>INDEX(D_THERM_DEMANDS!AG$3:AG$14, MATCH($B58,D_THERM_DEMANDS!$P$3:$P$14,0), 1)</f>
        <v>8.9484126984126972E-2</v>
      </c>
      <c r="V58" s="11">
        <f>INDEX(D_THERM_DEMANDS!AH$3:AH$14, MATCH($B58,D_THERM_DEMANDS!$P$3:$P$14,0), 1)</f>
        <v>2.8956349093526127E-2</v>
      </c>
      <c r="W58" s="11">
        <f>INDEX(D_THERM_DEMANDS!AI$3:AI$14, MATCH($B58,D_THERM_DEMANDS!$P$3:$P$14,0), 1)</f>
        <v>0.10321428378423055</v>
      </c>
      <c r="X58" s="11">
        <f>INDEX(D_THERM_DEMANDS!AJ$3:AJ$14, MATCH($B58,D_THERM_DEMANDS!$P$3:$P$14,0), 1)</f>
        <v>0.27007937128581699</v>
      </c>
      <c r="Y58" s="11">
        <f>INDEX(D_THERM_DEMANDS!AK$3:AK$14, MATCH($B58,D_THERM_DEMANDS!$P$3:$P$14,0), 1)</f>
        <v>0</v>
      </c>
      <c r="Z58">
        <f>INDEX(DEMAND_C217B!$K$3:$K$14, MATCH($B58,DEMAND_C217B!$H$3:$H$14,0), 1)</f>
        <v>1.5505652090859792</v>
      </c>
    </row>
    <row r="59" spans="1:26">
      <c r="A59" s="1">
        <v>43724</v>
      </c>
      <c r="B59" s="6">
        <f t="shared" si="0"/>
        <v>9</v>
      </c>
      <c r="C59" s="11">
        <v>3769</v>
      </c>
      <c r="D59" s="11">
        <f>OROLEVEL5!G48/1000</f>
        <v>3525.5</v>
      </c>
      <c r="E59" s="11">
        <f>INDEX(OROevaprateIN!$D$2:$D$13, MATCH($B59,OROevaprateIN!$A$2:$A$13,0), 1)</f>
        <v>0.23842198645814935</v>
      </c>
      <c r="F59" s="11">
        <f>INDEX(DEM_D6_PWR!$K$3:$K$14, MATCH($B59,DEM_D6_PWR!$H$3:$H$14,0), 1)</f>
        <v>6.3698412809107041E-2</v>
      </c>
      <c r="G59" s="11">
        <f>INDEX('MINGW_6&amp;DR69'!$L$3:$L$14, MATCH($B59,'MINGW_6&amp;DR69'!$H$3:$H$14,0), 1)</f>
        <v>1.0930912767137799</v>
      </c>
      <c r="H59" s="11">
        <f>INDEX('MINGW_6&amp;DR69'!$M$3:$M$14, MATCH($B59,'MINGW_6&amp;DR69'!$H$3:$H$14,0), 1)</f>
        <v>6.7908333369663776</v>
      </c>
      <c r="I59" s="11">
        <v>3948</v>
      </c>
      <c r="J59" s="11">
        <f>INDEX(CALLITE_EVAP_S_SHSTA!$I$2:$I$13, MATCH($B59,CALLITE_EVAP_S_SHSTA!$F$2:$F$13,0), 1)</f>
        <v>0.24839682484429979</v>
      </c>
      <c r="K59" s="11">
        <f>SHASTAlevel5extended!$H48</f>
        <v>4552.1000000000004</v>
      </c>
      <c r="L59" s="11">
        <f>INDEX(CALLiTE_SHASTA_LEVEL2_4!$E$1024:$E$1035, MATCH($B59,CALLiTE_SHASTA_LEVEL2_4!$C$1024:$C$1035,0), 1)</f>
        <v>1700</v>
      </c>
      <c r="M59" s="11">
        <f>INDEX(CALLiTE_SHASTA_LEVEL2_4!$F$1024:$F$1035, MATCH($B59,CALLiTE_SHASTA_LEVEL2_4!$C$1024:$C$1035,0), 1)</f>
        <v>3200</v>
      </c>
      <c r="N59" s="11">
        <f>inflowYuba!H48</f>
        <v>1143</v>
      </c>
      <c r="O59" s="11">
        <f>INDEX(DEMAND_D_DAGUER_NP!$K$3:$K$14, MATCH($B59,DEMAND_D_DAGUER_NP!$H$3:$H$14,0), 1)</f>
        <v>10.886583027007088</v>
      </c>
      <c r="P59" s="11">
        <f>INDEX(D_THERM_DEMANDS!AB$3:AB$14, MATCH($B59,D_THERM_DEMANDS!$P$3:$P$14,0), 1)</f>
        <v>0.543273809599498</v>
      </c>
      <c r="Q59" s="11">
        <f>INDEX(D_THERM_DEMANDS!AC$3:AC$14, MATCH($B59,D_THERM_DEMANDS!$P$3:$P$14,0), 1)</f>
        <v>0.52517063296030442</v>
      </c>
      <c r="R59" s="11">
        <f>INDEX(D_THERM_DEMANDS!AD$3:AD$14, MATCH($B59,D_THERM_DEMANDS!$P$3:$P$14,0), 1)</f>
        <v>1.9973372928679936</v>
      </c>
      <c r="S59" s="11">
        <f>INDEX(D_THERM_DEMANDS!AE$3:AE$14, MATCH($B59,D_THERM_DEMANDS!$P$3:$P$14,0), 1)</f>
        <v>1.8166666661226561E-2</v>
      </c>
      <c r="T59" s="11">
        <f>INDEX(D_THERM_DEMANDS!AF$3:AF$14, MATCH($B59,D_THERM_DEMANDS!$P$3:$P$14,0), 1)</f>
        <v>3.5793651569457276E-2</v>
      </c>
      <c r="U59" s="11">
        <f>INDEX(D_THERM_DEMANDS!AG$3:AG$14, MATCH($B59,D_THERM_DEMANDS!$P$3:$P$14,0), 1)</f>
        <v>8.9484126984126972E-2</v>
      </c>
      <c r="V59" s="11">
        <f>INDEX(D_THERM_DEMANDS!AH$3:AH$14, MATCH($B59,D_THERM_DEMANDS!$P$3:$P$14,0), 1)</f>
        <v>2.8956349093526127E-2</v>
      </c>
      <c r="W59" s="11">
        <f>INDEX(D_THERM_DEMANDS!AI$3:AI$14, MATCH($B59,D_THERM_DEMANDS!$P$3:$P$14,0), 1)</f>
        <v>0.10321428378423055</v>
      </c>
      <c r="X59" s="11">
        <f>INDEX(D_THERM_DEMANDS!AJ$3:AJ$14, MATCH($B59,D_THERM_DEMANDS!$P$3:$P$14,0), 1)</f>
        <v>0.27007937128581699</v>
      </c>
      <c r="Y59" s="11">
        <f>INDEX(D_THERM_DEMANDS!AK$3:AK$14, MATCH($B59,D_THERM_DEMANDS!$P$3:$P$14,0), 1)</f>
        <v>0</v>
      </c>
      <c r="Z59">
        <f>INDEX(DEMAND_C217B!$K$3:$K$14, MATCH($B59,DEMAND_C217B!$H$3:$H$14,0), 1)</f>
        <v>1.5505652090859792</v>
      </c>
    </row>
    <row r="60" spans="1:26">
      <c r="A60" s="1">
        <v>43725</v>
      </c>
      <c r="B60" s="6">
        <f t="shared" si="0"/>
        <v>9</v>
      </c>
      <c r="C60" s="11">
        <v>2860</v>
      </c>
      <c r="D60" s="11">
        <f>OROLEVEL5!G49/1000</f>
        <v>3513</v>
      </c>
      <c r="E60" s="11">
        <f>INDEX(OROevaprateIN!$D$2:$D$13, MATCH($B60,OROevaprateIN!$A$2:$A$13,0), 1)</f>
        <v>0.23842198645814935</v>
      </c>
      <c r="F60" s="11">
        <f>INDEX(DEM_D6_PWR!$K$3:$K$14, MATCH($B60,DEM_D6_PWR!$H$3:$H$14,0), 1)</f>
        <v>6.3698412809107041E-2</v>
      </c>
      <c r="G60" s="11">
        <f>INDEX('MINGW_6&amp;DR69'!$L$3:$L$14, MATCH($B60,'MINGW_6&amp;DR69'!$H$3:$H$14,0), 1)</f>
        <v>1.0930912767137799</v>
      </c>
      <c r="H60" s="11">
        <f>INDEX('MINGW_6&amp;DR69'!$M$3:$M$14, MATCH($B60,'MINGW_6&amp;DR69'!$H$3:$H$14,0), 1)</f>
        <v>6.7908333369663776</v>
      </c>
      <c r="I60" s="11">
        <v>3453</v>
      </c>
      <c r="J60" s="11">
        <f>INDEX(CALLITE_EVAP_S_SHSTA!$I$2:$I$13, MATCH($B60,CALLITE_EVAP_S_SHSTA!$F$2:$F$13,0), 1)</f>
        <v>0.24839682484429979</v>
      </c>
      <c r="K60" s="11">
        <f>SHASTAlevel5extended!$H49</f>
        <v>4552.1000000000004</v>
      </c>
      <c r="L60" s="11">
        <f>INDEX(CALLiTE_SHASTA_LEVEL2_4!$E$1024:$E$1035, MATCH($B60,CALLiTE_SHASTA_LEVEL2_4!$C$1024:$C$1035,0), 1)</f>
        <v>1700</v>
      </c>
      <c r="M60" s="11">
        <f>INDEX(CALLiTE_SHASTA_LEVEL2_4!$F$1024:$F$1035, MATCH($B60,CALLiTE_SHASTA_LEVEL2_4!$C$1024:$C$1035,0), 1)</f>
        <v>3200</v>
      </c>
      <c r="N60" s="11">
        <f>inflowYuba!H49</f>
        <v>1146</v>
      </c>
      <c r="O60" s="11">
        <f>INDEX(DEMAND_D_DAGUER_NP!$K$3:$K$14, MATCH($B60,DEMAND_D_DAGUER_NP!$H$3:$H$14,0), 1)</f>
        <v>10.886583027007088</v>
      </c>
      <c r="P60" s="11">
        <f>INDEX(D_THERM_DEMANDS!AB$3:AB$14, MATCH($B60,D_THERM_DEMANDS!$P$3:$P$14,0), 1)</f>
        <v>0.543273809599498</v>
      </c>
      <c r="Q60" s="11">
        <f>INDEX(D_THERM_DEMANDS!AC$3:AC$14, MATCH($B60,D_THERM_DEMANDS!$P$3:$P$14,0), 1)</f>
        <v>0.52517063296030442</v>
      </c>
      <c r="R60" s="11">
        <f>INDEX(D_THERM_DEMANDS!AD$3:AD$14, MATCH($B60,D_THERM_DEMANDS!$P$3:$P$14,0), 1)</f>
        <v>1.9973372928679936</v>
      </c>
      <c r="S60" s="11">
        <f>INDEX(D_THERM_DEMANDS!AE$3:AE$14, MATCH($B60,D_THERM_DEMANDS!$P$3:$P$14,0), 1)</f>
        <v>1.8166666661226561E-2</v>
      </c>
      <c r="T60" s="11">
        <f>INDEX(D_THERM_DEMANDS!AF$3:AF$14, MATCH($B60,D_THERM_DEMANDS!$P$3:$P$14,0), 1)</f>
        <v>3.5793651569457276E-2</v>
      </c>
      <c r="U60" s="11">
        <f>INDEX(D_THERM_DEMANDS!AG$3:AG$14, MATCH($B60,D_THERM_DEMANDS!$P$3:$P$14,0), 1)</f>
        <v>8.9484126984126972E-2</v>
      </c>
      <c r="V60" s="11">
        <f>INDEX(D_THERM_DEMANDS!AH$3:AH$14, MATCH($B60,D_THERM_DEMANDS!$P$3:$P$14,0), 1)</f>
        <v>2.8956349093526127E-2</v>
      </c>
      <c r="W60" s="11">
        <f>INDEX(D_THERM_DEMANDS!AI$3:AI$14, MATCH($B60,D_THERM_DEMANDS!$P$3:$P$14,0), 1)</f>
        <v>0.10321428378423055</v>
      </c>
      <c r="X60" s="11">
        <f>INDEX(D_THERM_DEMANDS!AJ$3:AJ$14, MATCH($B60,D_THERM_DEMANDS!$P$3:$P$14,0), 1)</f>
        <v>0.27007937128581699</v>
      </c>
      <c r="Y60" s="11">
        <f>INDEX(D_THERM_DEMANDS!AK$3:AK$14, MATCH($B60,D_THERM_DEMANDS!$P$3:$P$14,0), 1)</f>
        <v>0</v>
      </c>
      <c r="Z60">
        <f>INDEX(DEMAND_C217B!$K$3:$K$14, MATCH($B60,DEMAND_C217B!$H$3:$H$14,0), 1)</f>
        <v>1.5505652090859792</v>
      </c>
    </row>
    <row r="61" spans="1:26">
      <c r="A61" s="1">
        <v>43726</v>
      </c>
      <c r="B61" s="6">
        <f t="shared" si="0"/>
        <v>9</v>
      </c>
      <c r="C61" s="11">
        <v>3213</v>
      </c>
      <c r="D61" s="11">
        <f>OROLEVEL5!G50/1000</f>
        <v>3500.5</v>
      </c>
      <c r="E61" s="11">
        <f>INDEX(OROevaprateIN!$D$2:$D$13, MATCH($B61,OROevaprateIN!$A$2:$A$13,0), 1)</f>
        <v>0.23842198645814935</v>
      </c>
      <c r="F61" s="11">
        <f>INDEX(DEM_D6_PWR!$K$3:$K$14, MATCH($B61,DEM_D6_PWR!$H$3:$H$14,0), 1)</f>
        <v>6.3698412809107041E-2</v>
      </c>
      <c r="G61" s="11">
        <f>INDEX('MINGW_6&amp;DR69'!$L$3:$L$14, MATCH($B61,'MINGW_6&amp;DR69'!$H$3:$H$14,0), 1)</f>
        <v>1.0930912767137799</v>
      </c>
      <c r="H61" s="11">
        <f>INDEX('MINGW_6&amp;DR69'!$M$3:$M$14, MATCH($B61,'MINGW_6&amp;DR69'!$H$3:$H$14,0), 1)</f>
        <v>6.7908333369663776</v>
      </c>
      <c r="I61" s="11">
        <v>5017</v>
      </c>
      <c r="J61" s="11">
        <f>INDEX(CALLITE_EVAP_S_SHSTA!$I$2:$I$13, MATCH($B61,CALLITE_EVAP_S_SHSTA!$F$2:$F$13,0), 1)</f>
        <v>0.24839682484429979</v>
      </c>
      <c r="K61" s="11">
        <f>SHASTAlevel5extended!$H50</f>
        <v>4552.1000000000004</v>
      </c>
      <c r="L61" s="11">
        <f>INDEX(CALLiTE_SHASTA_LEVEL2_4!$E$1024:$E$1035, MATCH($B61,CALLiTE_SHASTA_LEVEL2_4!$C$1024:$C$1035,0), 1)</f>
        <v>1700</v>
      </c>
      <c r="M61" s="11">
        <f>INDEX(CALLiTE_SHASTA_LEVEL2_4!$F$1024:$F$1035, MATCH($B61,CALLiTE_SHASTA_LEVEL2_4!$C$1024:$C$1035,0), 1)</f>
        <v>3200</v>
      </c>
      <c r="N61" s="11">
        <f>inflowYuba!H50</f>
        <v>1145</v>
      </c>
      <c r="O61" s="11">
        <f>INDEX(DEMAND_D_DAGUER_NP!$K$3:$K$14, MATCH($B61,DEMAND_D_DAGUER_NP!$H$3:$H$14,0), 1)</f>
        <v>10.886583027007088</v>
      </c>
      <c r="P61" s="11">
        <f>INDEX(D_THERM_DEMANDS!AB$3:AB$14, MATCH($B61,D_THERM_DEMANDS!$P$3:$P$14,0), 1)</f>
        <v>0.543273809599498</v>
      </c>
      <c r="Q61" s="11">
        <f>INDEX(D_THERM_DEMANDS!AC$3:AC$14, MATCH($B61,D_THERM_DEMANDS!$P$3:$P$14,0), 1)</f>
        <v>0.52517063296030442</v>
      </c>
      <c r="R61" s="11">
        <f>INDEX(D_THERM_DEMANDS!AD$3:AD$14, MATCH($B61,D_THERM_DEMANDS!$P$3:$P$14,0), 1)</f>
        <v>1.9973372928679936</v>
      </c>
      <c r="S61" s="11">
        <f>INDEX(D_THERM_DEMANDS!AE$3:AE$14, MATCH($B61,D_THERM_DEMANDS!$P$3:$P$14,0), 1)</f>
        <v>1.8166666661226561E-2</v>
      </c>
      <c r="T61" s="11">
        <f>INDEX(D_THERM_DEMANDS!AF$3:AF$14, MATCH($B61,D_THERM_DEMANDS!$P$3:$P$14,0), 1)</f>
        <v>3.5793651569457276E-2</v>
      </c>
      <c r="U61" s="11">
        <f>INDEX(D_THERM_DEMANDS!AG$3:AG$14, MATCH($B61,D_THERM_DEMANDS!$P$3:$P$14,0), 1)</f>
        <v>8.9484126984126972E-2</v>
      </c>
      <c r="V61" s="11">
        <f>INDEX(D_THERM_DEMANDS!AH$3:AH$14, MATCH($B61,D_THERM_DEMANDS!$P$3:$P$14,0), 1)</f>
        <v>2.8956349093526127E-2</v>
      </c>
      <c r="W61" s="11">
        <f>INDEX(D_THERM_DEMANDS!AI$3:AI$14, MATCH($B61,D_THERM_DEMANDS!$P$3:$P$14,0), 1)</f>
        <v>0.10321428378423055</v>
      </c>
      <c r="X61" s="11">
        <f>INDEX(D_THERM_DEMANDS!AJ$3:AJ$14, MATCH($B61,D_THERM_DEMANDS!$P$3:$P$14,0), 1)</f>
        <v>0.27007937128581699</v>
      </c>
      <c r="Y61" s="11">
        <f>INDEX(D_THERM_DEMANDS!AK$3:AK$14, MATCH($B61,D_THERM_DEMANDS!$P$3:$P$14,0), 1)</f>
        <v>0</v>
      </c>
      <c r="Z61">
        <f>INDEX(DEMAND_C217B!$K$3:$K$14, MATCH($B61,DEMAND_C217B!$H$3:$H$14,0), 1)</f>
        <v>1.5505652090859792</v>
      </c>
    </row>
    <row r="62" spans="1:26">
      <c r="A62" s="1">
        <v>43727</v>
      </c>
      <c r="B62" s="6">
        <f t="shared" si="0"/>
        <v>9</v>
      </c>
      <c r="C62" s="11">
        <v>3214</v>
      </c>
      <c r="D62" s="11">
        <f>OROLEVEL5!G51/1000</f>
        <v>3488</v>
      </c>
      <c r="E62" s="11">
        <f>INDEX(OROevaprateIN!$D$2:$D$13, MATCH($B62,OROevaprateIN!$A$2:$A$13,0), 1)</f>
        <v>0.23842198645814935</v>
      </c>
      <c r="F62" s="11">
        <f>INDEX(DEM_D6_PWR!$K$3:$K$14, MATCH($B62,DEM_D6_PWR!$H$3:$H$14,0), 1)</f>
        <v>6.3698412809107041E-2</v>
      </c>
      <c r="G62" s="11">
        <f>INDEX('MINGW_6&amp;DR69'!$L$3:$L$14, MATCH($B62,'MINGW_6&amp;DR69'!$H$3:$H$14,0), 1)</f>
        <v>1.0930912767137799</v>
      </c>
      <c r="H62" s="11">
        <f>INDEX('MINGW_6&amp;DR69'!$M$3:$M$14, MATCH($B62,'MINGW_6&amp;DR69'!$H$3:$H$14,0), 1)</f>
        <v>6.7908333369663776</v>
      </c>
      <c r="I62" s="11">
        <v>4489</v>
      </c>
      <c r="J62" s="11">
        <f>INDEX(CALLITE_EVAP_S_SHSTA!$I$2:$I$13, MATCH($B62,CALLITE_EVAP_S_SHSTA!$F$2:$F$13,0), 1)</f>
        <v>0.24839682484429979</v>
      </c>
      <c r="K62" s="11">
        <f>SHASTAlevel5extended!$H51</f>
        <v>4552.1000000000004</v>
      </c>
      <c r="L62" s="11">
        <f>INDEX(CALLiTE_SHASTA_LEVEL2_4!$E$1024:$E$1035, MATCH($B62,CALLiTE_SHASTA_LEVEL2_4!$C$1024:$C$1035,0), 1)</f>
        <v>1700</v>
      </c>
      <c r="M62" s="11">
        <f>INDEX(CALLiTE_SHASTA_LEVEL2_4!$F$1024:$F$1035, MATCH($B62,CALLiTE_SHASTA_LEVEL2_4!$C$1024:$C$1035,0), 1)</f>
        <v>3200</v>
      </c>
      <c r="N62" s="11">
        <f>inflowYuba!H51</f>
        <v>1146</v>
      </c>
      <c r="O62" s="11">
        <f>INDEX(DEMAND_D_DAGUER_NP!$K$3:$K$14, MATCH($B62,DEMAND_D_DAGUER_NP!$H$3:$H$14,0), 1)</f>
        <v>10.886583027007088</v>
      </c>
      <c r="P62" s="11">
        <f>INDEX(D_THERM_DEMANDS!AB$3:AB$14, MATCH($B62,D_THERM_DEMANDS!$P$3:$P$14,0), 1)</f>
        <v>0.543273809599498</v>
      </c>
      <c r="Q62" s="11">
        <f>INDEX(D_THERM_DEMANDS!AC$3:AC$14, MATCH($B62,D_THERM_DEMANDS!$P$3:$P$14,0), 1)</f>
        <v>0.52517063296030442</v>
      </c>
      <c r="R62" s="11">
        <f>INDEX(D_THERM_DEMANDS!AD$3:AD$14, MATCH($B62,D_THERM_DEMANDS!$P$3:$P$14,0), 1)</f>
        <v>1.9973372928679936</v>
      </c>
      <c r="S62" s="11">
        <f>INDEX(D_THERM_DEMANDS!AE$3:AE$14, MATCH($B62,D_THERM_DEMANDS!$P$3:$P$14,0), 1)</f>
        <v>1.8166666661226561E-2</v>
      </c>
      <c r="T62" s="11">
        <f>INDEX(D_THERM_DEMANDS!AF$3:AF$14, MATCH($B62,D_THERM_DEMANDS!$P$3:$P$14,0), 1)</f>
        <v>3.5793651569457276E-2</v>
      </c>
      <c r="U62" s="11">
        <f>INDEX(D_THERM_DEMANDS!AG$3:AG$14, MATCH($B62,D_THERM_DEMANDS!$P$3:$P$14,0), 1)</f>
        <v>8.9484126984126972E-2</v>
      </c>
      <c r="V62" s="11">
        <f>INDEX(D_THERM_DEMANDS!AH$3:AH$14, MATCH($B62,D_THERM_DEMANDS!$P$3:$P$14,0), 1)</f>
        <v>2.8956349093526127E-2</v>
      </c>
      <c r="W62" s="11">
        <f>INDEX(D_THERM_DEMANDS!AI$3:AI$14, MATCH($B62,D_THERM_DEMANDS!$P$3:$P$14,0), 1)</f>
        <v>0.10321428378423055</v>
      </c>
      <c r="X62" s="11">
        <f>INDEX(D_THERM_DEMANDS!AJ$3:AJ$14, MATCH($B62,D_THERM_DEMANDS!$P$3:$P$14,0), 1)</f>
        <v>0.27007937128581699</v>
      </c>
      <c r="Y62" s="11">
        <f>INDEX(D_THERM_DEMANDS!AK$3:AK$14, MATCH($B62,D_THERM_DEMANDS!$P$3:$P$14,0), 1)</f>
        <v>0</v>
      </c>
      <c r="Z62">
        <f>INDEX(DEMAND_C217B!$K$3:$K$14, MATCH($B62,DEMAND_C217B!$H$3:$H$14,0), 1)</f>
        <v>1.5505652090859792</v>
      </c>
    </row>
    <row r="63" spans="1:26">
      <c r="A63" s="1">
        <v>43728</v>
      </c>
      <c r="B63" s="6">
        <f t="shared" si="0"/>
        <v>9</v>
      </c>
      <c r="C63" s="11">
        <v>2363</v>
      </c>
      <c r="D63" s="11">
        <f>OROLEVEL5!G52/1000</f>
        <v>3475.5</v>
      </c>
      <c r="E63" s="11">
        <f>INDEX(OROevaprateIN!$D$2:$D$13, MATCH($B63,OROevaprateIN!$A$2:$A$13,0), 1)</f>
        <v>0.23842198645814935</v>
      </c>
      <c r="F63" s="11">
        <f>INDEX(DEM_D6_PWR!$K$3:$K$14, MATCH($B63,DEM_D6_PWR!$H$3:$H$14,0), 1)</f>
        <v>6.3698412809107041E-2</v>
      </c>
      <c r="G63" s="11">
        <f>INDEX('MINGW_6&amp;DR69'!$L$3:$L$14, MATCH($B63,'MINGW_6&amp;DR69'!$H$3:$H$14,0), 1)</f>
        <v>1.0930912767137799</v>
      </c>
      <c r="H63" s="11">
        <f>INDEX('MINGW_6&amp;DR69'!$M$3:$M$14, MATCH($B63,'MINGW_6&amp;DR69'!$H$3:$H$14,0), 1)</f>
        <v>6.7908333369663776</v>
      </c>
      <c r="I63" s="11">
        <v>1889</v>
      </c>
      <c r="J63" s="11">
        <f>INDEX(CALLITE_EVAP_S_SHSTA!$I$2:$I$13, MATCH($B63,CALLITE_EVAP_S_SHSTA!$F$2:$F$13,0), 1)</f>
        <v>0.24839682484429979</v>
      </c>
      <c r="K63" s="11">
        <f>SHASTAlevel5extended!$H52</f>
        <v>4552.1000000000004</v>
      </c>
      <c r="L63" s="11">
        <f>INDEX(CALLiTE_SHASTA_LEVEL2_4!$E$1024:$E$1035, MATCH($B63,CALLiTE_SHASTA_LEVEL2_4!$C$1024:$C$1035,0), 1)</f>
        <v>1700</v>
      </c>
      <c r="M63" s="11">
        <f>INDEX(CALLiTE_SHASTA_LEVEL2_4!$F$1024:$F$1035, MATCH($B63,CALLiTE_SHASTA_LEVEL2_4!$C$1024:$C$1035,0), 1)</f>
        <v>3200</v>
      </c>
      <c r="N63" s="11">
        <f>inflowYuba!H52</f>
        <v>1147</v>
      </c>
      <c r="O63" s="11">
        <f>INDEX(DEMAND_D_DAGUER_NP!$K$3:$K$14, MATCH($B63,DEMAND_D_DAGUER_NP!$H$3:$H$14,0), 1)</f>
        <v>10.886583027007088</v>
      </c>
      <c r="P63" s="11">
        <f>INDEX(D_THERM_DEMANDS!AB$3:AB$14, MATCH($B63,D_THERM_DEMANDS!$P$3:$P$14,0), 1)</f>
        <v>0.543273809599498</v>
      </c>
      <c r="Q63" s="11">
        <f>INDEX(D_THERM_DEMANDS!AC$3:AC$14, MATCH($B63,D_THERM_DEMANDS!$P$3:$P$14,0), 1)</f>
        <v>0.52517063296030442</v>
      </c>
      <c r="R63" s="11">
        <f>INDEX(D_THERM_DEMANDS!AD$3:AD$14, MATCH($B63,D_THERM_DEMANDS!$P$3:$P$14,0), 1)</f>
        <v>1.9973372928679936</v>
      </c>
      <c r="S63" s="11">
        <f>INDEX(D_THERM_DEMANDS!AE$3:AE$14, MATCH($B63,D_THERM_DEMANDS!$P$3:$P$14,0), 1)</f>
        <v>1.8166666661226561E-2</v>
      </c>
      <c r="T63" s="11">
        <f>INDEX(D_THERM_DEMANDS!AF$3:AF$14, MATCH($B63,D_THERM_DEMANDS!$P$3:$P$14,0), 1)</f>
        <v>3.5793651569457276E-2</v>
      </c>
      <c r="U63" s="11">
        <f>INDEX(D_THERM_DEMANDS!AG$3:AG$14, MATCH($B63,D_THERM_DEMANDS!$P$3:$P$14,0), 1)</f>
        <v>8.9484126984126972E-2</v>
      </c>
      <c r="V63" s="11">
        <f>INDEX(D_THERM_DEMANDS!AH$3:AH$14, MATCH($B63,D_THERM_DEMANDS!$P$3:$P$14,0), 1)</f>
        <v>2.8956349093526127E-2</v>
      </c>
      <c r="W63" s="11">
        <f>INDEX(D_THERM_DEMANDS!AI$3:AI$14, MATCH($B63,D_THERM_DEMANDS!$P$3:$P$14,0), 1)</f>
        <v>0.10321428378423055</v>
      </c>
      <c r="X63" s="11">
        <f>INDEX(D_THERM_DEMANDS!AJ$3:AJ$14, MATCH($B63,D_THERM_DEMANDS!$P$3:$P$14,0), 1)</f>
        <v>0.27007937128581699</v>
      </c>
      <c r="Y63" s="11">
        <f>INDEX(D_THERM_DEMANDS!AK$3:AK$14, MATCH($B63,D_THERM_DEMANDS!$P$3:$P$14,0), 1)</f>
        <v>0</v>
      </c>
      <c r="Z63">
        <f>INDEX(DEMAND_C217B!$K$3:$K$14, MATCH($B63,DEMAND_C217B!$H$3:$H$14,0), 1)</f>
        <v>1.5505652090859792</v>
      </c>
    </row>
    <row r="64" spans="1:26">
      <c r="A64" s="1">
        <v>43729</v>
      </c>
      <c r="B64" s="6">
        <f t="shared" si="0"/>
        <v>9</v>
      </c>
      <c r="C64" s="11">
        <v>2923</v>
      </c>
      <c r="D64" s="11">
        <f>OROLEVEL5!G53/1000</f>
        <v>3463</v>
      </c>
      <c r="E64" s="11">
        <f>INDEX(OROevaprateIN!$D$2:$D$13, MATCH($B64,OROevaprateIN!$A$2:$A$13,0), 1)</f>
        <v>0.23842198645814935</v>
      </c>
      <c r="F64" s="11">
        <f>INDEX(DEM_D6_PWR!$K$3:$K$14, MATCH($B64,DEM_D6_PWR!$H$3:$H$14,0), 1)</f>
        <v>6.3698412809107041E-2</v>
      </c>
      <c r="G64" s="11">
        <f>INDEX('MINGW_6&amp;DR69'!$L$3:$L$14, MATCH($B64,'MINGW_6&amp;DR69'!$H$3:$H$14,0), 1)</f>
        <v>1.0930912767137799</v>
      </c>
      <c r="H64" s="11">
        <f>INDEX('MINGW_6&amp;DR69'!$M$3:$M$14, MATCH($B64,'MINGW_6&amp;DR69'!$H$3:$H$14,0), 1)</f>
        <v>6.7908333369663776</v>
      </c>
      <c r="I64" s="11">
        <v>2594</v>
      </c>
      <c r="J64" s="11">
        <f>INDEX(CALLITE_EVAP_S_SHSTA!$I$2:$I$13, MATCH($B64,CALLITE_EVAP_S_SHSTA!$F$2:$F$13,0), 1)</f>
        <v>0.24839682484429979</v>
      </c>
      <c r="K64" s="11">
        <f>SHASTAlevel5extended!$H53</f>
        <v>4552.1000000000004</v>
      </c>
      <c r="L64" s="11">
        <f>INDEX(CALLiTE_SHASTA_LEVEL2_4!$E$1024:$E$1035, MATCH($B64,CALLiTE_SHASTA_LEVEL2_4!$C$1024:$C$1035,0), 1)</f>
        <v>1700</v>
      </c>
      <c r="M64" s="11">
        <f>INDEX(CALLiTE_SHASTA_LEVEL2_4!$F$1024:$F$1035, MATCH($B64,CALLiTE_SHASTA_LEVEL2_4!$C$1024:$C$1035,0), 1)</f>
        <v>3200</v>
      </c>
      <c r="N64" s="11">
        <f>inflowYuba!H53</f>
        <v>1145</v>
      </c>
      <c r="O64" s="11">
        <f>INDEX(DEMAND_D_DAGUER_NP!$K$3:$K$14, MATCH($B64,DEMAND_D_DAGUER_NP!$H$3:$H$14,0), 1)</f>
        <v>10.886583027007088</v>
      </c>
      <c r="P64" s="11">
        <f>INDEX(D_THERM_DEMANDS!AB$3:AB$14, MATCH($B64,D_THERM_DEMANDS!$P$3:$P$14,0), 1)</f>
        <v>0.543273809599498</v>
      </c>
      <c r="Q64" s="11">
        <f>INDEX(D_THERM_DEMANDS!AC$3:AC$14, MATCH($B64,D_THERM_DEMANDS!$P$3:$P$14,0), 1)</f>
        <v>0.52517063296030442</v>
      </c>
      <c r="R64" s="11">
        <f>INDEX(D_THERM_DEMANDS!AD$3:AD$14, MATCH($B64,D_THERM_DEMANDS!$P$3:$P$14,0), 1)</f>
        <v>1.9973372928679936</v>
      </c>
      <c r="S64" s="11">
        <f>INDEX(D_THERM_DEMANDS!AE$3:AE$14, MATCH($B64,D_THERM_DEMANDS!$P$3:$P$14,0), 1)</f>
        <v>1.8166666661226561E-2</v>
      </c>
      <c r="T64" s="11">
        <f>INDEX(D_THERM_DEMANDS!AF$3:AF$14, MATCH($B64,D_THERM_DEMANDS!$P$3:$P$14,0), 1)</f>
        <v>3.5793651569457276E-2</v>
      </c>
      <c r="U64" s="11">
        <f>INDEX(D_THERM_DEMANDS!AG$3:AG$14, MATCH($B64,D_THERM_DEMANDS!$P$3:$P$14,0), 1)</f>
        <v>8.9484126984126972E-2</v>
      </c>
      <c r="V64" s="11">
        <f>INDEX(D_THERM_DEMANDS!AH$3:AH$14, MATCH($B64,D_THERM_DEMANDS!$P$3:$P$14,0), 1)</f>
        <v>2.8956349093526127E-2</v>
      </c>
      <c r="W64" s="11">
        <f>INDEX(D_THERM_DEMANDS!AI$3:AI$14, MATCH($B64,D_THERM_DEMANDS!$P$3:$P$14,0), 1)</f>
        <v>0.10321428378423055</v>
      </c>
      <c r="X64" s="11">
        <f>INDEX(D_THERM_DEMANDS!AJ$3:AJ$14, MATCH($B64,D_THERM_DEMANDS!$P$3:$P$14,0), 1)</f>
        <v>0.27007937128581699</v>
      </c>
      <c r="Y64" s="11">
        <f>INDEX(D_THERM_DEMANDS!AK$3:AK$14, MATCH($B64,D_THERM_DEMANDS!$P$3:$P$14,0), 1)</f>
        <v>0</v>
      </c>
      <c r="Z64">
        <f>INDEX(DEMAND_C217B!$K$3:$K$14, MATCH($B64,DEMAND_C217B!$H$3:$H$14,0), 1)</f>
        <v>1.5505652090859792</v>
      </c>
    </row>
    <row r="65" spans="1:26">
      <c r="A65" s="1">
        <v>43730</v>
      </c>
      <c r="B65" s="6">
        <f t="shared" si="0"/>
        <v>9</v>
      </c>
      <c r="C65" s="11">
        <v>2303</v>
      </c>
      <c r="D65" s="11">
        <f>OROLEVEL5!G54/1000</f>
        <v>3450.5</v>
      </c>
      <c r="E65" s="11">
        <f>INDEX(OROevaprateIN!$D$2:$D$13, MATCH($B65,OROevaprateIN!$A$2:$A$13,0), 1)</f>
        <v>0.23842198645814935</v>
      </c>
      <c r="F65" s="11">
        <f>INDEX(DEM_D6_PWR!$K$3:$K$14, MATCH($B65,DEM_D6_PWR!$H$3:$H$14,0), 1)</f>
        <v>6.3698412809107041E-2</v>
      </c>
      <c r="G65" s="11">
        <f>INDEX('MINGW_6&amp;DR69'!$L$3:$L$14, MATCH($B65,'MINGW_6&amp;DR69'!$H$3:$H$14,0), 1)</f>
        <v>1.0930912767137799</v>
      </c>
      <c r="H65" s="11">
        <f>INDEX('MINGW_6&amp;DR69'!$M$3:$M$14, MATCH($B65,'MINGW_6&amp;DR69'!$H$3:$H$14,0), 1)</f>
        <v>6.7908333369663776</v>
      </c>
      <c r="I65" s="11">
        <v>2224</v>
      </c>
      <c r="J65" s="11">
        <f>INDEX(CALLITE_EVAP_S_SHSTA!$I$2:$I$13, MATCH($B65,CALLITE_EVAP_S_SHSTA!$F$2:$F$13,0), 1)</f>
        <v>0.24839682484429979</v>
      </c>
      <c r="K65" s="11">
        <f>SHASTAlevel5extended!$H54</f>
        <v>4552.1000000000004</v>
      </c>
      <c r="L65" s="11">
        <f>INDEX(CALLiTE_SHASTA_LEVEL2_4!$E$1024:$E$1035, MATCH($B65,CALLiTE_SHASTA_LEVEL2_4!$C$1024:$C$1035,0), 1)</f>
        <v>1700</v>
      </c>
      <c r="M65" s="11">
        <f>INDEX(CALLiTE_SHASTA_LEVEL2_4!$F$1024:$F$1035, MATCH($B65,CALLiTE_SHASTA_LEVEL2_4!$C$1024:$C$1035,0), 1)</f>
        <v>3200</v>
      </c>
      <c r="N65" s="11">
        <f>inflowYuba!H54</f>
        <v>1140</v>
      </c>
      <c r="O65" s="11">
        <f>INDEX(DEMAND_D_DAGUER_NP!$K$3:$K$14, MATCH($B65,DEMAND_D_DAGUER_NP!$H$3:$H$14,0), 1)</f>
        <v>10.886583027007088</v>
      </c>
      <c r="P65" s="11">
        <f>INDEX(D_THERM_DEMANDS!AB$3:AB$14, MATCH($B65,D_THERM_DEMANDS!$P$3:$P$14,0), 1)</f>
        <v>0.543273809599498</v>
      </c>
      <c r="Q65" s="11">
        <f>INDEX(D_THERM_DEMANDS!AC$3:AC$14, MATCH($B65,D_THERM_DEMANDS!$P$3:$P$14,0), 1)</f>
        <v>0.52517063296030442</v>
      </c>
      <c r="R65" s="11">
        <f>INDEX(D_THERM_DEMANDS!AD$3:AD$14, MATCH($B65,D_THERM_DEMANDS!$P$3:$P$14,0), 1)</f>
        <v>1.9973372928679936</v>
      </c>
      <c r="S65" s="11">
        <f>INDEX(D_THERM_DEMANDS!AE$3:AE$14, MATCH($B65,D_THERM_DEMANDS!$P$3:$P$14,0), 1)</f>
        <v>1.8166666661226561E-2</v>
      </c>
      <c r="T65" s="11">
        <f>INDEX(D_THERM_DEMANDS!AF$3:AF$14, MATCH($B65,D_THERM_DEMANDS!$P$3:$P$14,0), 1)</f>
        <v>3.5793651569457276E-2</v>
      </c>
      <c r="U65" s="11">
        <f>INDEX(D_THERM_DEMANDS!AG$3:AG$14, MATCH($B65,D_THERM_DEMANDS!$P$3:$P$14,0), 1)</f>
        <v>8.9484126984126972E-2</v>
      </c>
      <c r="V65" s="11">
        <f>INDEX(D_THERM_DEMANDS!AH$3:AH$14, MATCH($B65,D_THERM_DEMANDS!$P$3:$P$14,0), 1)</f>
        <v>2.8956349093526127E-2</v>
      </c>
      <c r="W65" s="11">
        <f>INDEX(D_THERM_DEMANDS!AI$3:AI$14, MATCH($B65,D_THERM_DEMANDS!$P$3:$P$14,0), 1)</f>
        <v>0.10321428378423055</v>
      </c>
      <c r="X65" s="11">
        <f>INDEX(D_THERM_DEMANDS!AJ$3:AJ$14, MATCH($B65,D_THERM_DEMANDS!$P$3:$P$14,0), 1)</f>
        <v>0.27007937128581699</v>
      </c>
      <c r="Y65" s="11">
        <f>INDEX(D_THERM_DEMANDS!AK$3:AK$14, MATCH($B65,D_THERM_DEMANDS!$P$3:$P$14,0), 1)</f>
        <v>0</v>
      </c>
      <c r="Z65">
        <f>INDEX(DEMAND_C217B!$K$3:$K$14, MATCH($B65,DEMAND_C217B!$H$3:$H$14,0), 1)</f>
        <v>1.5505652090859792</v>
      </c>
    </row>
    <row r="66" spans="1:26">
      <c r="A66" s="1">
        <v>43731</v>
      </c>
      <c r="B66" s="6">
        <f t="shared" si="0"/>
        <v>9</v>
      </c>
      <c r="C66" s="11">
        <v>3062</v>
      </c>
      <c r="D66" s="11">
        <f>OROLEVEL5!G55/1000</f>
        <v>3438</v>
      </c>
      <c r="E66" s="11">
        <f>INDEX(OROevaprateIN!$D$2:$D$13, MATCH($B66,OROevaprateIN!$A$2:$A$13,0), 1)</f>
        <v>0.23842198645814935</v>
      </c>
      <c r="F66" s="11">
        <f>INDEX(DEM_D6_PWR!$K$3:$K$14, MATCH($B66,DEM_D6_PWR!$H$3:$H$14,0), 1)</f>
        <v>6.3698412809107041E-2</v>
      </c>
      <c r="G66" s="11">
        <f>INDEX('MINGW_6&amp;DR69'!$L$3:$L$14, MATCH($B66,'MINGW_6&amp;DR69'!$H$3:$H$14,0), 1)</f>
        <v>1.0930912767137799</v>
      </c>
      <c r="H66" s="11">
        <f>INDEX('MINGW_6&amp;DR69'!$M$3:$M$14, MATCH($B66,'MINGW_6&amp;DR69'!$H$3:$H$14,0), 1)</f>
        <v>6.7908333369663776</v>
      </c>
      <c r="I66" s="11">
        <v>2481</v>
      </c>
      <c r="J66" s="11">
        <f>INDEX(CALLITE_EVAP_S_SHSTA!$I$2:$I$13, MATCH($B66,CALLITE_EVAP_S_SHSTA!$F$2:$F$13,0), 1)</f>
        <v>0.24839682484429979</v>
      </c>
      <c r="K66" s="11">
        <f>SHASTAlevel5extended!$H55</f>
        <v>4552.1000000000004</v>
      </c>
      <c r="L66" s="11">
        <f>INDEX(CALLiTE_SHASTA_LEVEL2_4!$E$1024:$E$1035, MATCH($B66,CALLiTE_SHASTA_LEVEL2_4!$C$1024:$C$1035,0), 1)</f>
        <v>1700</v>
      </c>
      <c r="M66" s="11">
        <f>INDEX(CALLiTE_SHASTA_LEVEL2_4!$F$1024:$F$1035, MATCH($B66,CALLiTE_SHASTA_LEVEL2_4!$C$1024:$C$1035,0), 1)</f>
        <v>3200</v>
      </c>
      <c r="N66" s="11">
        <f>inflowYuba!H55</f>
        <v>1148</v>
      </c>
      <c r="O66" s="11">
        <f>INDEX(DEMAND_D_DAGUER_NP!$K$3:$K$14, MATCH($B66,DEMAND_D_DAGUER_NP!$H$3:$H$14,0), 1)</f>
        <v>10.886583027007088</v>
      </c>
      <c r="P66" s="11">
        <f>INDEX(D_THERM_DEMANDS!AB$3:AB$14, MATCH($B66,D_THERM_DEMANDS!$P$3:$P$14,0), 1)</f>
        <v>0.543273809599498</v>
      </c>
      <c r="Q66" s="11">
        <f>INDEX(D_THERM_DEMANDS!AC$3:AC$14, MATCH($B66,D_THERM_DEMANDS!$P$3:$P$14,0), 1)</f>
        <v>0.52517063296030442</v>
      </c>
      <c r="R66" s="11">
        <f>INDEX(D_THERM_DEMANDS!AD$3:AD$14, MATCH($B66,D_THERM_DEMANDS!$P$3:$P$14,0), 1)</f>
        <v>1.9973372928679936</v>
      </c>
      <c r="S66" s="11">
        <f>INDEX(D_THERM_DEMANDS!AE$3:AE$14, MATCH($B66,D_THERM_DEMANDS!$P$3:$P$14,0), 1)</f>
        <v>1.8166666661226561E-2</v>
      </c>
      <c r="T66" s="11">
        <f>INDEX(D_THERM_DEMANDS!AF$3:AF$14, MATCH($B66,D_THERM_DEMANDS!$P$3:$P$14,0), 1)</f>
        <v>3.5793651569457276E-2</v>
      </c>
      <c r="U66" s="11">
        <f>INDEX(D_THERM_DEMANDS!AG$3:AG$14, MATCH($B66,D_THERM_DEMANDS!$P$3:$P$14,0), 1)</f>
        <v>8.9484126984126972E-2</v>
      </c>
      <c r="V66" s="11">
        <f>INDEX(D_THERM_DEMANDS!AH$3:AH$14, MATCH($B66,D_THERM_DEMANDS!$P$3:$P$14,0), 1)</f>
        <v>2.8956349093526127E-2</v>
      </c>
      <c r="W66" s="11">
        <f>INDEX(D_THERM_DEMANDS!AI$3:AI$14, MATCH($B66,D_THERM_DEMANDS!$P$3:$P$14,0), 1)</f>
        <v>0.10321428378423055</v>
      </c>
      <c r="X66" s="11">
        <f>INDEX(D_THERM_DEMANDS!AJ$3:AJ$14, MATCH($B66,D_THERM_DEMANDS!$P$3:$P$14,0), 1)</f>
        <v>0.27007937128581699</v>
      </c>
      <c r="Y66" s="11">
        <f>INDEX(D_THERM_DEMANDS!AK$3:AK$14, MATCH($B66,D_THERM_DEMANDS!$P$3:$P$14,0), 1)</f>
        <v>0</v>
      </c>
      <c r="Z66">
        <f>INDEX(DEMAND_C217B!$K$3:$K$14, MATCH($B66,DEMAND_C217B!$H$3:$H$14,0), 1)</f>
        <v>1.5505652090859792</v>
      </c>
    </row>
    <row r="67" spans="1:26">
      <c r="A67" s="1">
        <v>43732</v>
      </c>
      <c r="B67" s="6">
        <f t="shared" si="0"/>
        <v>9</v>
      </c>
      <c r="C67" s="11">
        <v>3214</v>
      </c>
      <c r="D67" s="11">
        <f>OROLEVEL5!G56/1000</f>
        <v>3425.5</v>
      </c>
      <c r="E67" s="11">
        <f>INDEX(OROevaprateIN!$D$2:$D$13, MATCH($B67,OROevaprateIN!$A$2:$A$13,0), 1)</f>
        <v>0.23842198645814935</v>
      </c>
      <c r="F67" s="11">
        <f>INDEX(DEM_D6_PWR!$K$3:$K$14, MATCH($B67,DEM_D6_PWR!$H$3:$H$14,0), 1)</f>
        <v>6.3698412809107041E-2</v>
      </c>
      <c r="G67" s="11">
        <f>INDEX('MINGW_6&amp;DR69'!$L$3:$L$14, MATCH($B67,'MINGW_6&amp;DR69'!$H$3:$H$14,0), 1)</f>
        <v>1.0930912767137799</v>
      </c>
      <c r="H67" s="11">
        <f>INDEX('MINGW_6&amp;DR69'!$M$3:$M$14, MATCH($B67,'MINGW_6&amp;DR69'!$H$3:$H$14,0), 1)</f>
        <v>6.7908333369663776</v>
      </c>
      <c r="I67" s="11">
        <v>3590</v>
      </c>
      <c r="J67" s="11">
        <f>INDEX(CALLITE_EVAP_S_SHSTA!$I$2:$I$13, MATCH($B67,CALLITE_EVAP_S_SHSTA!$F$2:$F$13,0), 1)</f>
        <v>0.24839682484429979</v>
      </c>
      <c r="K67" s="11">
        <f>SHASTAlevel5extended!$H56</f>
        <v>4552.1000000000004</v>
      </c>
      <c r="L67" s="11">
        <f>INDEX(CALLiTE_SHASTA_LEVEL2_4!$E$1024:$E$1035, MATCH($B67,CALLiTE_SHASTA_LEVEL2_4!$C$1024:$C$1035,0), 1)</f>
        <v>1700</v>
      </c>
      <c r="M67" s="11">
        <f>INDEX(CALLiTE_SHASTA_LEVEL2_4!$F$1024:$F$1035, MATCH($B67,CALLiTE_SHASTA_LEVEL2_4!$C$1024:$C$1035,0), 1)</f>
        <v>3200</v>
      </c>
      <c r="N67" s="11">
        <f>inflowYuba!H56</f>
        <v>1156</v>
      </c>
      <c r="O67" s="11">
        <f>INDEX(DEMAND_D_DAGUER_NP!$K$3:$K$14, MATCH($B67,DEMAND_D_DAGUER_NP!$H$3:$H$14,0), 1)</f>
        <v>10.886583027007088</v>
      </c>
      <c r="P67" s="11">
        <f>INDEX(D_THERM_DEMANDS!AB$3:AB$14, MATCH($B67,D_THERM_DEMANDS!$P$3:$P$14,0), 1)</f>
        <v>0.543273809599498</v>
      </c>
      <c r="Q67" s="11">
        <f>INDEX(D_THERM_DEMANDS!AC$3:AC$14, MATCH($B67,D_THERM_DEMANDS!$P$3:$P$14,0), 1)</f>
        <v>0.52517063296030442</v>
      </c>
      <c r="R67" s="11">
        <f>INDEX(D_THERM_DEMANDS!AD$3:AD$14, MATCH($B67,D_THERM_DEMANDS!$P$3:$P$14,0), 1)</f>
        <v>1.9973372928679936</v>
      </c>
      <c r="S67" s="11">
        <f>INDEX(D_THERM_DEMANDS!AE$3:AE$14, MATCH($B67,D_THERM_DEMANDS!$P$3:$P$14,0), 1)</f>
        <v>1.8166666661226561E-2</v>
      </c>
      <c r="T67" s="11">
        <f>INDEX(D_THERM_DEMANDS!AF$3:AF$14, MATCH($B67,D_THERM_DEMANDS!$P$3:$P$14,0), 1)</f>
        <v>3.5793651569457276E-2</v>
      </c>
      <c r="U67" s="11">
        <f>INDEX(D_THERM_DEMANDS!AG$3:AG$14, MATCH($B67,D_THERM_DEMANDS!$P$3:$P$14,0), 1)</f>
        <v>8.9484126984126972E-2</v>
      </c>
      <c r="V67" s="11">
        <f>INDEX(D_THERM_DEMANDS!AH$3:AH$14, MATCH($B67,D_THERM_DEMANDS!$P$3:$P$14,0), 1)</f>
        <v>2.8956349093526127E-2</v>
      </c>
      <c r="W67" s="11">
        <f>INDEX(D_THERM_DEMANDS!AI$3:AI$14, MATCH($B67,D_THERM_DEMANDS!$P$3:$P$14,0), 1)</f>
        <v>0.10321428378423055</v>
      </c>
      <c r="X67" s="11">
        <f>INDEX(D_THERM_DEMANDS!AJ$3:AJ$14, MATCH($B67,D_THERM_DEMANDS!$P$3:$P$14,0), 1)</f>
        <v>0.27007937128581699</v>
      </c>
      <c r="Y67" s="11">
        <f>INDEX(D_THERM_DEMANDS!AK$3:AK$14, MATCH($B67,D_THERM_DEMANDS!$P$3:$P$14,0), 1)</f>
        <v>0</v>
      </c>
      <c r="Z67">
        <f>INDEX(DEMAND_C217B!$K$3:$K$14, MATCH($B67,DEMAND_C217B!$H$3:$H$14,0), 1)</f>
        <v>1.5505652090859792</v>
      </c>
    </row>
    <row r="68" spans="1:26">
      <c r="A68" s="1">
        <v>43733</v>
      </c>
      <c r="B68" s="6">
        <f t="shared" si="0"/>
        <v>9</v>
      </c>
      <c r="C68" s="11">
        <v>2728</v>
      </c>
      <c r="D68" s="11">
        <f>OROLEVEL5!G57/1000</f>
        <v>3413</v>
      </c>
      <c r="E68" s="11">
        <f>INDEX(OROevaprateIN!$D$2:$D$13, MATCH($B68,OROevaprateIN!$A$2:$A$13,0), 1)</f>
        <v>0.23842198645814935</v>
      </c>
      <c r="F68" s="11">
        <f>INDEX(DEM_D6_PWR!$K$3:$K$14, MATCH($B68,DEM_D6_PWR!$H$3:$H$14,0), 1)</f>
        <v>6.3698412809107041E-2</v>
      </c>
      <c r="G68" s="11">
        <f>INDEX('MINGW_6&amp;DR69'!$L$3:$L$14, MATCH($B68,'MINGW_6&amp;DR69'!$H$3:$H$14,0), 1)</f>
        <v>1.0930912767137799</v>
      </c>
      <c r="H68" s="11">
        <f>INDEX('MINGW_6&amp;DR69'!$M$3:$M$14, MATCH($B68,'MINGW_6&amp;DR69'!$H$3:$H$14,0), 1)</f>
        <v>6.7908333369663776</v>
      </c>
      <c r="I68" s="11">
        <v>3690</v>
      </c>
      <c r="J68" s="11">
        <f>INDEX(CALLITE_EVAP_S_SHSTA!$I$2:$I$13, MATCH($B68,CALLITE_EVAP_S_SHSTA!$F$2:$F$13,0), 1)</f>
        <v>0.24839682484429979</v>
      </c>
      <c r="K68" s="11">
        <f>SHASTAlevel5extended!$H57</f>
        <v>4552.1000000000004</v>
      </c>
      <c r="L68" s="11">
        <f>INDEX(CALLiTE_SHASTA_LEVEL2_4!$E$1024:$E$1035, MATCH($B68,CALLiTE_SHASTA_LEVEL2_4!$C$1024:$C$1035,0), 1)</f>
        <v>1700</v>
      </c>
      <c r="M68" s="11">
        <f>INDEX(CALLiTE_SHASTA_LEVEL2_4!$F$1024:$F$1035, MATCH($B68,CALLiTE_SHASTA_LEVEL2_4!$C$1024:$C$1035,0), 1)</f>
        <v>3200</v>
      </c>
      <c r="N68" s="11">
        <f>inflowYuba!H57</f>
        <v>1158</v>
      </c>
      <c r="O68" s="11">
        <f>INDEX(DEMAND_D_DAGUER_NP!$K$3:$K$14, MATCH($B68,DEMAND_D_DAGUER_NP!$H$3:$H$14,0), 1)</f>
        <v>10.886583027007088</v>
      </c>
      <c r="P68" s="11">
        <f>INDEX(D_THERM_DEMANDS!AB$3:AB$14, MATCH($B68,D_THERM_DEMANDS!$P$3:$P$14,0), 1)</f>
        <v>0.543273809599498</v>
      </c>
      <c r="Q68" s="11">
        <f>INDEX(D_THERM_DEMANDS!AC$3:AC$14, MATCH($B68,D_THERM_DEMANDS!$P$3:$P$14,0), 1)</f>
        <v>0.52517063296030442</v>
      </c>
      <c r="R68" s="11">
        <f>INDEX(D_THERM_DEMANDS!AD$3:AD$14, MATCH($B68,D_THERM_DEMANDS!$P$3:$P$14,0), 1)</f>
        <v>1.9973372928679936</v>
      </c>
      <c r="S68" s="11">
        <f>INDEX(D_THERM_DEMANDS!AE$3:AE$14, MATCH($B68,D_THERM_DEMANDS!$P$3:$P$14,0), 1)</f>
        <v>1.8166666661226561E-2</v>
      </c>
      <c r="T68" s="11">
        <f>INDEX(D_THERM_DEMANDS!AF$3:AF$14, MATCH($B68,D_THERM_DEMANDS!$P$3:$P$14,0), 1)</f>
        <v>3.5793651569457276E-2</v>
      </c>
      <c r="U68" s="11">
        <f>INDEX(D_THERM_DEMANDS!AG$3:AG$14, MATCH($B68,D_THERM_DEMANDS!$P$3:$P$14,0), 1)</f>
        <v>8.9484126984126972E-2</v>
      </c>
      <c r="V68" s="11">
        <f>INDEX(D_THERM_DEMANDS!AH$3:AH$14, MATCH($B68,D_THERM_DEMANDS!$P$3:$P$14,0), 1)</f>
        <v>2.8956349093526127E-2</v>
      </c>
      <c r="W68" s="11">
        <f>INDEX(D_THERM_DEMANDS!AI$3:AI$14, MATCH($B68,D_THERM_DEMANDS!$P$3:$P$14,0), 1)</f>
        <v>0.10321428378423055</v>
      </c>
      <c r="X68" s="11">
        <f>INDEX(D_THERM_DEMANDS!AJ$3:AJ$14, MATCH($B68,D_THERM_DEMANDS!$P$3:$P$14,0), 1)</f>
        <v>0.27007937128581699</v>
      </c>
      <c r="Y68" s="11">
        <f>INDEX(D_THERM_DEMANDS!AK$3:AK$14, MATCH($B68,D_THERM_DEMANDS!$P$3:$P$14,0), 1)</f>
        <v>0</v>
      </c>
      <c r="Z68">
        <f>INDEX(DEMAND_C217B!$K$3:$K$14, MATCH($B68,DEMAND_C217B!$H$3:$H$14,0), 1)</f>
        <v>1.5505652090859792</v>
      </c>
    </row>
    <row r="69" spans="1:26">
      <c r="A69" s="1">
        <v>43734</v>
      </c>
      <c r="B69" s="6">
        <f t="shared" si="0"/>
        <v>9</v>
      </c>
      <c r="C69" s="11">
        <v>2610</v>
      </c>
      <c r="D69" s="11">
        <f>OROLEVEL5!G58/1000</f>
        <v>3400.5</v>
      </c>
      <c r="E69" s="11">
        <f>INDEX(OROevaprateIN!$D$2:$D$13, MATCH($B69,OROevaprateIN!$A$2:$A$13,0), 1)</f>
        <v>0.23842198645814935</v>
      </c>
      <c r="F69" s="11">
        <f>INDEX(DEM_D6_PWR!$K$3:$K$14, MATCH($B69,DEM_D6_PWR!$H$3:$H$14,0), 1)</f>
        <v>6.3698412809107041E-2</v>
      </c>
      <c r="G69" s="11">
        <f>INDEX('MINGW_6&amp;DR69'!$L$3:$L$14, MATCH($B69,'MINGW_6&amp;DR69'!$H$3:$H$14,0), 1)</f>
        <v>1.0930912767137799</v>
      </c>
      <c r="H69" s="11">
        <f>INDEX('MINGW_6&amp;DR69'!$M$3:$M$14, MATCH($B69,'MINGW_6&amp;DR69'!$H$3:$H$14,0), 1)</f>
        <v>6.7908333369663776</v>
      </c>
      <c r="I69" s="11">
        <v>5118</v>
      </c>
      <c r="J69" s="11">
        <f>INDEX(CALLITE_EVAP_S_SHSTA!$I$2:$I$13, MATCH($B69,CALLITE_EVAP_S_SHSTA!$F$2:$F$13,0), 1)</f>
        <v>0.24839682484429979</v>
      </c>
      <c r="K69" s="11">
        <f>SHASTAlevel5extended!$H58</f>
        <v>4552.1000000000004</v>
      </c>
      <c r="L69" s="11">
        <f>INDEX(CALLiTE_SHASTA_LEVEL2_4!$E$1024:$E$1035, MATCH($B69,CALLiTE_SHASTA_LEVEL2_4!$C$1024:$C$1035,0), 1)</f>
        <v>1700</v>
      </c>
      <c r="M69" s="11">
        <f>INDEX(CALLiTE_SHASTA_LEVEL2_4!$F$1024:$F$1035, MATCH($B69,CALLiTE_SHASTA_LEVEL2_4!$C$1024:$C$1035,0), 1)</f>
        <v>3200</v>
      </c>
      <c r="N69" s="11">
        <f>inflowYuba!H58</f>
        <v>1155</v>
      </c>
      <c r="O69" s="11">
        <f>INDEX(DEMAND_D_DAGUER_NP!$K$3:$K$14, MATCH($B69,DEMAND_D_DAGUER_NP!$H$3:$H$14,0), 1)</f>
        <v>10.886583027007088</v>
      </c>
      <c r="P69" s="11">
        <f>INDEX(D_THERM_DEMANDS!AB$3:AB$14, MATCH($B69,D_THERM_DEMANDS!$P$3:$P$14,0), 1)</f>
        <v>0.543273809599498</v>
      </c>
      <c r="Q69" s="11">
        <f>INDEX(D_THERM_DEMANDS!AC$3:AC$14, MATCH($B69,D_THERM_DEMANDS!$P$3:$P$14,0), 1)</f>
        <v>0.52517063296030442</v>
      </c>
      <c r="R69" s="11">
        <f>INDEX(D_THERM_DEMANDS!AD$3:AD$14, MATCH($B69,D_THERM_DEMANDS!$P$3:$P$14,0), 1)</f>
        <v>1.9973372928679936</v>
      </c>
      <c r="S69" s="11">
        <f>INDEX(D_THERM_DEMANDS!AE$3:AE$14, MATCH($B69,D_THERM_DEMANDS!$P$3:$P$14,0), 1)</f>
        <v>1.8166666661226561E-2</v>
      </c>
      <c r="T69" s="11">
        <f>INDEX(D_THERM_DEMANDS!AF$3:AF$14, MATCH($B69,D_THERM_DEMANDS!$P$3:$P$14,0), 1)</f>
        <v>3.5793651569457276E-2</v>
      </c>
      <c r="U69" s="11">
        <f>INDEX(D_THERM_DEMANDS!AG$3:AG$14, MATCH($B69,D_THERM_DEMANDS!$P$3:$P$14,0), 1)</f>
        <v>8.9484126984126972E-2</v>
      </c>
      <c r="V69" s="11">
        <f>INDEX(D_THERM_DEMANDS!AH$3:AH$14, MATCH($B69,D_THERM_DEMANDS!$P$3:$P$14,0), 1)</f>
        <v>2.8956349093526127E-2</v>
      </c>
      <c r="W69" s="11">
        <f>INDEX(D_THERM_DEMANDS!AI$3:AI$14, MATCH($B69,D_THERM_DEMANDS!$P$3:$P$14,0), 1)</f>
        <v>0.10321428378423055</v>
      </c>
      <c r="X69" s="11">
        <f>INDEX(D_THERM_DEMANDS!AJ$3:AJ$14, MATCH($B69,D_THERM_DEMANDS!$P$3:$P$14,0), 1)</f>
        <v>0.27007937128581699</v>
      </c>
      <c r="Y69" s="11">
        <f>INDEX(D_THERM_DEMANDS!AK$3:AK$14, MATCH($B69,D_THERM_DEMANDS!$P$3:$P$14,0), 1)</f>
        <v>0</v>
      </c>
      <c r="Z69">
        <f>INDEX(DEMAND_C217B!$K$3:$K$14, MATCH($B69,DEMAND_C217B!$H$3:$H$14,0), 1)</f>
        <v>1.5505652090859792</v>
      </c>
    </row>
    <row r="70" spans="1:26">
      <c r="A70" s="1">
        <v>43735</v>
      </c>
      <c r="B70" s="6">
        <f t="shared" si="0"/>
        <v>9</v>
      </c>
      <c r="C70" s="11">
        <v>2883</v>
      </c>
      <c r="D70" s="11">
        <f>OROLEVEL5!G59/1000</f>
        <v>3388</v>
      </c>
      <c r="E70" s="11">
        <f>INDEX(OROevaprateIN!$D$2:$D$13, MATCH($B70,OROevaprateIN!$A$2:$A$13,0), 1)</f>
        <v>0.23842198645814935</v>
      </c>
      <c r="F70" s="11">
        <f>INDEX(DEM_D6_PWR!$K$3:$K$14, MATCH($B70,DEM_D6_PWR!$H$3:$H$14,0), 1)</f>
        <v>6.3698412809107041E-2</v>
      </c>
      <c r="G70" s="11">
        <f>INDEX('MINGW_6&amp;DR69'!$L$3:$L$14, MATCH($B70,'MINGW_6&amp;DR69'!$H$3:$H$14,0), 1)</f>
        <v>1.0930912767137799</v>
      </c>
      <c r="H70" s="11">
        <f>INDEX('MINGW_6&amp;DR69'!$M$3:$M$14, MATCH($B70,'MINGW_6&amp;DR69'!$H$3:$H$14,0), 1)</f>
        <v>6.7908333369663776</v>
      </c>
      <c r="I70" s="11">
        <v>4744</v>
      </c>
      <c r="J70" s="11">
        <f>INDEX(CALLITE_EVAP_S_SHSTA!$I$2:$I$13, MATCH($B70,CALLITE_EVAP_S_SHSTA!$F$2:$F$13,0), 1)</f>
        <v>0.24839682484429979</v>
      </c>
      <c r="K70" s="11">
        <f>SHASTAlevel5extended!$H59</f>
        <v>4552.1000000000004</v>
      </c>
      <c r="L70" s="11">
        <f>INDEX(CALLiTE_SHASTA_LEVEL2_4!$E$1024:$E$1035, MATCH($B70,CALLiTE_SHASTA_LEVEL2_4!$C$1024:$C$1035,0), 1)</f>
        <v>1700</v>
      </c>
      <c r="M70" s="11">
        <f>INDEX(CALLiTE_SHASTA_LEVEL2_4!$F$1024:$F$1035, MATCH($B70,CALLiTE_SHASTA_LEVEL2_4!$C$1024:$C$1035,0), 1)</f>
        <v>3200</v>
      </c>
      <c r="N70" s="11">
        <f>inflowYuba!H59</f>
        <v>1136</v>
      </c>
      <c r="O70" s="11">
        <f>INDEX(DEMAND_D_DAGUER_NP!$K$3:$K$14, MATCH($B70,DEMAND_D_DAGUER_NP!$H$3:$H$14,0), 1)</f>
        <v>10.886583027007088</v>
      </c>
      <c r="P70" s="11">
        <f>INDEX(D_THERM_DEMANDS!AB$3:AB$14, MATCH($B70,D_THERM_DEMANDS!$P$3:$P$14,0), 1)</f>
        <v>0.543273809599498</v>
      </c>
      <c r="Q70" s="11">
        <f>INDEX(D_THERM_DEMANDS!AC$3:AC$14, MATCH($B70,D_THERM_DEMANDS!$P$3:$P$14,0), 1)</f>
        <v>0.52517063296030442</v>
      </c>
      <c r="R70" s="11">
        <f>INDEX(D_THERM_DEMANDS!AD$3:AD$14, MATCH($B70,D_THERM_DEMANDS!$P$3:$P$14,0), 1)</f>
        <v>1.9973372928679936</v>
      </c>
      <c r="S70" s="11">
        <f>INDEX(D_THERM_DEMANDS!AE$3:AE$14, MATCH($B70,D_THERM_DEMANDS!$P$3:$P$14,0), 1)</f>
        <v>1.8166666661226561E-2</v>
      </c>
      <c r="T70" s="11">
        <f>INDEX(D_THERM_DEMANDS!AF$3:AF$14, MATCH($B70,D_THERM_DEMANDS!$P$3:$P$14,0), 1)</f>
        <v>3.5793651569457276E-2</v>
      </c>
      <c r="U70" s="11">
        <f>INDEX(D_THERM_DEMANDS!AG$3:AG$14, MATCH($B70,D_THERM_DEMANDS!$P$3:$P$14,0), 1)</f>
        <v>8.9484126984126972E-2</v>
      </c>
      <c r="V70" s="11">
        <f>INDEX(D_THERM_DEMANDS!AH$3:AH$14, MATCH($B70,D_THERM_DEMANDS!$P$3:$P$14,0), 1)</f>
        <v>2.8956349093526127E-2</v>
      </c>
      <c r="W70" s="11">
        <f>INDEX(D_THERM_DEMANDS!AI$3:AI$14, MATCH($B70,D_THERM_DEMANDS!$P$3:$P$14,0), 1)</f>
        <v>0.10321428378423055</v>
      </c>
      <c r="X70" s="11">
        <f>INDEX(D_THERM_DEMANDS!AJ$3:AJ$14, MATCH($B70,D_THERM_DEMANDS!$P$3:$P$14,0), 1)</f>
        <v>0.27007937128581699</v>
      </c>
      <c r="Y70" s="11">
        <f>INDEX(D_THERM_DEMANDS!AK$3:AK$14, MATCH($B70,D_THERM_DEMANDS!$P$3:$P$14,0), 1)</f>
        <v>0</v>
      </c>
      <c r="Z70">
        <f>INDEX(DEMAND_C217B!$K$3:$K$14, MATCH($B70,DEMAND_C217B!$H$3:$H$14,0), 1)</f>
        <v>1.5505652090859792</v>
      </c>
    </row>
    <row r="71" spans="1:26">
      <c r="A71" s="1">
        <v>43736</v>
      </c>
      <c r="B71" s="6">
        <f t="shared" si="0"/>
        <v>9</v>
      </c>
      <c r="C71" s="11">
        <v>2674</v>
      </c>
      <c r="D71" s="11">
        <f>OROLEVEL5!G60/1000</f>
        <v>3375.5</v>
      </c>
      <c r="E71" s="11">
        <f>INDEX(OROevaprateIN!$D$2:$D$13, MATCH($B71,OROevaprateIN!$A$2:$A$13,0), 1)</f>
        <v>0.23842198645814935</v>
      </c>
      <c r="F71" s="11">
        <f>INDEX(DEM_D6_PWR!$K$3:$K$14, MATCH($B71,DEM_D6_PWR!$H$3:$H$14,0), 1)</f>
        <v>6.3698412809107041E-2</v>
      </c>
      <c r="G71" s="11">
        <f>INDEX('MINGW_6&amp;DR69'!$L$3:$L$14, MATCH($B71,'MINGW_6&amp;DR69'!$H$3:$H$14,0), 1)</f>
        <v>1.0930912767137799</v>
      </c>
      <c r="H71" s="11">
        <f>INDEX('MINGW_6&amp;DR69'!$M$3:$M$14, MATCH($B71,'MINGW_6&amp;DR69'!$H$3:$H$14,0), 1)</f>
        <v>6.7908333369663776</v>
      </c>
      <c r="I71" s="11">
        <v>4040</v>
      </c>
      <c r="J71" s="11">
        <f>INDEX(CALLITE_EVAP_S_SHSTA!$I$2:$I$13, MATCH($B71,CALLITE_EVAP_S_SHSTA!$F$2:$F$13,0), 1)</f>
        <v>0.24839682484429979</v>
      </c>
      <c r="K71" s="11">
        <f>SHASTAlevel5extended!$H60</f>
        <v>4552.1000000000004</v>
      </c>
      <c r="L71" s="11">
        <f>INDEX(CALLiTE_SHASTA_LEVEL2_4!$E$1024:$E$1035, MATCH($B71,CALLiTE_SHASTA_LEVEL2_4!$C$1024:$C$1035,0), 1)</f>
        <v>1700</v>
      </c>
      <c r="M71" s="11">
        <f>INDEX(CALLiTE_SHASTA_LEVEL2_4!$F$1024:$F$1035, MATCH($B71,CALLiTE_SHASTA_LEVEL2_4!$C$1024:$C$1035,0), 1)</f>
        <v>3200</v>
      </c>
      <c r="N71" s="11">
        <f>inflowYuba!H60</f>
        <v>1126</v>
      </c>
      <c r="O71" s="11">
        <f>INDEX(DEMAND_D_DAGUER_NP!$K$3:$K$14, MATCH($B71,DEMAND_D_DAGUER_NP!$H$3:$H$14,0), 1)</f>
        <v>10.886583027007088</v>
      </c>
      <c r="P71" s="11">
        <f>INDEX(D_THERM_DEMANDS!AB$3:AB$14, MATCH($B71,D_THERM_DEMANDS!$P$3:$P$14,0), 1)</f>
        <v>0.543273809599498</v>
      </c>
      <c r="Q71" s="11">
        <f>INDEX(D_THERM_DEMANDS!AC$3:AC$14, MATCH($B71,D_THERM_DEMANDS!$P$3:$P$14,0), 1)</f>
        <v>0.52517063296030442</v>
      </c>
      <c r="R71" s="11">
        <f>INDEX(D_THERM_DEMANDS!AD$3:AD$14, MATCH($B71,D_THERM_DEMANDS!$P$3:$P$14,0), 1)</f>
        <v>1.9973372928679936</v>
      </c>
      <c r="S71" s="11">
        <f>INDEX(D_THERM_DEMANDS!AE$3:AE$14, MATCH($B71,D_THERM_DEMANDS!$P$3:$P$14,0), 1)</f>
        <v>1.8166666661226561E-2</v>
      </c>
      <c r="T71" s="11">
        <f>INDEX(D_THERM_DEMANDS!AF$3:AF$14, MATCH($B71,D_THERM_DEMANDS!$P$3:$P$14,0), 1)</f>
        <v>3.5793651569457276E-2</v>
      </c>
      <c r="U71" s="11">
        <f>INDEX(D_THERM_DEMANDS!AG$3:AG$14, MATCH($B71,D_THERM_DEMANDS!$P$3:$P$14,0), 1)</f>
        <v>8.9484126984126972E-2</v>
      </c>
      <c r="V71" s="11">
        <f>INDEX(D_THERM_DEMANDS!AH$3:AH$14, MATCH($B71,D_THERM_DEMANDS!$P$3:$P$14,0), 1)</f>
        <v>2.8956349093526127E-2</v>
      </c>
      <c r="W71" s="11">
        <f>INDEX(D_THERM_DEMANDS!AI$3:AI$14, MATCH($B71,D_THERM_DEMANDS!$P$3:$P$14,0), 1)</f>
        <v>0.10321428378423055</v>
      </c>
      <c r="X71" s="11">
        <f>INDEX(D_THERM_DEMANDS!AJ$3:AJ$14, MATCH($B71,D_THERM_DEMANDS!$P$3:$P$14,0), 1)</f>
        <v>0.27007937128581699</v>
      </c>
      <c r="Y71" s="11">
        <f>INDEX(D_THERM_DEMANDS!AK$3:AK$14, MATCH($B71,D_THERM_DEMANDS!$P$3:$P$14,0), 1)</f>
        <v>0</v>
      </c>
      <c r="Z71">
        <f>INDEX(DEMAND_C217B!$K$3:$K$14, MATCH($B71,DEMAND_C217B!$H$3:$H$14,0), 1)</f>
        <v>1.5505652090859792</v>
      </c>
    </row>
    <row r="72" spans="1:26">
      <c r="A72" s="1">
        <v>43737</v>
      </c>
      <c r="B72" s="6">
        <f t="shared" si="0"/>
        <v>9</v>
      </c>
      <c r="C72" s="11">
        <v>2960</v>
      </c>
      <c r="D72" s="11">
        <f>OROLEVEL5!G61/1000</f>
        <v>3363</v>
      </c>
      <c r="E72" s="11">
        <f>INDEX(OROevaprateIN!$D$2:$D$13, MATCH($B72,OROevaprateIN!$A$2:$A$13,0), 1)</f>
        <v>0.23842198645814935</v>
      </c>
      <c r="F72" s="11">
        <f>INDEX(DEM_D6_PWR!$K$3:$K$14, MATCH($B72,DEM_D6_PWR!$H$3:$H$14,0), 1)</f>
        <v>6.3698412809107041E-2</v>
      </c>
      <c r="G72" s="11">
        <f>INDEX('MINGW_6&amp;DR69'!$L$3:$L$14, MATCH($B72,'MINGW_6&amp;DR69'!$H$3:$H$14,0), 1)</f>
        <v>1.0930912767137799</v>
      </c>
      <c r="H72" s="11">
        <f>INDEX('MINGW_6&amp;DR69'!$M$3:$M$14, MATCH($B72,'MINGW_6&amp;DR69'!$H$3:$H$14,0), 1)</f>
        <v>6.7908333369663776</v>
      </c>
      <c r="I72" s="11">
        <v>3053</v>
      </c>
      <c r="J72" s="11">
        <f>INDEX(CALLITE_EVAP_S_SHSTA!$I$2:$I$13, MATCH($B72,CALLITE_EVAP_S_SHSTA!$F$2:$F$13,0), 1)</f>
        <v>0.24839682484429979</v>
      </c>
      <c r="K72" s="11">
        <f>SHASTAlevel5extended!$H61</f>
        <v>4552.1000000000004</v>
      </c>
      <c r="L72" s="11">
        <f>INDEX(CALLiTE_SHASTA_LEVEL2_4!$E$1024:$E$1035, MATCH($B72,CALLiTE_SHASTA_LEVEL2_4!$C$1024:$C$1035,0), 1)</f>
        <v>1700</v>
      </c>
      <c r="M72" s="11">
        <f>INDEX(CALLiTE_SHASTA_LEVEL2_4!$F$1024:$F$1035, MATCH($B72,CALLiTE_SHASTA_LEVEL2_4!$C$1024:$C$1035,0), 1)</f>
        <v>3200</v>
      </c>
      <c r="N72" s="11">
        <f>inflowYuba!H61</f>
        <v>1122</v>
      </c>
      <c r="O72" s="11">
        <f>INDEX(DEMAND_D_DAGUER_NP!$K$3:$K$14, MATCH($B72,DEMAND_D_DAGUER_NP!$H$3:$H$14,0), 1)</f>
        <v>10.886583027007088</v>
      </c>
      <c r="P72" s="11">
        <f>INDEX(D_THERM_DEMANDS!AB$3:AB$14, MATCH($B72,D_THERM_DEMANDS!$P$3:$P$14,0), 1)</f>
        <v>0.543273809599498</v>
      </c>
      <c r="Q72" s="11">
        <f>INDEX(D_THERM_DEMANDS!AC$3:AC$14, MATCH($B72,D_THERM_DEMANDS!$P$3:$P$14,0), 1)</f>
        <v>0.52517063296030442</v>
      </c>
      <c r="R72" s="11">
        <f>INDEX(D_THERM_DEMANDS!AD$3:AD$14, MATCH($B72,D_THERM_DEMANDS!$P$3:$P$14,0), 1)</f>
        <v>1.9973372928679936</v>
      </c>
      <c r="S72" s="11">
        <f>INDEX(D_THERM_DEMANDS!AE$3:AE$14, MATCH($B72,D_THERM_DEMANDS!$P$3:$P$14,0), 1)</f>
        <v>1.8166666661226561E-2</v>
      </c>
      <c r="T72" s="11">
        <f>INDEX(D_THERM_DEMANDS!AF$3:AF$14, MATCH($B72,D_THERM_DEMANDS!$P$3:$P$14,0), 1)</f>
        <v>3.5793651569457276E-2</v>
      </c>
      <c r="U72" s="11">
        <f>INDEX(D_THERM_DEMANDS!AG$3:AG$14, MATCH($B72,D_THERM_DEMANDS!$P$3:$P$14,0), 1)</f>
        <v>8.9484126984126972E-2</v>
      </c>
      <c r="V72" s="11">
        <f>INDEX(D_THERM_DEMANDS!AH$3:AH$14, MATCH($B72,D_THERM_DEMANDS!$P$3:$P$14,0), 1)</f>
        <v>2.8956349093526127E-2</v>
      </c>
      <c r="W72" s="11">
        <f>INDEX(D_THERM_DEMANDS!AI$3:AI$14, MATCH($B72,D_THERM_DEMANDS!$P$3:$P$14,0), 1)</f>
        <v>0.10321428378423055</v>
      </c>
      <c r="X72" s="11">
        <f>INDEX(D_THERM_DEMANDS!AJ$3:AJ$14, MATCH($B72,D_THERM_DEMANDS!$P$3:$P$14,0), 1)</f>
        <v>0.27007937128581699</v>
      </c>
      <c r="Y72" s="11">
        <f>INDEX(D_THERM_DEMANDS!AK$3:AK$14, MATCH($B72,D_THERM_DEMANDS!$P$3:$P$14,0), 1)</f>
        <v>0</v>
      </c>
      <c r="Z72">
        <f>INDEX(DEMAND_C217B!$K$3:$K$14, MATCH($B72,DEMAND_C217B!$H$3:$H$14,0), 1)</f>
        <v>1.5505652090859792</v>
      </c>
    </row>
    <row r="73" spans="1:26">
      <c r="A73" s="1">
        <v>43738</v>
      </c>
      <c r="B73" s="6">
        <f t="shared" si="0"/>
        <v>9</v>
      </c>
      <c r="C73" s="11">
        <v>3015</v>
      </c>
      <c r="D73" s="11">
        <f>OROLEVEL5!G62/1000</f>
        <v>3350.5</v>
      </c>
      <c r="E73" s="11">
        <f>INDEX(OROevaprateIN!$D$2:$D$13, MATCH($B73,OROevaprateIN!$A$2:$A$13,0), 1)</f>
        <v>0.23842198645814935</v>
      </c>
      <c r="F73" s="11">
        <f>INDEX(DEM_D6_PWR!$K$3:$K$14, MATCH($B73,DEM_D6_PWR!$H$3:$H$14,0), 1)</f>
        <v>6.3698412809107041E-2</v>
      </c>
      <c r="G73" s="11">
        <f>INDEX('MINGW_6&amp;DR69'!$L$3:$L$14, MATCH($B73,'MINGW_6&amp;DR69'!$H$3:$H$14,0), 1)</f>
        <v>1.0930912767137799</v>
      </c>
      <c r="H73" s="11">
        <f>INDEX('MINGW_6&amp;DR69'!$M$3:$M$14, MATCH($B73,'MINGW_6&amp;DR69'!$H$3:$H$14,0), 1)</f>
        <v>6.7908333369663776</v>
      </c>
      <c r="I73" s="11">
        <v>4847</v>
      </c>
      <c r="J73" s="11">
        <f>INDEX(CALLITE_EVAP_S_SHSTA!$I$2:$I$13, MATCH($B73,CALLITE_EVAP_S_SHSTA!$F$2:$F$13,0), 1)</f>
        <v>0.24839682484429979</v>
      </c>
      <c r="K73" s="11">
        <f>SHASTAlevel5extended!$H62</f>
        <v>4552.1000000000004</v>
      </c>
      <c r="L73" s="11">
        <f>INDEX(CALLiTE_SHASTA_LEVEL2_4!$E$1024:$E$1035, MATCH($B73,CALLiTE_SHASTA_LEVEL2_4!$C$1024:$C$1035,0), 1)</f>
        <v>1700</v>
      </c>
      <c r="M73" s="11">
        <f>INDEX(CALLiTE_SHASTA_LEVEL2_4!$F$1024:$F$1035, MATCH($B73,CALLiTE_SHASTA_LEVEL2_4!$C$1024:$C$1035,0), 1)</f>
        <v>3200</v>
      </c>
      <c r="N73" s="11">
        <f>inflowYuba!H62</f>
        <v>1121</v>
      </c>
      <c r="O73" s="11">
        <f>INDEX(DEMAND_D_DAGUER_NP!$K$3:$K$14, MATCH($B73,DEMAND_D_DAGUER_NP!$H$3:$H$14,0), 1)</f>
        <v>10.886583027007088</v>
      </c>
      <c r="P73" s="11">
        <f>INDEX(D_THERM_DEMANDS!AB$3:AB$14, MATCH($B73,D_THERM_DEMANDS!$P$3:$P$14,0), 1)</f>
        <v>0.543273809599498</v>
      </c>
      <c r="Q73" s="11">
        <f>INDEX(D_THERM_DEMANDS!AC$3:AC$14, MATCH($B73,D_THERM_DEMANDS!$P$3:$P$14,0), 1)</f>
        <v>0.52517063296030442</v>
      </c>
      <c r="R73" s="11">
        <f>INDEX(D_THERM_DEMANDS!AD$3:AD$14, MATCH($B73,D_THERM_DEMANDS!$P$3:$P$14,0), 1)</f>
        <v>1.9973372928679936</v>
      </c>
      <c r="S73" s="11">
        <f>INDEX(D_THERM_DEMANDS!AE$3:AE$14, MATCH($B73,D_THERM_DEMANDS!$P$3:$P$14,0), 1)</f>
        <v>1.8166666661226561E-2</v>
      </c>
      <c r="T73" s="11">
        <f>INDEX(D_THERM_DEMANDS!AF$3:AF$14, MATCH($B73,D_THERM_DEMANDS!$P$3:$P$14,0), 1)</f>
        <v>3.5793651569457276E-2</v>
      </c>
      <c r="U73" s="11">
        <f>INDEX(D_THERM_DEMANDS!AG$3:AG$14, MATCH($B73,D_THERM_DEMANDS!$P$3:$P$14,0), 1)</f>
        <v>8.9484126984126972E-2</v>
      </c>
      <c r="V73" s="11">
        <f>INDEX(D_THERM_DEMANDS!AH$3:AH$14, MATCH($B73,D_THERM_DEMANDS!$P$3:$P$14,0), 1)</f>
        <v>2.8956349093526127E-2</v>
      </c>
      <c r="W73" s="11">
        <f>INDEX(D_THERM_DEMANDS!AI$3:AI$14, MATCH($B73,D_THERM_DEMANDS!$P$3:$P$14,0), 1)</f>
        <v>0.10321428378423055</v>
      </c>
      <c r="X73" s="11">
        <f>INDEX(D_THERM_DEMANDS!AJ$3:AJ$14, MATCH($B73,D_THERM_DEMANDS!$P$3:$P$14,0), 1)</f>
        <v>0.27007937128581699</v>
      </c>
      <c r="Y73" s="11">
        <f>INDEX(D_THERM_DEMANDS!AK$3:AK$14, MATCH($B73,D_THERM_DEMANDS!$P$3:$P$14,0), 1)</f>
        <v>0</v>
      </c>
      <c r="Z73">
        <f>INDEX(DEMAND_C217B!$K$3:$K$14, MATCH($B73,DEMAND_C217B!$H$3:$H$14,0), 1)</f>
        <v>1.5505652090859792</v>
      </c>
    </row>
    <row r="74" spans="1:26">
      <c r="A74" s="1">
        <v>43739</v>
      </c>
      <c r="B74" s="6">
        <f t="shared" si="0"/>
        <v>10</v>
      </c>
      <c r="C74" s="11">
        <v>2911</v>
      </c>
      <c r="D74" s="11">
        <f>OROLEVEL5!G63/1000</f>
        <v>3338</v>
      </c>
      <c r="E74" s="11">
        <f>INDEX(OROevaprateIN!$D$2:$D$13, MATCH($B74,OROevaprateIN!$A$2:$A$13,0), 1)</f>
        <v>0.15530542216238782</v>
      </c>
      <c r="F74" s="11">
        <f>INDEX(DEM_D6_PWR!$K$3:$K$14, MATCH($B74,DEM_D6_PWR!$H$3:$H$14,0), 1)</f>
        <v>1.1954685109460041E-2</v>
      </c>
      <c r="G74" s="11">
        <f>INDEX('MINGW_6&amp;DR69'!$L$3:$L$14, MATCH($B74,'MINGW_6&amp;DR69'!$H$3:$H$14,0), 1)</f>
        <v>0.20506528473120131</v>
      </c>
      <c r="H74" s="11">
        <f>INDEX('MINGW_6&amp;DR69'!$M$3:$M$14, MATCH($B74,'MINGW_6&amp;DR69'!$H$3:$H$14,0), 1)</f>
        <v>1.2868663659476649</v>
      </c>
      <c r="I74" s="11">
        <v>4158</v>
      </c>
      <c r="J74" s="11">
        <f>INDEX(CALLITE_EVAP_S_SHSTA!$I$2:$I$13, MATCH($B74,CALLITE_EVAP_S_SHSTA!$F$2:$F$13,0), 1)</f>
        <v>0.14829109094109952</v>
      </c>
      <c r="K74" s="11">
        <f>SHASTAlevel5extended!$H63</f>
        <v>4530.7879999999996</v>
      </c>
      <c r="L74" s="11">
        <f>INDEX(CALLiTE_SHASTA_LEVEL2_4!$E$1024:$E$1035, MATCH($B74,CALLiTE_SHASTA_LEVEL2_4!$C$1024:$C$1035,0), 1)</f>
        <v>650</v>
      </c>
      <c r="M74" s="11">
        <f>INDEX(CALLiTE_SHASTA_LEVEL2_4!$F$1024:$F$1035, MATCH($B74,CALLiTE_SHASTA_LEVEL2_4!$C$1024:$C$1035,0), 1)</f>
        <v>3200</v>
      </c>
      <c r="N74" s="11">
        <f>inflowYuba!H63</f>
        <v>1143</v>
      </c>
      <c r="O74" s="11">
        <f>INDEX(DEMAND_D_DAGUER_NP!$K$3:$K$14, MATCH($B74,DEMAND_D_DAGUER_NP!$H$3:$H$14,0), 1)</f>
        <v>10.367830149039696</v>
      </c>
      <c r="P74" s="11">
        <f>INDEX(D_THERM_DEMANDS!AB$3:AB$14, MATCH($B74,D_THERM_DEMANDS!$P$3:$P$14,0), 1)</f>
        <v>0.10195468519506733</v>
      </c>
      <c r="Q74" s="11">
        <f>INDEX(D_THERM_DEMANDS!AC$3:AC$14, MATCH($B74,D_THERM_DEMANDS!$P$3:$P$14,0), 1)</f>
        <v>9.8556068326745724E-2</v>
      </c>
      <c r="R74" s="11">
        <f>INDEX(D_THERM_DEMANDS!AD$3:AD$14, MATCH($B74,D_THERM_DEMANDS!$P$3:$P$14,0), 1)</f>
        <v>0.37524961614938379</v>
      </c>
      <c r="S74" s="11">
        <f>INDEX(D_THERM_DEMANDS!AE$3:AE$14, MATCH($B74,D_THERM_DEMANDS!$P$3:$P$14,0), 1)</f>
        <v>3.4062979777219108E-3</v>
      </c>
      <c r="T74" s="11">
        <f>INDEX(D_THERM_DEMANDS!AF$3:AF$14, MATCH($B74,D_THERM_DEMANDS!$P$3:$P$14,0), 1)</f>
        <v>3.4639017647861883E-2</v>
      </c>
      <c r="U74" s="11">
        <f>INDEX(D_THERM_DEMANDS!AG$3:AG$14, MATCH($B74,D_THERM_DEMANDS!$P$3:$P$14,0), 1)</f>
        <v>3.4639017647861883E-2</v>
      </c>
      <c r="V74" s="11">
        <f>INDEX(D_THERM_DEMANDS!AH$3:AH$14, MATCH($B74,D_THERM_DEMANDS!$P$3:$P$14,0), 1)</f>
        <v>5.4301075314024264E-3</v>
      </c>
      <c r="W74" s="11">
        <f>INDEX(D_THERM_DEMANDS!AI$3:AI$14, MATCH($B74,D_THERM_DEMANDS!$P$3:$P$14,0), 1)</f>
        <v>9.5430107709998907E-2</v>
      </c>
      <c r="X74" s="11">
        <f>INDEX(D_THERM_DEMANDS!AJ$3:AJ$14, MATCH($B74,D_THERM_DEMANDS!$P$3:$P$14,0), 1)</f>
        <v>0.24877112435488841</v>
      </c>
      <c r="Y74" s="11">
        <f>INDEX(D_THERM_DEMANDS!AK$3:AK$14, MATCH($B74,D_THERM_DEMANDS!$P$3:$P$14,0), 1)</f>
        <v>2.6507181176392165</v>
      </c>
      <c r="Z74">
        <f>INDEX(DEMAND_C217B!$K$3:$K$14, MATCH($B74,DEMAND_C217B!$H$3:$H$14,0), 1)</f>
        <v>0.95808124441521869</v>
      </c>
    </row>
    <row r="75" spans="1:26">
      <c r="A75" s="1">
        <v>43740</v>
      </c>
      <c r="B75" s="6">
        <f t="shared" si="0"/>
        <v>10</v>
      </c>
      <c r="C75" s="11">
        <v>2951</v>
      </c>
      <c r="D75" s="11">
        <f>OROLEVEL5!G64/1000</f>
        <v>3325.5</v>
      </c>
      <c r="E75" s="11">
        <f>INDEX(OROevaprateIN!$D$2:$D$13, MATCH($B75,OROevaprateIN!$A$2:$A$13,0), 1)</f>
        <v>0.15530542216238782</v>
      </c>
      <c r="F75" s="11">
        <f>INDEX(DEM_D6_PWR!$K$3:$K$14, MATCH($B75,DEM_D6_PWR!$H$3:$H$14,0), 1)</f>
        <v>1.1954685109460041E-2</v>
      </c>
      <c r="G75" s="11">
        <f>INDEX('MINGW_6&amp;DR69'!$L$3:$L$14, MATCH($B75,'MINGW_6&amp;DR69'!$H$3:$H$14,0), 1)</f>
        <v>0.20506528473120131</v>
      </c>
      <c r="H75" s="11">
        <f>INDEX('MINGW_6&amp;DR69'!$M$3:$M$14, MATCH($B75,'MINGW_6&amp;DR69'!$H$3:$H$14,0), 1)</f>
        <v>1.2868663659476649</v>
      </c>
      <c r="I75" s="11">
        <v>2301</v>
      </c>
      <c r="J75" s="11">
        <f>INDEX(CALLITE_EVAP_S_SHSTA!$I$2:$I$13, MATCH($B75,CALLITE_EVAP_S_SHSTA!$F$2:$F$13,0), 1)</f>
        <v>0.14829109094109952</v>
      </c>
      <c r="K75" s="11">
        <f>SHASTAlevel5extended!$H64</f>
        <v>4509.4769999999999</v>
      </c>
      <c r="L75" s="11">
        <f>INDEX(CALLiTE_SHASTA_LEVEL2_4!$E$1024:$E$1035, MATCH($B75,CALLiTE_SHASTA_LEVEL2_4!$C$1024:$C$1035,0), 1)</f>
        <v>650</v>
      </c>
      <c r="M75" s="11">
        <f>INDEX(CALLiTE_SHASTA_LEVEL2_4!$F$1024:$F$1035, MATCH($B75,CALLiTE_SHASTA_LEVEL2_4!$C$1024:$C$1035,0), 1)</f>
        <v>3200</v>
      </c>
      <c r="N75" s="11">
        <f>inflowYuba!H64</f>
        <v>1169</v>
      </c>
      <c r="O75" s="11">
        <f>INDEX(DEMAND_D_DAGUER_NP!$K$3:$K$14, MATCH($B75,DEMAND_D_DAGUER_NP!$H$3:$H$14,0), 1)</f>
        <v>10.367830149039696</v>
      </c>
      <c r="P75" s="11">
        <f>INDEX(D_THERM_DEMANDS!AB$3:AB$14, MATCH($B75,D_THERM_DEMANDS!$P$3:$P$14,0), 1)</f>
        <v>0.10195468519506733</v>
      </c>
      <c r="Q75" s="11">
        <f>INDEX(D_THERM_DEMANDS!AC$3:AC$14, MATCH($B75,D_THERM_DEMANDS!$P$3:$P$14,0), 1)</f>
        <v>9.8556068326745724E-2</v>
      </c>
      <c r="R75" s="11">
        <f>INDEX(D_THERM_DEMANDS!AD$3:AD$14, MATCH($B75,D_THERM_DEMANDS!$P$3:$P$14,0), 1)</f>
        <v>0.37524961614938379</v>
      </c>
      <c r="S75" s="11">
        <f>INDEX(D_THERM_DEMANDS!AE$3:AE$14, MATCH($B75,D_THERM_DEMANDS!$P$3:$P$14,0), 1)</f>
        <v>3.4062979777219108E-3</v>
      </c>
      <c r="T75" s="11">
        <f>INDEX(D_THERM_DEMANDS!AF$3:AF$14, MATCH($B75,D_THERM_DEMANDS!$P$3:$P$14,0), 1)</f>
        <v>3.4639017647861883E-2</v>
      </c>
      <c r="U75" s="11">
        <f>INDEX(D_THERM_DEMANDS!AG$3:AG$14, MATCH($B75,D_THERM_DEMANDS!$P$3:$P$14,0), 1)</f>
        <v>3.4639017647861883E-2</v>
      </c>
      <c r="V75" s="11">
        <f>INDEX(D_THERM_DEMANDS!AH$3:AH$14, MATCH($B75,D_THERM_DEMANDS!$P$3:$P$14,0), 1)</f>
        <v>5.4301075314024264E-3</v>
      </c>
      <c r="W75" s="11">
        <f>INDEX(D_THERM_DEMANDS!AI$3:AI$14, MATCH($B75,D_THERM_DEMANDS!$P$3:$P$14,0), 1)</f>
        <v>9.5430107709998907E-2</v>
      </c>
      <c r="X75" s="11">
        <f>INDEX(D_THERM_DEMANDS!AJ$3:AJ$14, MATCH($B75,D_THERM_DEMANDS!$P$3:$P$14,0), 1)</f>
        <v>0.24877112435488841</v>
      </c>
      <c r="Y75" s="11">
        <f>INDEX(D_THERM_DEMANDS!AK$3:AK$14, MATCH($B75,D_THERM_DEMANDS!$P$3:$P$14,0), 1)</f>
        <v>2.6507181176392165</v>
      </c>
      <c r="Z75">
        <f>INDEX(DEMAND_C217B!$K$3:$K$14, MATCH($B75,DEMAND_C217B!$H$3:$H$14,0), 1)</f>
        <v>0.95808124441521869</v>
      </c>
    </row>
    <row r="76" spans="1:26">
      <c r="A76" s="1">
        <v>43741</v>
      </c>
      <c r="B76" s="6">
        <f t="shared" si="0"/>
        <v>10</v>
      </c>
      <c r="C76" s="11">
        <v>2952</v>
      </c>
      <c r="D76" s="11">
        <f>OROLEVEL5!G65/1000</f>
        <v>3313</v>
      </c>
      <c r="E76" s="11">
        <f>INDEX(OROevaprateIN!$D$2:$D$13, MATCH($B76,OROevaprateIN!$A$2:$A$13,0), 1)</f>
        <v>0.15530542216238782</v>
      </c>
      <c r="F76" s="11">
        <f>INDEX(DEM_D6_PWR!$K$3:$K$14, MATCH($B76,DEM_D6_PWR!$H$3:$H$14,0), 1)</f>
        <v>1.1954685109460041E-2</v>
      </c>
      <c r="G76" s="11">
        <f>INDEX('MINGW_6&amp;DR69'!$L$3:$L$14, MATCH($B76,'MINGW_6&amp;DR69'!$H$3:$H$14,0), 1)</f>
        <v>0.20506528473120131</v>
      </c>
      <c r="H76" s="11">
        <f>INDEX('MINGW_6&amp;DR69'!$M$3:$M$14, MATCH($B76,'MINGW_6&amp;DR69'!$H$3:$H$14,0), 1)</f>
        <v>1.2868663659476649</v>
      </c>
      <c r="I76" s="11">
        <v>2589</v>
      </c>
      <c r="J76" s="11">
        <f>INDEX(CALLITE_EVAP_S_SHSTA!$I$2:$I$13, MATCH($B76,CALLITE_EVAP_S_SHSTA!$F$2:$F$13,0), 1)</f>
        <v>0.14829109094109952</v>
      </c>
      <c r="K76" s="11">
        <f>SHASTAlevel5extended!$H65</f>
        <v>4488.1660000000002</v>
      </c>
      <c r="L76" s="11">
        <f>INDEX(CALLiTE_SHASTA_LEVEL2_4!$E$1024:$E$1035, MATCH($B76,CALLiTE_SHASTA_LEVEL2_4!$C$1024:$C$1035,0), 1)</f>
        <v>650</v>
      </c>
      <c r="M76" s="11">
        <f>INDEX(CALLiTE_SHASTA_LEVEL2_4!$F$1024:$F$1035, MATCH($B76,CALLiTE_SHASTA_LEVEL2_4!$C$1024:$C$1035,0), 1)</f>
        <v>3200</v>
      </c>
      <c r="N76" s="11">
        <f>inflowYuba!H65</f>
        <v>1175</v>
      </c>
      <c r="O76" s="11">
        <f>INDEX(DEMAND_D_DAGUER_NP!$K$3:$K$14, MATCH($B76,DEMAND_D_DAGUER_NP!$H$3:$H$14,0), 1)</f>
        <v>10.367830149039696</v>
      </c>
      <c r="P76" s="11">
        <f>INDEX(D_THERM_DEMANDS!AB$3:AB$14, MATCH($B76,D_THERM_DEMANDS!$P$3:$P$14,0), 1)</f>
        <v>0.10195468519506733</v>
      </c>
      <c r="Q76" s="11">
        <f>INDEX(D_THERM_DEMANDS!AC$3:AC$14, MATCH($B76,D_THERM_DEMANDS!$P$3:$P$14,0), 1)</f>
        <v>9.8556068326745724E-2</v>
      </c>
      <c r="R76" s="11">
        <f>INDEX(D_THERM_DEMANDS!AD$3:AD$14, MATCH($B76,D_THERM_DEMANDS!$P$3:$P$14,0), 1)</f>
        <v>0.37524961614938379</v>
      </c>
      <c r="S76" s="11">
        <f>INDEX(D_THERM_DEMANDS!AE$3:AE$14, MATCH($B76,D_THERM_DEMANDS!$P$3:$P$14,0), 1)</f>
        <v>3.4062979777219108E-3</v>
      </c>
      <c r="T76" s="11">
        <f>INDEX(D_THERM_DEMANDS!AF$3:AF$14, MATCH($B76,D_THERM_DEMANDS!$P$3:$P$14,0), 1)</f>
        <v>3.4639017647861883E-2</v>
      </c>
      <c r="U76" s="11">
        <f>INDEX(D_THERM_DEMANDS!AG$3:AG$14, MATCH($B76,D_THERM_DEMANDS!$P$3:$P$14,0), 1)</f>
        <v>3.4639017647861883E-2</v>
      </c>
      <c r="V76" s="11">
        <f>INDEX(D_THERM_DEMANDS!AH$3:AH$14, MATCH($B76,D_THERM_DEMANDS!$P$3:$P$14,0), 1)</f>
        <v>5.4301075314024264E-3</v>
      </c>
      <c r="W76" s="11">
        <f>INDEX(D_THERM_DEMANDS!AI$3:AI$14, MATCH($B76,D_THERM_DEMANDS!$P$3:$P$14,0), 1)</f>
        <v>9.5430107709998907E-2</v>
      </c>
      <c r="X76" s="11">
        <f>INDEX(D_THERM_DEMANDS!AJ$3:AJ$14, MATCH($B76,D_THERM_DEMANDS!$P$3:$P$14,0), 1)</f>
        <v>0.24877112435488841</v>
      </c>
      <c r="Y76" s="11">
        <f>INDEX(D_THERM_DEMANDS!AK$3:AK$14, MATCH($B76,D_THERM_DEMANDS!$P$3:$P$14,0), 1)</f>
        <v>2.6507181176392165</v>
      </c>
      <c r="Z76">
        <f>INDEX(DEMAND_C217B!$K$3:$K$14, MATCH($B76,DEMAND_C217B!$H$3:$H$14,0), 1)</f>
        <v>0.95808124441521869</v>
      </c>
    </row>
    <row r="77" spans="1:26">
      <c r="A77" s="1">
        <v>43742</v>
      </c>
      <c r="B77" s="6">
        <f t="shared" ref="B77:B140" si="1">MONTH(A77)</f>
        <v>10</v>
      </c>
      <c r="C77" s="11">
        <v>3112</v>
      </c>
      <c r="D77" s="11">
        <f>OROLEVEL5!G66/1000</f>
        <v>3300.5</v>
      </c>
      <c r="E77" s="11">
        <f>INDEX(OROevaprateIN!$D$2:$D$13, MATCH($B77,OROevaprateIN!$A$2:$A$13,0), 1)</f>
        <v>0.15530542216238782</v>
      </c>
      <c r="F77" s="11">
        <f>INDEX(DEM_D6_PWR!$K$3:$K$14, MATCH($B77,DEM_D6_PWR!$H$3:$H$14,0), 1)</f>
        <v>1.1954685109460041E-2</v>
      </c>
      <c r="G77" s="11">
        <f>INDEX('MINGW_6&amp;DR69'!$L$3:$L$14, MATCH($B77,'MINGW_6&amp;DR69'!$H$3:$H$14,0), 1)</f>
        <v>0.20506528473120131</v>
      </c>
      <c r="H77" s="11">
        <f>INDEX('MINGW_6&amp;DR69'!$M$3:$M$14, MATCH($B77,'MINGW_6&amp;DR69'!$H$3:$H$14,0), 1)</f>
        <v>1.2868663659476649</v>
      </c>
      <c r="I77" s="11">
        <v>3276</v>
      </c>
      <c r="J77" s="11">
        <f>INDEX(CALLITE_EVAP_S_SHSTA!$I$2:$I$13, MATCH($B77,CALLITE_EVAP_S_SHSTA!$F$2:$F$13,0), 1)</f>
        <v>0.14829109094109952</v>
      </c>
      <c r="K77" s="11">
        <f>SHASTAlevel5extended!$H66</f>
        <v>4466.8540000000003</v>
      </c>
      <c r="L77" s="11">
        <f>INDEX(CALLiTE_SHASTA_LEVEL2_4!$E$1024:$E$1035, MATCH($B77,CALLiTE_SHASTA_LEVEL2_4!$C$1024:$C$1035,0), 1)</f>
        <v>650</v>
      </c>
      <c r="M77" s="11">
        <f>INDEX(CALLiTE_SHASTA_LEVEL2_4!$F$1024:$F$1035, MATCH($B77,CALLiTE_SHASTA_LEVEL2_4!$C$1024:$C$1035,0), 1)</f>
        <v>3200</v>
      </c>
      <c r="N77" s="11">
        <f>inflowYuba!H66</f>
        <v>1174</v>
      </c>
      <c r="O77" s="11">
        <f>INDEX(DEMAND_D_DAGUER_NP!$K$3:$K$14, MATCH($B77,DEMAND_D_DAGUER_NP!$H$3:$H$14,0), 1)</f>
        <v>10.367830149039696</v>
      </c>
      <c r="P77" s="11">
        <f>INDEX(D_THERM_DEMANDS!AB$3:AB$14, MATCH($B77,D_THERM_DEMANDS!$P$3:$P$14,0), 1)</f>
        <v>0.10195468519506733</v>
      </c>
      <c r="Q77" s="11">
        <f>INDEX(D_THERM_DEMANDS!AC$3:AC$14, MATCH($B77,D_THERM_DEMANDS!$P$3:$P$14,0), 1)</f>
        <v>9.8556068326745724E-2</v>
      </c>
      <c r="R77" s="11">
        <f>INDEX(D_THERM_DEMANDS!AD$3:AD$14, MATCH($B77,D_THERM_DEMANDS!$P$3:$P$14,0), 1)</f>
        <v>0.37524961614938379</v>
      </c>
      <c r="S77" s="11">
        <f>INDEX(D_THERM_DEMANDS!AE$3:AE$14, MATCH($B77,D_THERM_DEMANDS!$P$3:$P$14,0), 1)</f>
        <v>3.4062979777219108E-3</v>
      </c>
      <c r="T77" s="11">
        <f>INDEX(D_THERM_DEMANDS!AF$3:AF$14, MATCH($B77,D_THERM_DEMANDS!$P$3:$P$14,0), 1)</f>
        <v>3.4639017647861883E-2</v>
      </c>
      <c r="U77" s="11">
        <f>INDEX(D_THERM_DEMANDS!AG$3:AG$14, MATCH($B77,D_THERM_DEMANDS!$P$3:$P$14,0), 1)</f>
        <v>3.4639017647861883E-2</v>
      </c>
      <c r="V77" s="11">
        <f>INDEX(D_THERM_DEMANDS!AH$3:AH$14, MATCH($B77,D_THERM_DEMANDS!$P$3:$P$14,0), 1)</f>
        <v>5.4301075314024264E-3</v>
      </c>
      <c r="W77" s="11">
        <f>INDEX(D_THERM_DEMANDS!AI$3:AI$14, MATCH($B77,D_THERM_DEMANDS!$P$3:$P$14,0), 1)</f>
        <v>9.5430107709998907E-2</v>
      </c>
      <c r="X77" s="11">
        <f>INDEX(D_THERM_DEMANDS!AJ$3:AJ$14, MATCH($B77,D_THERM_DEMANDS!$P$3:$P$14,0), 1)</f>
        <v>0.24877112435488841</v>
      </c>
      <c r="Y77" s="11">
        <f>INDEX(D_THERM_DEMANDS!AK$3:AK$14, MATCH($B77,D_THERM_DEMANDS!$P$3:$P$14,0), 1)</f>
        <v>2.6507181176392165</v>
      </c>
      <c r="Z77">
        <f>INDEX(DEMAND_C217B!$K$3:$K$14, MATCH($B77,DEMAND_C217B!$H$3:$H$14,0), 1)</f>
        <v>0.95808124441521869</v>
      </c>
    </row>
    <row r="78" spans="1:26">
      <c r="A78" s="1">
        <v>43743</v>
      </c>
      <c r="B78" s="6">
        <f t="shared" si="1"/>
        <v>10</v>
      </c>
      <c r="C78" s="11">
        <v>2354</v>
      </c>
      <c r="D78" s="11">
        <f>OROLEVEL5!G67/1000</f>
        <v>3288</v>
      </c>
      <c r="E78" s="11">
        <f>INDEX(OROevaprateIN!$D$2:$D$13, MATCH($B78,OROevaprateIN!$A$2:$A$13,0), 1)</f>
        <v>0.15530542216238782</v>
      </c>
      <c r="F78" s="11">
        <f>INDEX(DEM_D6_PWR!$K$3:$K$14, MATCH($B78,DEM_D6_PWR!$H$3:$H$14,0), 1)</f>
        <v>1.1954685109460041E-2</v>
      </c>
      <c r="G78" s="11">
        <f>INDEX('MINGW_6&amp;DR69'!$L$3:$L$14, MATCH($B78,'MINGW_6&amp;DR69'!$H$3:$H$14,0), 1)</f>
        <v>0.20506528473120131</v>
      </c>
      <c r="H78" s="11">
        <f>INDEX('MINGW_6&amp;DR69'!$M$3:$M$14, MATCH($B78,'MINGW_6&amp;DR69'!$H$3:$H$14,0), 1)</f>
        <v>1.2868663659476649</v>
      </c>
      <c r="I78" s="11">
        <v>2476</v>
      </c>
      <c r="J78" s="11">
        <f>INDEX(CALLITE_EVAP_S_SHSTA!$I$2:$I$13, MATCH($B78,CALLITE_EVAP_S_SHSTA!$F$2:$F$13,0), 1)</f>
        <v>0.14829109094109952</v>
      </c>
      <c r="K78" s="11">
        <f>SHASTAlevel5extended!$H67</f>
        <v>4445.5420000000004</v>
      </c>
      <c r="L78" s="11">
        <f>INDEX(CALLiTE_SHASTA_LEVEL2_4!$E$1024:$E$1035, MATCH($B78,CALLiTE_SHASTA_LEVEL2_4!$C$1024:$C$1035,0), 1)</f>
        <v>650</v>
      </c>
      <c r="M78" s="11">
        <f>INDEX(CALLiTE_SHASTA_LEVEL2_4!$F$1024:$F$1035, MATCH($B78,CALLiTE_SHASTA_LEVEL2_4!$C$1024:$C$1035,0), 1)</f>
        <v>3200</v>
      </c>
      <c r="N78" s="11">
        <f>inflowYuba!H67</f>
        <v>1177</v>
      </c>
      <c r="O78" s="11">
        <f>INDEX(DEMAND_D_DAGUER_NP!$K$3:$K$14, MATCH($B78,DEMAND_D_DAGUER_NP!$H$3:$H$14,0), 1)</f>
        <v>10.367830149039696</v>
      </c>
      <c r="P78" s="11">
        <f>INDEX(D_THERM_DEMANDS!AB$3:AB$14, MATCH($B78,D_THERM_DEMANDS!$P$3:$P$14,0), 1)</f>
        <v>0.10195468519506733</v>
      </c>
      <c r="Q78" s="11">
        <f>INDEX(D_THERM_DEMANDS!AC$3:AC$14, MATCH($B78,D_THERM_DEMANDS!$P$3:$P$14,0), 1)</f>
        <v>9.8556068326745724E-2</v>
      </c>
      <c r="R78" s="11">
        <f>INDEX(D_THERM_DEMANDS!AD$3:AD$14, MATCH($B78,D_THERM_DEMANDS!$P$3:$P$14,0), 1)</f>
        <v>0.37524961614938379</v>
      </c>
      <c r="S78" s="11">
        <f>INDEX(D_THERM_DEMANDS!AE$3:AE$14, MATCH($B78,D_THERM_DEMANDS!$P$3:$P$14,0), 1)</f>
        <v>3.4062979777219108E-3</v>
      </c>
      <c r="T78" s="11">
        <f>INDEX(D_THERM_DEMANDS!AF$3:AF$14, MATCH($B78,D_THERM_DEMANDS!$P$3:$P$14,0), 1)</f>
        <v>3.4639017647861883E-2</v>
      </c>
      <c r="U78" s="11">
        <f>INDEX(D_THERM_DEMANDS!AG$3:AG$14, MATCH($B78,D_THERM_DEMANDS!$P$3:$P$14,0), 1)</f>
        <v>3.4639017647861883E-2</v>
      </c>
      <c r="V78" s="11">
        <f>INDEX(D_THERM_DEMANDS!AH$3:AH$14, MATCH($B78,D_THERM_DEMANDS!$P$3:$P$14,0), 1)</f>
        <v>5.4301075314024264E-3</v>
      </c>
      <c r="W78" s="11">
        <f>INDEX(D_THERM_DEMANDS!AI$3:AI$14, MATCH($B78,D_THERM_DEMANDS!$P$3:$P$14,0), 1)</f>
        <v>9.5430107709998907E-2</v>
      </c>
      <c r="X78" s="11">
        <f>INDEX(D_THERM_DEMANDS!AJ$3:AJ$14, MATCH($B78,D_THERM_DEMANDS!$P$3:$P$14,0), 1)</f>
        <v>0.24877112435488841</v>
      </c>
      <c r="Y78" s="11">
        <f>INDEX(D_THERM_DEMANDS!AK$3:AK$14, MATCH($B78,D_THERM_DEMANDS!$P$3:$P$14,0), 1)</f>
        <v>2.6507181176392165</v>
      </c>
      <c r="Z78">
        <f>INDEX(DEMAND_C217B!$K$3:$K$14, MATCH($B78,DEMAND_C217B!$H$3:$H$14,0), 1)</f>
        <v>0.95808124441521869</v>
      </c>
    </row>
    <row r="79" spans="1:26">
      <c r="A79" s="1">
        <v>43744</v>
      </c>
      <c r="B79" s="6">
        <f t="shared" si="1"/>
        <v>10</v>
      </c>
      <c r="C79" s="11">
        <v>2061</v>
      </c>
      <c r="D79" s="11">
        <f>OROLEVEL5!G68/1000</f>
        <v>3275.5</v>
      </c>
      <c r="E79" s="11">
        <f>INDEX(OROevaprateIN!$D$2:$D$13, MATCH($B79,OROevaprateIN!$A$2:$A$13,0), 1)</f>
        <v>0.15530542216238782</v>
      </c>
      <c r="F79" s="11">
        <f>INDEX(DEM_D6_PWR!$K$3:$K$14, MATCH($B79,DEM_D6_PWR!$H$3:$H$14,0), 1)</f>
        <v>1.1954685109460041E-2</v>
      </c>
      <c r="G79" s="11">
        <f>INDEX('MINGW_6&amp;DR69'!$L$3:$L$14, MATCH($B79,'MINGW_6&amp;DR69'!$H$3:$H$14,0), 1)</f>
        <v>0.20506528473120131</v>
      </c>
      <c r="H79" s="11">
        <f>INDEX('MINGW_6&amp;DR69'!$M$3:$M$14, MATCH($B79,'MINGW_6&amp;DR69'!$H$3:$H$14,0), 1)</f>
        <v>1.2868663659476649</v>
      </c>
      <c r="I79" s="11">
        <v>2603</v>
      </c>
      <c r="J79" s="11">
        <f>INDEX(CALLITE_EVAP_S_SHSTA!$I$2:$I$13, MATCH($B79,CALLITE_EVAP_S_SHSTA!$F$2:$F$13,0), 1)</f>
        <v>0.14829109094109952</v>
      </c>
      <c r="K79" s="11">
        <f>SHASTAlevel5extended!$H68</f>
        <v>4424.2309999999998</v>
      </c>
      <c r="L79" s="11">
        <f>INDEX(CALLiTE_SHASTA_LEVEL2_4!$E$1024:$E$1035, MATCH($B79,CALLiTE_SHASTA_LEVEL2_4!$C$1024:$C$1035,0), 1)</f>
        <v>650</v>
      </c>
      <c r="M79" s="11">
        <f>INDEX(CALLiTE_SHASTA_LEVEL2_4!$F$1024:$F$1035, MATCH($B79,CALLiTE_SHASTA_LEVEL2_4!$C$1024:$C$1035,0), 1)</f>
        <v>3200</v>
      </c>
      <c r="N79" s="11">
        <f>inflowYuba!H68</f>
        <v>1178</v>
      </c>
      <c r="O79" s="11">
        <f>INDEX(DEMAND_D_DAGUER_NP!$K$3:$K$14, MATCH($B79,DEMAND_D_DAGUER_NP!$H$3:$H$14,0), 1)</f>
        <v>10.367830149039696</v>
      </c>
      <c r="P79" s="11">
        <f>INDEX(D_THERM_DEMANDS!AB$3:AB$14, MATCH($B79,D_THERM_DEMANDS!$P$3:$P$14,0), 1)</f>
        <v>0.10195468519506733</v>
      </c>
      <c r="Q79" s="11">
        <f>INDEX(D_THERM_DEMANDS!AC$3:AC$14, MATCH($B79,D_THERM_DEMANDS!$P$3:$P$14,0), 1)</f>
        <v>9.8556068326745724E-2</v>
      </c>
      <c r="R79" s="11">
        <f>INDEX(D_THERM_DEMANDS!AD$3:AD$14, MATCH($B79,D_THERM_DEMANDS!$P$3:$P$14,0), 1)</f>
        <v>0.37524961614938379</v>
      </c>
      <c r="S79" s="11">
        <f>INDEX(D_THERM_DEMANDS!AE$3:AE$14, MATCH($B79,D_THERM_DEMANDS!$P$3:$P$14,0), 1)</f>
        <v>3.4062979777219108E-3</v>
      </c>
      <c r="T79" s="11">
        <f>INDEX(D_THERM_DEMANDS!AF$3:AF$14, MATCH($B79,D_THERM_DEMANDS!$P$3:$P$14,0), 1)</f>
        <v>3.4639017647861883E-2</v>
      </c>
      <c r="U79" s="11">
        <f>INDEX(D_THERM_DEMANDS!AG$3:AG$14, MATCH($B79,D_THERM_DEMANDS!$P$3:$P$14,0), 1)</f>
        <v>3.4639017647861883E-2</v>
      </c>
      <c r="V79" s="11">
        <f>INDEX(D_THERM_DEMANDS!AH$3:AH$14, MATCH($B79,D_THERM_DEMANDS!$P$3:$P$14,0), 1)</f>
        <v>5.4301075314024264E-3</v>
      </c>
      <c r="W79" s="11">
        <f>INDEX(D_THERM_DEMANDS!AI$3:AI$14, MATCH($B79,D_THERM_DEMANDS!$P$3:$P$14,0), 1)</f>
        <v>9.5430107709998907E-2</v>
      </c>
      <c r="X79" s="11">
        <f>INDEX(D_THERM_DEMANDS!AJ$3:AJ$14, MATCH($B79,D_THERM_DEMANDS!$P$3:$P$14,0), 1)</f>
        <v>0.24877112435488841</v>
      </c>
      <c r="Y79" s="11">
        <f>INDEX(D_THERM_DEMANDS!AK$3:AK$14, MATCH($B79,D_THERM_DEMANDS!$P$3:$P$14,0), 1)</f>
        <v>2.6507181176392165</v>
      </c>
      <c r="Z79">
        <f>INDEX(DEMAND_C217B!$K$3:$K$14, MATCH($B79,DEMAND_C217B!$H$3:$H$14,0), 1)</f>
        <v>0.95808124441521869</v>
      </c>
    </row>
    <row r="80" spans="1:26">
      <c r="A80" s="1">
        <v>43745</v>
      </c>
      <c r="B80" s="6">
        <f t="shared" si="1"/>
        <v>10</v>
      </c>
      <c r="C80" s="11">
        <v>3325</v>
      </c>
      <c r="D80" s="11">
        <f>OROLEVEL5!G69/1000</f>
        <v>3263</v>
      </c>
      <c r="E80" s="11">
        <f>INDEX(OROevaprateIN!$D$2:$D$13, MATCH($B80,OROevaprateIN!$A$2:$A$13,0), 1)</f>
        <v>0.15530542216238782</v>
      </c>
      <c r="F80" s="11">
        <f>INDEX(DEM_D6_PWR!$K$3:$K$14, MATCH($B80,DEM_D6_PWR!$H$3:$H$14,0), 1)</f>
        <v>1.1954685109460041E-2</v>
      </c>
      <c r="G80" s="11">
        <f>INDEX('MINGW_6&amp;DR69'!$L$3:$L$14, MATCH($B80,'MINGW_6&amp;DR69'!$H$3:$H$14,0), 1)</f>
        <v>0.20506528473120131</v>
      </c>
      <c r="H80" s="11">
        <f>INDEX('MINGW_6&amp;DR69'!$M$3:$M$14, MATCH($B80,'MINGW_6&amp;DR69'!$H$3:$H$14,0), 1)</f>
        <v>1.2868663659476649</v>
      </c>
      <c r="I80" s="11">
        <v>4399</v>
      </c>
      <c r="J80" s="11">
        <f>INDEX(CALLITE_EVAP_S_SHSTA!$I$2:$I$13, MATCH($B80,CALLITE_EVAP_S_SHSTA!$F$2:$F$13,0), 1)</f>
        <v>0.14829109094109952</v>
      </c>
      <c r="K80" s="11">
        <f>SHASTAlevel5extended!$H69</f>
        <v>4402.92</v>
      </c>
      <c r="L80" s="11">
        <f>INDEX(CALLiTE_SHASTA_LEVEL2_4!$E$1024:$E$1035, MATCH($B80,CALLiTE_SHASTA_LEVEL2_4!$C$1024:$C$1035,0), 1)</f>
        <v>650</v>
      </c>
      <c r="M80" s="11">
        <f>INDEX(CALLiTE_SHASTA_LEVEL2_4!$F$1024:$F$1035, MATCH($B80,CALLiTE_SHASTA_LEVEL2_4!$C$1024:$C$1035,0), 1)</f>
        <v>3200</v>
      </c>
      <c r="N80" s="11">
        <f>inflowYuba!H69</f>
        <v>1255</v>
      </c>
      <c r="O80" s="11">
        <f>INDEX(DEMAND_D_DAGUER_NP!$K$3:$K$14, MATCH($B80,DEMAND_D_DAGUER_NP!$H$3:$H$14,0), 1)</f>
        <v>10.367830149039696</v>
      </c>
      <c r="P80" s="11">
        <f>INDEX(D_THERM_DEMANDS!AB$3:AB$14, MATCH($B80,D_THERM_DEMANDS!$P$3:$P$14,0), 1)</f>
        <v>0.10195468519506733</v>
      </c>
      <c r="Q80" s="11">
        <f>INDEX(D_THERM_DEMANDS!AC$3:AC$14, MATCH($B80,D_THERM_DEMANDS!$P$3:$P$14,0), 1)</f>
        <v>9.8556068326745724E-2</v>
      </c>
      <c r="R80" s="11">
        <f>INDEX(D_THERM_DEMANDS!AD$3:AD$14, MATCH($B80,D_THERM_DEMANDS!$P$3:$P$14,0), 1)</f>
        <v>0.37524961614938379</v>
      </c>
      <c r="S80" s="11">
        <f>INDEX(D_THERM_DEMANDS!AE$3:AE$14, MATCH($B80,D_THERM_DEMANDS!$P$3:$P$14,0), 1)</f>
        <v>3.4062979777219108E-3</v>
      </c>
      <c r="T80" s="11">
        <f>INDEX(D_THERM_DEMANDS!AF$3:AF$14, MATCH($B80,D_THERM_DEMANDS!$P$3:$P$14,0), 1)</f>
        <v>3.4639017647861883E-2</v>
      </c>
      <c r="U80" s="11">
        <f>INDEX(D_THERM_DEMANDS!AG$3:AG$14, MATCH($B80,D_THERM_DEMANDS!$P$3:$P$14,0), 1)</f>
        <v>3.4639017647861883E-2</v>
      </c>
      <c r="V80" s="11">
        <f>INDEX(D_THERM_DEMANDS!AH$3:AH$14, MATCH($B80,D_THERM_DEMANDS!$P$3:$P$14,0), 1)</f>
        <v>5.4301075314024264E-3</v>
      </c>
      <c r="W80" s="11">
        <f>INDEX(D_THERM_DEMANDS!AI$3:AI$14, MATCH($B80,D_THERM_DEMANDS!$P$3:$P$14,0), 1)</f>
        <v>9.5430107709998907E-2</v>
      </c>
      <c r="X80" s="11">
        <f>INDEX(D_THERM_DEMANDS!AJ$3:AJ$14, MATCH($B80,D_THERM_DEMANDS!$P$3:$P$14,0), 1)</f>
        <v>0.24877112435488841</v>
      </c>
      <c r="Y80" s="11">
        <f>INDEX(D_THERM_DEMANDS!AK$3:AK$14, MATCH($B80,D_THERM_DEMANDS!$P$3:$P$14,0), 1)</f>
        <v>2.6507181176392165</v>
      </c>
      <c r="Z80">
        <f>INDEX(DEMAND_C217B!$K$3:$K$14, MATCH($B80,DEMAND_C217B!$H$3:$H$14,0), 1)</f>
        <v>0.95808124441521869</v>
      </c>
    </row>
    <row r="81" spans="1:26">
      <c r="A81" s="1">
        <v>43746</v>
      </c>
      <c r="B81" s="6">
        <f t="shared" si="1"/>
        <v>10</v>
      </c>
      <c r="C81" s="11">
        <v>2841</v>
      </c>
      <c r="D81" s="11">
        <f>OROLEVEL5!G70/1000</f>
        <v>3250.5</v>
      </c>
      <c r="E81" s="11">
        <f>INDEX(OROevaprateIN!$D$2:$D$13, MATCH($B81,OROevaprateIN!$A$2:$A$13,0), 1)</f>
        <v>0.15530542216238782</v>
      </c>
      <c r="F81" s="11">
        <f>INDEX(DEM_D6_PWR!$K$3:$K$14, MATCH($B81,DEM_D6_PWR!$H$3:$H$14,0), 1)</f>
        <v>1.1954685109460041E-2</v>
      </c>
      <c r="G81" s="11">
        <f>INDEX('MINGW_6&amp;DR69'!$L$3:$L$14, MATCH($B81,'MINGW_6&amp;DR69'!$H$3:$H$14,0), 1)</f>
        <v>0.20506528473120131</v>
      </c>
      <c r="H81" s="11">
        <f>INDEX('MINGW_6&amp;DR69'!$M$3:$M$14, MATCH($B81,'MINGW_6&amp;DR69'!$H$3:$H$14,0), 1)</f>
        <v>1.2868663659476649</v>
      </c>
      <c r="I81" s="11">
        <v>3476</v>
      </c>
      <c r="J81" s="11">
        <f>INDEX(CALLITE_EVAP_S_SHSTA!$I$2:$I$13, MATCH($B81,CALLITE_EVAP_S_SHSTA!$F$2:$F$13,0), 1)</f>
        <v>0.14829109094109952</v>
      </c>
      <c r="K81" s="11">
        <f>SHASTAlevel5extended!$H70</f>
        <v>4381.6080000000002</v>
      </c>
      <c r="L81" s="11">
        <f>INDEX(CALLiTE_SHASTA_LEVEL2_4!$E$1024:$E$1035, MATCH($B81,CALLiTE_SHASTA_LEVEL2_4!$C$1024:$C$1035,0), 1)</f>
        <v>650</v>
      </c>
      <c r="M81" s="11">
        <f>INDEX(CALLiTE_SHASTA_LEVEL2_4!$F$1024:$F$1035, MATCH($B81,CALLiTE_SHASTA_LEVEL2_4!$C$1024:$C$1035,0), 1)</f>
        <v>3200</v>
      </c>
      <c r="N81" s="11">
        <f>inflowYuba!H70</f>
        <v>1367</v>
      </c>
      <c r="O81" s="11">
        <f>INDEX(DEMAND_D_DAGUER_NP!$K$3:$K$14, MATCH($B81,DEMAND_D_DAGUER_NP!$H$3:$H$14,0), 1)</f>
        <v>10.367830149039696</v>
      </c>
      <c r="P81" s="11">
        <f>INDEX(D_THERM_DEMANDS!AB$3:AB$14, MATCH($B81,D_THERM_DEMANDS!$P$3:$P$14,0), 1)</f>
        <v>0.10195468519506733</v>
      </c>
      <c r="Q81" s="11">
        <f>INDEX(D_THERM_DEMANDS!AC$3:AC$14, MATCH($B81,D_THERM_DEMANDS!$P$3:$P$14,0), 1)</f>
        <v>9.8556068326745724E-2</v>
      </c>
      <c r="R81" s="11">
        <f>INDEX(D_THERM_DEMANDS!AD$3:AD$14, MATCH($B81,D_THERM_DEMANDS!$P$3:$P$14,0), 1)</f>
        <v>0.37524961614938379</v>
      </c>
      <c r="S81" s="11">
        <f>INDEX(D_THERM_DEMANDS!AE$3:AE$14, MATCH($B81,D_THERM_DEMANDS!$P$3:$P$14,0), 1)</f>
        <v>3.4062979777219108E-3</v>
      </c>
      <c r="T81" s="11">
        <f>INDEX(D_THERM_DEMANDS!AF$3:AF$14, MATCH($B81,D_THERM_DEMANDS!$P$3:$P$14,0), 1)</f>
        <v>3.4639017647861883E-2</v>
      </c>
      <c r="U81" s="11">
        <f>INDEX(D_THERM_DEMANDS!AG$3:AG$14, MATCH($B81,D_THERM_DEMANDS!$P$3:$P$14,0), 1)</f>
        <v>3.4639017647861883E-2</v>
      </c>
      <c r="V81" s="11">
        <f>INDEX(D_THERM_DEMANDS!AH$3:AH$14, MATCH($B81,D_THERM_DEMANDS!$P$3:$P$14,0), 1)</f>
        <v>5.4301075314024264E-3</v>
      </c>
      <c r="W81" s="11">
        <f>INDEX(D_THERM_DEMANDS!AI$3:AI$14, MATCH($B81,D_THERM_DEMANDS!$P$3:$P$14,0), 1)</f>
        <v>9.5430107709998907E-2</v>
      </c>
      <c r="X81" s="11">
        <f>INDEX(D_THERM_DEMANDS!AJ$3:AJ$14, MATCH($B81,D_THERM_DEMANDS!$P$3:$P$14,0), 1)</f>
        <v>0.24877112435488841</v>
      </c>
      <c r="Y81" s="11">
        <f>INDEX(D_THERM_DEMANDS!AK$3:AK$14, MATCH($B81,D_THERM_DEMANDS!$P$3:$P$14,0), 1)</f>
        <v>2.6507181176392165</v>
      </c>
      <c r="Z81">
        <f>INDEX(DEMAND_C217B!$K$3:$K$14, MATCH($B81,DEMAND_C217B!$H$3:$H$14,0), 1)</f>
        <v>0.95808124441521869</v>
      </c>
    </row>
    <row r="82" spans="1:26">
      <c r="A82" s="1">
        <v>43747</v>
      </c>
      <c r="B82" s="6">
        <f t="shared" si="1"/>
        <v>10</v>
      </c>
      <c r="C82" s="11">
        <v>2692</v>
      </c>
      <c r="D82" s="11">
        <f>OROLEVEL5!G71/1000</f>
        <v>3238</v>
      </c>
      <c r="E82" s="11">
        <f>INDEX(OROevaprateIN!$D$2:$D$13, MATCH($B82,OROevaprateIN!$A$2:$A$13,0), 1)</f>
        <v>0.15530542216238782</v>
      </c>
      <c r="F82" s="11">
        <f>INDEX(DEM_D6_PWR!$K$3:$K$14, MATCH($B82,DEM_D6_PWR!$H$3:$H$14,0), 1)</f>
        <v>1.1954685109460041E-2</v>
      </c>
      <c r="G82" s="11">
        <f>INDEX('MINGW_6&amp;DR69'!$L$3:$L$14, MATCH($B82,'MINGW_6&amp;DR69'!$H$3:$H$14,0), 1)</f>
        <v>0.20506528473120131</v>
      </c>
      <c r="H82" s="11">
        <f>INDEX('MINGW_6&amp;DR69'!$M$3:$M$14, MATCH($B82,'MINGW_6&amp;DR69'!$H$3:$H$14,0), 1)</f>
        <v>1.2868663659476649</v>
      </c>
      <c r="I82" s="11">
        <v>4607</v>
      </c>
      <c r="J82" s="11">
        <f>INDEX(CALLITE_EVAP_S_SHSTA!$I$2:$I$13, MATCH($B82,CALLITE_EVAP_S_SHSTA!$F$2:$F$13,0), 1)</f>
        <v>0.14829109094109952</v>
      </c>
      <c r="K82" s="11">
        <f>SHASTAlevel5extended!$H71</f>
        <v>4360.2960000000003</v>
      </c>
      <c r="L82" s="11">
        <f>INDEX(CALLiTE_SHASTA_LEVEL2_4!$E$1024:$E$1035, MATCH($B82,CALLiTE_SHASTA_LEVEL2_4!$C$1024:$C$1035,0), 1)</f>
        <v>650</v>
      </c>
      <c r="M82" s="11">
        <f>INDEX(CALLiTE_SHASTA_LEVEL2_4!$F$1024:$F$1035, MATCH($B82,CALLiTE_SHASTA_LEVEL2_4!$C$1024:$C$1035,0), 1)</f>
        <v>3200</v>
      </c>
      <c r="N82" s="11">
        <f>inflowYuba!H71</f>
        <v>1369</v>
      </c>
      <c r="O82" s="11">
        <f>INDEX(DEMAND_D_DAGUER_NP!$K$3:$K$14, MATCH($B82,DEMAND_D_DAGUER_NP!$H$3:$H$14,0), 1)</f>
        <v>10.367830149039696</v>
      </c>
      <c r="P82" s="11">
        <f>INDEX(D_THERM_DEMANDS!AB$3:AB$14, MATCH($B82,D_THERM_DEMANDS!$P$3:$P$14,0), 1)</f>
        <v>0.10195468519506733</v>
      </c>
      <c r="Q82" s="11">
        <f>INDEX(D_THERM_DEMANDS!AC$3:AC$14, MATCH($B82,D_THERM_DEMANDS!$P$3:$P$14,0), 1)</f>
        <v>9.8556068326745724E-2</v>
      </c>
      <c r="R82" s="11">
        <f>INDEX(D_THERM_DEMANDS!AD$3:AD$14, MATCH($B82,D_THERM_DEMANDS!$P$3:$P$14,0), 1)</f>
        <v>0.37524961614938379</v>
      </c>
      <c r="S82" s="11">
        <f>INDEX(D_THERM_DEMANDS!AE$3:AE$14, MATCH($B82,D_THERM_DEMANDS!$P$3:$P$14,0), 1)</f>
        <v>3.4062979777219108E-3</v>
      </c>
      <c r="T82" s="11">
        <f>INDEX(D_THERM_DEMANDS!AF$3:AF$14, MATCH($B82,D_THERM_DEMANDS!$P$3:$P$14,0), 1)</f>
        <v>3.4639017647861883E-2</v>
      </c>
      <c r="U82" s="11">
        <f>INDEX(D_THERM_DEMANDS!AG$3:AG$14, MATCH($B82,D_THERM_DEMANDS!$P$3:$P$14,0), 1)</f>
        <v>3.4639017647861883E-2</v>
      </c>
      <c r="V82" s="11">
        <f>INDEX(D_THERM_DEMANDS!AH$3:AH$14, MATCH($B82,D_THERM_DEMANDS!$P$3:$P$14,0), 1)</f>
        <v>5.4301075314024264E-3</v>
      </c>
      <c r="W82" s="11">
        <f>INDEX(D_THERM_DEMANDS!AI$3:AI$14, MATCH($B82,D_THERM_DEMANDS!$P$3:$P$14,0), 1)</f>
        <v>9.5430107709998907E-2</v>
      </c>
      <c r="X82" s="11">
        <f>INDEX(D_THERM_DEMANDS!AJ$3:AJ$14, MATCH($B82,D_THERM_DEMANDS!$P$3:$P$14,0), 1)</f>
        <v>0.24877112435488841</v>
      </c>
      <c r="Y82" s="11">
        <f>INDEX(D_THERM_DEMANDS!AK$3:AK$14, MATCH($B82,D_THERM_DEMANDS!$P$3:$P$14,0), 1)</f>
        <v>2.6507181176392165</v>
      </c>
      <c r="Z82">
        <f>INDEX(DEMAND_C217B!$K$3:$K$14, MATCH($B82,DEMAND_C217B!$H$3:$H$14,0), 1)</f>
        <v>0.95808124441521869</v>
      </c>
    </row>
    <row r="83" spans="1:26">
      <c r="A83" s="1">
        <v>43748</v>
      </c>
      <c r="B83" s="6">
        <f t="shared" si="1"/>
        <v>10</v>
      </c>
      <c r="C83" s="11">
        <v>2628</v>
      </c>
      <c r="D83" s="11">
        <f>OROLEVEL5!G72/1000</f>
        <v>3225.5</v>
      </c>
      <c r="E83" s="11">
        <f>INDEX(OROevaprateIN!$D$2:$D$13, MATCH($B83,OROevaprateIN!$A$2:$A$13,0), 1)</f>
        <v>0.15530542216238782</v>
      </c>
      <c r="F83" s="11">
        <f>INDEX(DEM_D6_PWR!$K$3:$K$14, MATCH($B83,DEM_D6_PWR!$H$3:$H$14,0), 1)</f>
        <v>1.1954685109460041E-2</v>
      </c>
      <c r="G83" s="11">
        <f>INDEX('MINGW_6&amp;DR69'!$L$3:$L$14, MATCH($B83,'MINGW_6&amp;DR69'!$H$3:$H$14,0), 1)</f>
        <v>0.20506528473120131</v>
      </c>
      <c r="H83" s="11">
        <f>INDEX('MINGW_6&amp;DR69'!$M$3:$M$14, MATCH($B83,'MINGW_6&amp;DR69'!$H$3:$H$14,0), 1)</f>
        <v>1.2868663659476649</v>
      </c>
      <c r="I83" s="11">
        <v>3922</v>
      </c>
      <c r="J83" s="11">
        <f>INDEX(CALLITE_EVAP_S_SHSTA!$I$2:$I$13, MATCH($B83,CALLITE_EVAP_S_SHSTA!$F$2:$F$13,0), 1)</f>
        <v>0.14829109094109952</v>
      </c>
      <c r="K83" s="11">
        <f>SHASTAlevel5extended!$H72</f>
        <v>4338.9849999999997</v>
      </c>
      <c r="L83" s="11">
        <f>INDEX(CALLiTE_SHASTA_LEVEL2_4!$E$1024:$E$1035, MATCH($B83,CALLiTE_SHASTA_LEVEL2_4!$C$1024:$C$1035,0), 1)</f>
        <v>650</v>
      </c>
      <c r="M83" s="11">
        <f>INDEX(CALLiTE_SHASTA_LEVEL2_4!$F$1024:$F$1035, MATCH($B83,CALLiTE_SHASTA_LEVEL2_4!$C$1024:$C$1035,0), 1)</f>
        <v>3200</v>
      </c>
      <c r="N83" s="11">
        <f>inflowYuba!H72</f>
        <v>1372</v>
      </c>
      <c r="O83" s="11">
        <f>INDEX(DEMAND_D_DAGUER_NP!$K$3:$K$14, MATCH($B83,DEMAND_D_DAGUER_NP!$H$3:$H$14,0), 1)</f>
        <v>10.367830149039696</v>
      </c>
      <c r="P83" s="11">
        <f>INDEX(D_THERM_DEMANDS!AB$3:AB$14, MATCH($B83,D_THERM_DEMANDS!$P$3:$P$14,0), 1)</f>
        <v>0.10195468519506733</v>
      </c>
      <c r="Q83" s="11">
        <f>INDEX(D_THERM_DEMANDS!AC$3:AC$14, MATCH($B83,D_THERM_DEMANDS!$P$3:$P$14,0), 1)</f>
        <v>9.8556068326745724E-2</v>
      </c>
      <c r="R83" s="11">
        <f>INDEX(D_THERM_DEMANDS!AD$3:AD$14, MATCH($B83,D_THERM_DEMANDS!$P$3:$P$14,0), 1)</f>
        <v>0.37524961614938379</v>
      </c>
      <c r="S83" s="11">
        <f>INDEX(D_THERM_DEMANDS!AE$3:AE$14, MATCH($B83,D_THERM_DEMANDS!$P$3:$P$14,0), 1)</f>
        <v>3.4062979777219108E-3</v>
      </c>
      <c r="T83" s="11">
        <f>INDEX(D_THERM_DEMANDS!AF$3:AF$14, MATCH($B83,D_THERM_DEMANDS!$P$3:$P$14,0), 1)</f>
        <v>3.4639017647861883E-2</v>
      </c>
      <c r="U83" s="11">
        <f>INDEX(D_THERM_DEMANDS!AG$3:AG$14, MATCH($B83,D_THERM_DEMANDS!$P$3:$P$14,0), 1)</f>
        <v>3.4639017647861883E-2</v>
      </c>
      <c r="V83" s="11">
        <f>INDEX(D_THERM_DEMANDS!AH$3:AH$14, MATCH($B83,D_THERM_DEMANDS!$P$3:$P$14,0), 1)</f>
        <v>5.4301075314024264E-3</v>
      </c>
      <c r="W83" s="11">
        <f>INDEX(D_THERM_DEMANDS!AI$3:AI$14, MATCH($B83,D_THERM_DEMANDS!$P$3:$P$14,0), 1)</f>
        <v>9.5430107709998907E-2</v>
      </c>
      <c r="X83" s="11">
        <f>INDEX(D_THERM_DEMANDS!AJ$3:AJ$14, MATCH($B83,D_THERM_DEMANDS!$P$3:$P$14,0), 1)</f>
        <v>0.24877112435488841</v>
      </c>
      <c r="Y83" s="11">
        <f>INDEX(D_THERM_DEMANDS!AK$3:AK$14, MATCH($B83,D_THERM_DEMANDS!$P$3:$P$14,0), 1)</f>
        <v>2.6507181176392165</v>
      </c>
      <c r="Z83">
        <f>INDEX(DEMAND_C217B!$K$3:$K$14, MATCH($B83,DEMAND_C217B!$H$3:$H$14,0), 1)</f>
        <v>0.95808124441521869</v>
      </c>
    </row>
    <row r="84" spans="1:26">
      <c r="A84" s="1">
        <v>43749</v>
      </c>
      <c r="B84" s="6">
        <f t="shared" si="1"/>
        <v>10</v>
      </c>
      <c r="C84" s="11">
        <v>2719</v>
      </c>
      <c r="D84" s="11">
        <f>OROLEVEL5!G73/1000</f>
        <v>3213</v>
      </c>
      <c r="E84" s="11">
        <f>INDEX(OROevaprateIN!$D$2:$D$13, MATCH($B84,OROevaprateIN!$A$2:$A$13,0), 1)</f>
        <v>0.15530542216238782</v>
      </c>
      <c r="F84" s="11">
        <f>INDEX(DEM_D6_PWR!$K$3:$K$14, MATCH($B84,DEM_D6_PWR!$H$3:$H$14,0), 1)</f>
        <v>1.1954685109460041E-2</v>
      </c>
      <c r="G84" s="11">
        <f>INDEX('MINGW_6&amp;DR69'!$L$3:$L$14, MATCH($B84,'MINGW_6&amp;DR69'!$H$3:$H$14,0), 1)</f>
        <v>0.20506528473120131</v>
      </c>
      <c r="H84" s="11">
        <f>INDEX('MINGW_6&amp;DR69'!$M$3:$M$14, MATCH($B84,'MINGW_6&amp;DR69'!$H$3:$H$14,0), 1)</f>
        <v>1.2868663659476649</v>
      </c>
      <c r="I84" s="11">
        <v>4369</v>
      </c>
      <c r="J84" s="11">
        <f>INDEX(CALLITE_EVAP_S_SHSTA!$I$2:$I$13, MATCH($B84,CALLITE_EVAP_S_SHSTA!$F$2:$F$13,0), 1)</f>
        <v>0.14829109094109952</v>
      </c>
      <c r="K84" s="11">
        <f>SHASTAlevel5extended!$H73</f>
        <v>4317.674</v>
      </c>
      <c r="L84" s="11">
        <f>INDEX(CALLiTE_SHASTA_LEVEL2_4!$E$1024:$E$1035, MATCH($B84,CALLiTE_SHASTA_LEVEL2_4!$C$1024:$C$1035,0), 1)</f>
        <v>650</v>
      </c>
      <c r="M84" s="11">
        <f>INDEX(CALLiTE_SHASTA_LEVEL2_4!$F$1024:$F$1035, MATCH($B84,CALLiTE_SHASTA_LEVEL2_4!$C$1024:$C$1035,0), 1)</f>
        <v>3200</v>
      </c>
      <c r="N84" s="11">
        <f>inflowYuba!H73</f>
        <v>1360</v>
      </c>
      <c r="O84" s="11">
        <f>INDEX(DEMAND_D_DAGUER_NP!$K$3:$K$14, MATCH($B84,DEMAND_D_DAGUER_NP!$H$3:$H$14,0), 1)</f>
        <v>10.367830149039696</v>
      </c>
      <c r="P84" s="11">
        <f>INDEX(D_THERM_DEMANDS!AB$3:AB$14, MATCH($B84,D_THERM_DEMANDS!$P$3:$P$14,0), 1)</f>
        <v>0.10195468519506733</v>
      </c>
      <c r="Q84" s="11">
        <f>INDEX(D_THERM_DEMANDS!AC$3:AC$14, MATCH($B84,D_THERM_DEMANDS!$P$3:$P$14,0), 1)</f>
        <v>9.8556068326745724E-2</v>
      </c>
      <c r="R84" s="11">
        <f>INDEX(D_THERM_DEMANDS!AD$3:AD$14, MATCH($B84,D_THERM_DEMANDS!$P$3:$P$14,0), 1)</f>
        <v>0.37524961614938379</v>
      </c>
      <c r="S84" s="11">
        <f>INDEX(D_THERM_DEMANDS!AE$3:AE$14, MATCH($B84,D_THERM_DEMANDS!$P$3:$P$14,0), 1)</f>
        <v>3.4062979777219108E-3</v>
      </c>
      <c r="T84" s="11">
        <f>INDEX(D_THERM_DEMANDS!AF$3:AF$14, MATCH($B84,D_THERM_DEMANDS!$P$3:$P$14,0), 1)</f>
        <v>3.4639017647861883E-2</v>
      </c>
      <c r="U84" s="11">
        <f>INDEX(D_THERM_DEMANDS!AG$3:AG$14, MATCH($B84,D_THERM_DEMANDS!$P$3:$P$14,0), 1)</f>
        <v>3.4639017647861883E-2</v>
      </c>
      <c r="V84" s="11">
        <f>INDEX(D_THERM_DEMANDS!AH$3:AH$14, MATCH($B84,D_THERM_DEMANDS!$P$3:$P$14,0), 1)</f>
        <v>5.4301075314024264E-3</v>
      </c>
      <c r="W84" s="11">
        <f>INDEX(D_THERM_DEMANDS!AI$3:AI$14, MATCH($B84,D_THERM_DEMANDS!$P$3:$P$14,0), 1)</f>
        <v>9.5430107709998907E-2</v>
      </c>
      <c r="X84" s="11">
        <f>INDEX(D_THERM_DEMANDS!AJ$3:AJ$14, MATCH($B84,D_THERM_DEMANDS!$P$3:$P$14,0), 1)</f>
        <v>0.24877112435488841</v>
      </c>
      <c r="Y84" s="11">
        <f>INDEX(D_THERM_DEMANDS!AK$3:AK$14, MATCH($B84,D_THERM_DEMANDS!$P$3:$P$14,0), 1)</f>
        <v>2.6507181176392165</v>
      </c>
      <c r="Z84">
        <f>INDEX(DEMAND_C217B!$K$3:$K$14, MATCH($B84,DEMAND_C217B!$H$3:$H$14,0), 1)</f>
        <v>0.95808124441521869</v>
      </c>
    </row>
    <row r="85" spans="1:26">
      <c r="A85" s="1">
        <v>43750</v>
      </c>
      <c r="B85" s="6">
        <f t="shared" si="1"/>
        <v>10</v>
      </c>
      <c r="C85" s="11">
        <v>2179</v>
      </c>
      <c r="D85" s="11">
        <f>OROLEVEL5!G74/1000</f>
        <v>3200.5</v>
      </c>
      <c r="E85" s="11">
        <f>INDEX(OROevaprateIN!$D$2:$D$13, MATCH($B85,OROevaprateIN!$A$2:$A$13,0), 1)</f>
        <v>0.15530542216238782</v>
      </c>
      <c r="F85" s="11">
        <f>INDEX(DEM_D6_PWR!$K$3:$K$14, MATCH($B85,DEM_D6_PWR!$H$3:$H$14,0), 1)</f>
        <v>1.1954685109460041E-2</v>
      </c>
      <c r="G85" s="11">
        <f>INDEX('MINGW_6&amp;DR69'!$L$3:$L$14, MATCH($B85,'MINGW_6&amp;DR69'!$H$3:$H$14,0), 1)</f>
        <v>0.20506528473120131</v>
      </c>
      <c r="H85" s="11">
        <f>INDEX('MINGW_6&amp;DR69'!$M$3:$M$14, MATCH($B85,'MINGW_6&amp;DR69'!$H$3:$H$14,0), 1)</f>
        <v>1.2868663659476649</v>
      </c>
      <c r="I85" s="11">
        <v>2430</v>
      </c>
      <c r="J85" s="11">
        <f>INDEX(CALLITE_EVAP_S_SHSTA!$I$2:$I$13, MATCH($B85,CALLITE_EVAP_S_SHSTA!$F$2:$F$13,0), 1)</f>
        <v>0.14829109094109952</v>
      </c>
      <c r="K85" s="11">
        <f>SHASTAlevel5extended!$H74</f>
        <v>4296.3620000000001</v>
      </c>
      <c r="L85" s="11">
        <f>INDEX(CALLiTE_SHASTA_LEVEL2_4!$E$1024:$E$1035, MATCH($B85,CALLiTE_SHASTA_LEVEL2_4!$C$1024:$C$1035,0), 1)</f>
        <v>650</v>
      </c>
      <c r="M85" s="11">
        <f>INDEX(CALLiTE_SHASTA_LEVEL2_4!$F$1024:$F$1035, MATCH($B85,CALLiTE_SHASTA_LEVEL2_4!$C$1024:$C$1035,0), 1)</f>
        <v>3200</v>
      </c>
      <c r="N85" s="11">
        <f>inflowYuba!H74</f>
        <v>1360</v>
      </c>
      <c r="O85" s="11">
        <f>INDEX(DEMAND_D_DAGUER_NP!$K$3:$K$14, MATCH($B85,DEMAND_D_DAGUER_NP!$H$3:$H$14,0), 1)</f>
        <v>10.367830149039696</v>
      </c>
      <c r="P85" s="11">
        <f>INDEX(D_THERM_DEMANDS!AB$3:AB$14, MATCH($B85,D_THERM_DEMANDS!$P$3:$P$14,0), 1)</f>
        <v>0.10195468519506733</v>
      </c>
      <c r="Q85" s="11">
        <f>INDEX(D_THERM_DEMANDS!AC$3:AC$14, MATCH($B85,D_THERM_DEMANDS!$P$3:$P$14,0), 1)</f>
        <v>9.8556068326745724E-2</v>
      </c>
      <c r="R85" s="11">
        <f>INDEX(D_THERM_DEMANDS!AD$3:AD$14, MATCH($B85,D_THERM_DEMANDS!$P$3:$P$14,0), 1)</f>
        <v>0.37524961614938379</v>
      </c>
      <c r="S85" s="11">
        <f>INDEX(D_THERM_DEMANDS!AE$3:AE$14, MATCH($B85,D_THERM_DEMANDS!$P$3:$P$14,0), 1)</f>
        <v>3.4062979777219108E-3</v>
      </c>
      <c r="T85" s="11">
        <f>INDEX(D_THERM_DEMANDS!AF$3:AF$14, MATCH($B85,D_THERM_DEMANDS!$P$3:$P$14,0), 1)</f>
        <v>3.4639017647861883E-2</v>
      </c>
      <c r="U85" s="11">
        <f>INDEX(D_THERM_DEMANDS!AG$3:AG$14, MATCH($B85,D_THERM_DEMANDS!$P$3:$P$14,0), 1)</f>
        <v>3.4639017647861883E-2</v>
      </c>
      <c r="V85" s="11">
        <f>INDEX(D_THERM_DEMANDS!AH$3:AH$14, MATCH($B85,D_THERM_DEMANDS!$P$3:$P$14,0), 1)</f>
        <v>5.4301075314024264E-3</v>
      </c>
      <c r="W85" s="11">
        <f>INDEX(D_THERM_DEMANDS!AI$3:AI$14, MATCH($B85,D_THERM_DEMANDS!$P$3:$P$14,0), 1)</f>
        <v>9.5430107709998907E-2</v>
      </c>
      <c r="X85" s="11">
        <f>INDEX(D_THERM_DEMANDS!AJ$3:AJ$14, MATCH($B85,D_THERM_DEMANDS!$P$3:$P$14,0), 1)</f>
        <v>0.24877112435488841</v>
      </c>
      <c r="Y85" s="11">
        <f>INDEX(D_THERM_DEMANDS!AK$3:AK$14, MATCH($B85,D_THERM_DEMANDS!$P$3:$P$14,0), 1)</f>
        <v>2.6507181176392165</v>
      </c>
      <c r="Z85">
        <f>INDEX(DEMAND_C217B!$K$3:$K$14, MATCH($B85,DEMAND_C217B!$H$3:$H$14,0), 1)</f>
        <v>0.95808124441521869</v>
      </c>
    </row>
    <row r="86" spans="1:26">
      <c r="A86" s="1">
        <v>43751</v>
      </c>
      <c r="B86" s="6">
        <f t="shared" si="1"/>
        <v>10</v>
      </c>
      <c r="C86" s="11">
        <v>2353</v>
      </c>
      <c r="D86" s="11">
        <f>OROLEVEL5!G75/1000</f>
        <v>3188</v>
      </c>
      <c r="E86" s="11">
        <f>INDEX(OROevaprateIN!$D$2:$D$13, MATCH($B86,OROevaprateIN!$A$2:$A$13,0), 1)</f>
        <v>0.15530542216238782</v>
      </c>
      <c r="F86" s="11">
        <f>INDEX(DEM_D6_PWR!$K$3:$K$14, MATCH($B86,DEM_D6_PWR!$H$3:$H$14,0), 1)</f>
        <v>1.1954685109460041E-2</v>
      </c>
      <c r="G86" s="11">
        <f>INDEX('MINGW_6&amp;DR69'!$L$3:$L$14, MATCH($B86,'MINGW_6&amp;DR69'!$H$3:$H$14,0), 1)</f>
        <v>0.20506528473120131</v>
      </c>
      <c r="H86" s="11">
        <f>INDEX('MINGW_6&amp;DR69'!$M$3:$M$14, MATCH($B86,'MINGW_6&amp;DR69'!$H$3:$H$14,0), 1)</f>
        <v>1.2868663659476649</v>
      </c>
      <c r="I86" s="11">
        <v>2593</v>
      </c>
      <c r="J86" s="11">
        <f>INDEX(CALLITE_EVAP_S_SHSTA!$I$2:$I$13, MATCH($B86,CALLITE_EVAP_S_SHSTA!$F$2:$F$13,0), 1)</f>
        <v>0.14829109094109952</v>
      </c>
      <c r="K86" s="11">
        <f>SHASTAlevel5extended!$H75</f>
        <v>4275.05</v>
      </c>
      <c r="L86" s="11">
        <f>INDEX(CALLiTE_SHASTA_LEVEL2_4!$E$1024:$E$1035, MATCH($B86,CALLiTE_SHASTA_LEVEL2_4!$C$1024:$C$1035,0), 1)</f>
        <v>650</v>
      </c>
      <c r="M86" s="11">
        <f>INDEX(CALLiTE_SHASTA_LEVEL2_4!$F$1024:$F$1035, MATCH($B86,CALLiTE_SHASTA_LEVEL2_4!$C$1024:$C$1035,0), 1)</f>
        <v>3200</v>
      </c>
      <c r="N86" s="11">
        <f>inflowYuba!H75</f>
        <v>1350</v>
      </c>
      <c r="O86" s="11">
        <f>INDEX(DEMAND_D_DAGUER_NP!$K$3:$K$14, MATCH($B86,DEMAND_D_DAGUER_NP!$H$3:$H$14,0), 1)</f>
        <v>10.367830149039696</v>
      </c>
      <c r="P86" s="11">
        <f>INDEX(D_THERM_DEMANDS!AB$3:AB$14, MATCH($B86,D_THERM_DEMANDS!$P$3:$P$14,0), 1)</f>
        <v>0.10195468519506733</v>
      </c>
      <c r="Q86" s="11">
        <f>INDEX(D_THERM_DEMANDS!AC$3:AC$14, MATCH($B86,D_THERM_DEMANDS!$P$3:$P$14,0), 1)</f>
        <v>9.8556068326745724E-2</v>
      </c>
      <c r="R86" s="11">
        <f>INDEX(D_THERM_DEMANDS!AD$3:AD$14, MATCH($B86,D_THERM_DEMANDS!$P$3:$P$14,0), 1)</f>
        <v>0.37524961614938379</v>
      </c>
      <c r="S86" s="11">
        <f>INDEX(D_THERM_DEMANDS!AE$3:AE$14, MATCH($B86,D_THERM_DEMANDS!$P$3:$P$14,0), 1)</f>
        <v>3.4062979777219108E-3</v>
      </c>
      <c r="T86" s="11">
        <f>INDEX(D_THERM_DEMANDS!AF$3:AF$14, MATCH($B86,D_THERM_DEMANDS!$P$3:$P$14,0), 1)</f>
        <v>3.4639017647861883E-2</v>
      </c>
      <c r="U86" s="11">
        <f>INDEX(D_THERM_DEMANDS!AG$3:AG$14, MATCH($B86,D_THERM_DEMANDS!$P$3:$P$14,0), 1)</f>
        <v>3.4639017647861883E-2</v>
      </c>
      <c r="V86" s="11">
        <f>INDEX(D_THERM_DEMANDS!AH$3:AH$14, MATCH($B86,D_THERM_DEMANDS!$P$3:$P$14,0), 1)</f>
        <v>5.4301075314024264E-3</v>
      </c>
      <c r="W86" s="11">
        <f>INDEX(D_THERM_DEMANDS!AI$3:AI$14, MATCH($B86,D_THERM_DEMANDS!$P$3:$P$14,0), 1)</f>
        <v>9.5430107709998907E-2</v>
      </c>
      <c r="X86" s="11">
        <f>INDEX(D_THERM_DEMANDS!AJ$3:AJ$14, MATCH($B86,D_THERM_DEMANDS!$P$3:$P$14,0), 1)</f>
        <v>0.24877112435488841</v>
      </c>
      <c r="Y86" s="11">
        <f>INDEX(D_THERM_DEMANDS!AK$3:AK$14, MATCH($B86,D_THERM_DEMANDS!$P$3:$P$14,0), 1)</f>
        <v>2.6507181176392165</v>
      </c>
      <c r="Z86">
        <f>INDEX(DEMAND_C217B!$K$3:$K$14, MATCH($B86,DEMAND_C217B!$H$3:$H$14,0), 1)</f>
        <v>0.95808124441521869</v>
      </c>
    </row>
    <row r="87" spans="1:26">
      <c r="A87" s="1">
        <v>43752</v>
      </c>
      <c r="B87" s="6">
        <f t="shared" si="1"/>
        <v>10</v>
      </c>
      <c r="C87" s="11">
        <v>2025</v>
      </c>
      <c r="D87" s="11">
        <f>OROLEVEL5!G76/1000</f>
        <v>3175.5</v>
      </c>
      <c r="E87" s="11">
        <f>INDEX(OROevaprateIN!$D$2:$D$13, MATCH($B87,OROevaprateIN!$A$2:$A$13,0), 1)</f>
        <v>0.15530542216238782</v>
      </c>
      <c r="F87" s="11">
        <f>INDEX(DEM_D6_PWR!$K$3:$K$14, MATCH($B87,DEM_D6_PWR!$H$3:$H$14,0), 1)</f>
        <v>1.1954685109460041E-2</v>
      </c>
      <c r="G87" s="11">
        <f>INDEX('MINGW_6&amp;DR69'!$L$3:$L$14, MATCH($B87,'MINGW_6&amp;DR69'!$H$3:$H$14,0), 1)</f>
        <v>0.20506528473120131</v>
      </c>
      <c r="H87" s="11">
        <f>INDEX('MINGW_6&amp;DR69'!$M$3:$M$14, MATCH($B87,'MINGW_6&amp;DR69'!$H$3:$H$14,0), 1)</f>
        <v>1.2868663659476649</v>
      </c>
      <c r="I87" s="11">
        <v>4636</v>
      </c>
      <c r="J87" s="11">
        <f>INDEX(CALLITE_EVAP_S_SHSTA!$I$2:$I$13, MATCH($B87,CALLITE_EVAP_S_SHSTA!$F$2:$F$13,0), 1)</f>
        <v>0.14829109094109952</v>
      </c>
      <c r="K87" s="11">
        <f>SHASTAlevel5extended!$H76</f>
        <v>4253.7389999999996</v>
      </c>
      <c r="L87" s="11">
        <f>INDEX(CALLiTE_SHASTA_LEVEL2_4!$E$1024:$E$1035, MATCH($B87,CALLiTE_SHASTA_LEVEL2_4!$C$1024:$C$1035,0), 1)</f>
        <v>650</v>
      </c>
      <c r="M87" s="11">
        <f>INDEX(CALLiTE_SHASTA_LEVEL2_4!$F$1024:$F$1035, MATCH($B87,CALLiTE_SHASTA_LEVEL2_4!$C$1024:$C$1035,0), 1)</f>
        <v>3200</v>
      </c>
      <c r="N87" s="11">
        <f>inflowYuba!H76</f>
        <v>1336</v>
      </c>
      <c r="O87" s="11">
        <f>INDEX(DEMAND_D_DAGUER_NP!$K$3:$K$14, MATCH($B87,DEMAND_D_DAGUER_NP!$H$3:$H$14,0), 1)</f>
        <v>10.367830149039696</v>
      </c>
      <c r="P87" s="11">
        <f>INDEX(D_THERM_DEMANDS!AB$3:AB$14, MATCH($B87,D_THERM_DEMANDS!$P$3:$P$14,0), 1)</f>
        <v>0.10195468519506733</v>
      </c>
      <c r="Q87" s="11">
        <f>INDEX(D_THERM_DEMANDS!AC$3:AC$14, MATCH($B87,D_THERM_DEMANDS!$P$3:$P$14,0), 1)</f>
        <v>9.8556068326745724E-2</v>
      </c>
      <c r="R87" s="11">
        <f>INDEX(D_THERM_DEMANDS!AD$3:AD$14, MATCH($B87,D_THERM_DEMANDS!$P$3:$P$14,0), 1)</f>
        <v>0.37524961614938379</v>
      </c>
      <c r="S87" s="11">
        <f>INDEX(D_THERM_DEMANDS!AE$3:AE$14, MATCH($B87,D_THERM_DEMANDS!$P$3:$P$14,0), 1)</f>
        <v>3.4062979777219108E-3</v>
      </c>
      <c r="T87" s="11">
        <f>INDEX(D_THERM_DEMANDS!AF$3:AF$14, MATCH($B87,D_THERM_DEMANDS!$P$3:$P$14,0), 1)</f>
        <v>3.4639017647861883E-2</v>
      </c>
      <c r="U87" s="11">
        <f>INDEX(D_THERM_DEMANDS!AG$3:AG$14, MATCH($B87,D_THERM_DEMANDS!$P$3:$P$14,0), 1)</f>
        <v>3.4639017647861883E-2</v>
      </c>
      <c r="V87" s="11">
        <f>INDEX(D_THERM_DEMANDS!AH$3:AH$14, MATCH($B87,D_THERM_DEMANDS!$P$3:$P$14,0), 1)</f>
        <v>5.4301075314024264E-3</v>
      </c>
      <c r="W87" s="11">
        <f>INDEX(D_THERM_DEMANDS!AI$3:AI$14, MATCH($B87,D_THERM_DEMANDS!$P$3:$P$14,0), 1)</f>
        <v>9.5430107709998907E-2</v>
      </c>
      <c r="X87" s="11">
        <f>INDEX(D_THERM_DEMANDS!AJ$3:AJ$14, MATCH($B87,D_THERM_DEMANDS!$P$3:$P$14,0), 1)</f>
        <v>0.24877112435488841</v>
      </c>
      <c r="Y87" s="11">
        <f>INDEX(D_THERM_DEMANDS!AK$3:AK$14, MATCH($B87,D_THERM_DEMANDS!$P$3:$P$14,0), 1)</f>
        <v>2.6507181176392165</v>
      </c>
      <c r="Z87">
        <f>INDEX(DEMAND_C217B!$K$3:$K$14, MATCH($B87,DEMAND_C217B!$H$3:$H$14,0), 1)</f>
        <v>0.95808124441521869</v>
      </c>
    </row>
    <row r="88" spans="1:26">
      <c r="A88" s="1">
        <v>43753</v>
      </c>
      <c r="B88" s="6">
        <f t="shared" si="1"/>
        <v>10</v>
      </c>
      <c r="C88" s="11">
        <v>1837</v>
      </c>
      <c r="D88" s="11">
        <f>OROLEVEL5!G77/1000</f>
        <v>3163</v>
      </c>
      <c r="E88" s="11">
        <f>INDEX(OROevaprateIN!$D$2:$D$13, MATCH($B88,OROevaprateIN!$A$2:$A$13,0), 1)</f>
        <v>0.15530542216238782</v>
      </c>
      <c r="F88" s="11">
        <f>INDEX(DEM_D6_PWR!$K$3:$K$14, MATCH($B88,DEM_D6_PWR!$H$3:$H$14,0), 1)</f>
        <v>1.1954685109460041E-2</v>
      </c>
      <c r="G88" s="11">
        <f>INDEX('MINGW_6&amp;DR69'!$L$3:$L$14, MATCH($B88,'MINGW_6&amp;DR69'!$H$3:$H$14,0), 1)</f>
        <v>0.20506528473120131</v>
      </c>
      <c r="H88" s="11">
        <f>INDEX('MINGW_6&amp;DR69'!$M$3:$M$14, MATCH($B88,'MINGW_6&amp;DR69'!$H$3:$H$14,0), 1)</f>
        <v>1.2868663659476649</v>
      </c>
      <c r="I88" s="11">
        <v>3859</v>
      </c>
      <c r="J88" s="11">
        <f>INDEX(CALLITE_EVAP_S_SHSTA!$I$2:$I$13, MATCH($B88,CALLITE_EVAP_S_SHSTA!$F$2:$F$13,0), 1)</f>
        <v>0.14829109094109952</v>
      </c>
      <c r="K88" s="11">
        <f>SHASTAlevel5extended!$H77</f>
        <v>4232.4279999999999</v>
      </c>
      <c r="L88" s="11">
        <f>INDEX(CALLiTE_SHASTA_LEVEL2_4!$E$1024:$E$1035, MATCH($B88,CALLiTE_SHASTA_LEVEL2_4!$C$1024:$C$1035,0), 1)</f>
        <v>650</v>
      </c>
      <c r="M88" s="11">
        <f>INDEX(CALLiTE_SHASTA_LEVEL2_4!$F$1024:$F$1035, MATCH($B88,CALLiTE_SHASTA_LEVEL2_4!$C$1024:$C$1035,0), 1)</f>
        <v>3200</v>
      </c>
      <c r="N88" s="11">
        <f>inflowYuba!H77</f>
        <v>1356</v>
      </c>
      <c r="O88" s="11">
        <f>INDEX(DEMAND_D_DAGUER_NP!$K$3:$K$14, MATCH($B88,DEMAND_D_DAGUER_NP!$H$3:$H$14,0), 1)</f>
        <v>10.367830149039696</v>
      </c>
      <c r="P88" s="11">
        <f>INDEX(D_THERM_DEMANDS!AB$3:AB$14, MATCH($B88,D_THERM_DEMANDS!$P$3:$P$14,0), 1)</f>
        <v>0.10195468519506733</v>
      </c>
      <c r="Q88" s="11">
        <f>INDEX(D_THERM_DEMANDS!AC$3:AC$14, MATCH($B88,D_THERM_DEMANDS!$P$3:$P$14,0), 1)</f>
        <v>9.8556068326745724E-2</v>
      </c>
      <c r="R88" s="11">
        <f>INDEX(D_THERM_DEMANDS!AD$3:AD$14, MATCH($B88,D_THERM_DEMANDS!$P$3:$P$14,0), 1)</f>
        <v>0.37524961614938379</v>
      </c>
      <c r="S88" s="11">
        <f>INDEX(D_THERM_DEMANDS!AE$3:AE$14, MATCH($B88,D_THERM_DEMANDS!$P$3:$P$14,0), 1)</f>
        <v>3.4062979777219108E-3</v>
      </c>
      <c r="T88" s="11">
        <f>INDEX(D_THERM_DEMANDS!AF$3:AF$14, MATCH($B88,D_THERM_DEMANDS!$P$3:$P$14,0), 1)</f>
        <v>3.4639017647861883E-2</v>
      </c>
      <c r="U88" s="11">
        <f>INDEX(D_THERM_DEMANDS!AG$3:AG$14, MATCH($B88,D_THERM_DEMANDS!$P$3:$P$14,0), 1)</f>
        <v>3.4639017647861883E-2</v>
      </c>
      <c r="V88" s="11">
        <f>INDEX(D_THERM_DEMANDS!AH$3:AH$14, MATCH($B88,D_THERM_DEMANDS!$P$3:$P$14,0), 1)</f>
        <v>5.4301075314024264E-3</v>
      </c>
      <c r="W88" s="11">
        <f>INDEX(D_THERM_DEMANDS!AI$3:AI$14, MATCH($B88,D_THERM_DEMANDS!$P$3:$P$14,0), 1)</f>
        <v>9.5430107709998907E-2</v>
      </c>
      <c r="X88" s="11">
        <f>INDEX(D_THERM_DEMANDS!AJ$3:AJ$14, MATCH($B88,D_THERM_DEMANDS!$P$3:$P$14,0), 1)</f>
        <v>0.24877112435488841</v>
      </c>
      <c r="Y88" s="11">
        <f>INDEX(D_THERM_DEMANDS!AK$3:AK$14, MATCH($B88,D_THERM_DEMANDS!$P$3:$P$14,0), 1)</f>
        <v>2.6507181176392165</v>
      </c>
      <c r="Z88">
        <f>INDEX(DEMAND_C217B!$K$3:$K$14, MATCH($B88,DEMAND_C217B!$H$3:$H$14,0), 1)</f>
        <v>0.95808124441521869</v>
      </c>
    </row>
    <row r="89" spans="1:26">
      <c r="A89" s="1">
        <v>43754</v>
      </c>
      <c r="B89" s="6">
        <f t="shared" si="1"/>
        <v>10</v>
      </c>
      <c r="C89" s="11">
        <v>1124</v>
      </c>
      <c r="D89" s="11">
        <f>OROLEVEL5!G78/1000</f>
        <v>3163</v>
      </c>
      <c r="E89" s="11">
        <f>INDEX(OROevaprateIN!$D$2:$D$13, MATCH($B89,OROevaprateIN!$A$2:$A$13,0), 1)</f>
        <v>0.15530542216238782</v>
      </c>
      <c r="F89" s="11">
        <f>INDEX(DEM_D6_PWR!$K$3:$K$14, MATCH($B89,DEM_D6_PWR!$H$3:$H$14,0), 1)</f>
        <v>1.1954685109460041E-2</v>
      </c>
      <c r="G89" s="11">
        <f>INDEX('MINGW_6&amp;DR69'!$L$3:$L$14, MATCH($B89,'MINGW_6&amp;DR69'!$H$3:$H$14,0), 1)</f>
        <v>0.20506528473120131</v>
      </c>
      <c r="H89" s="11">
        <f>INDEX('MINGW_6&amp;DR69'!$M$3:$M$14, MATCH($B89,'MINGW_6&amp;DR69'!$H$3:$H$14,0), 1)</f>
        <v>1.2868663659476649</v>
      </c>
      <c r="I89" s="11">
        <v>4716</v>
      </c>
      <c r="J89" s="11">
        <f>INDEX(CALLITE_EVAP_S_SHSTA!$I$2:$I$13, MATCH($B89,CALLITE_EVAP_S_SHSTA!$F$2:$F$13,0), 1)</f>
        <v>0.14829109094109952</v>
      </c>
      <c r="K89" s="11">
        <f>SHASTAlevel5extended!$H78</f>
        <v>4211.116</v>
      </c>
      <c r="L89" s="11">
        <f>INDEX(CALLiTE_SHASTA_LEVEL2_4!$E$1024:$E$1035, MATCH($B89,CALLiTE_SHASTA_LEVEL2_4!$C$1024:$C$1035,0), 1)</f>
        <v>650</v>
      </c>
      <c r="M89" s="11">
        <f>INDEX(CALLiTE_SHASTA_LEVEL2_4!$F$1024:$F$1035, MATCH($B89,CALLiTE_SHASTA_LEVEL2_4!$C$1024:$C$1035,0), 1)</f>
        <v>3200</v>
      </c>
      <c r="N89" s="11">
        <f>inflowYuba!H78</f>
        <v>1366</v>
      </c>
      <c r="O89" s="11">
        <f>INDEX(DEMAND_D_DAGUER_NP!$K$3:$K$14, MATCH($B89,DEMAND_D_DAGUER_NP!$H$3:$H$14,0), 1)</f>
        <v>10.367830149039696</v>
      </c>
      <c r="P89" s="11">
        <f>INDEX(D_THERM_DEMANDS!AB$3:AB$14, MATCH($B89,D_THERM_DEMANDS!$P$3:$P$14,0), 1)</f>
        <v>0.10195468519506733</v>
      </c>
      <c r="Q89" s="11">
        <f>INDEX(D_THERM_DEMANDS!AC$3:AC$14, MATCH($B89,D_THERM_DEMANDS!$P$3:$P$14,0), 1)</f>
        <v>9.8556068326745724E-2</v>
      </c>
      <c r="R89" s="11">
        <f>INDEX(D_THERM_DEMANDS!AD$3:AD$14, MATCH($B89,D_THERM_DEMANDS!$P$3:$P$14,0), 1)</f>
        <v>0.37524961614938379</v>
      </c>
      <c r="S89" s="11">
        <f>INDEX(D_THERM_DEMANDS!AE$3:AE$14, MATCH($B89,D_THERM_DEMANDS!$P$3:$P$14,0), 1)</f>
        <v>3.4062979777219108E-3</v>
      </c>
      <c r="T89" s="11">
        <f>INDEX(D_THERM_DEMANDS!AF$3:AF$14, MATCH($B89,D_THERM_DEMANDS!$P$3:$P$14,0), 1)</f>
        <v>3.4639017647861883E-2</v>
      </c>
      <c r="U89" s="11">
        <f>INDEX(D_THERM_DEMANDS!AG$3:AG$14, MATCH($B89,D_THERM_DEMANDS!$P$3:$P$14,0), 1)</f>
        <v>3.4639017647861883E-2</v>
      </c>
      <c r="V89" s="11">
        <f>INDEX(D_THERM_DEMANDS!AH$3:AH$14, MATCH($B89,D_THERM_DEMANDS!$P$3:$P$14,0), 1)</f>
        <v>5.4301075314024264E-3</v>
      </c>
      <c r="W89" s="11">
        <f>INDEX(D_THERM_DEMANDS!AI$3:AI$14, MATCH($B89,D_THERM_DEMANDS!$P$3:$P$14,0), 1)</f>
        <v>9.5430107709998907E-2</v>
      </c>
      <c r="X89" s="11">
        <f>INDEX(D_THERM_DEMANDS!AJ$3:AJ$14, MATCH($B89,D_THERM_DEMANDS!$P$3:$P$14,0), 1)</f>
        <v>0.24877112435488841</v>
      </c>
      <c r="Y89" s="11">
        <f>INDEX(D_THERM_DEMANDS!AK$3:AK$14, MATCH($B89,D_THERM_DEMANDS!$P$3:$P$14,0), 1)</f>
        <v>2.6507181176392165</v>
      </c>
      <c r="Z89">
        <f>INDEX(DEMAND_C217B!$K$3:$K$14, MATCH($B89,DEMAND_C217B!$H$3:$H$14,0), 1)</f>
        <v>0.95808124441521869</v>
      </c>
    </row>
    <row r="90" spans="1:26">
      <c r="A90" s="1">
        <v>43755</v>
      </c>
      <c r="B90" s="6">
        <f t="shared" si="1"/>
        <v>10</v>
      </c>
      <c r="C90" s="11">
        <v>2018</v>
      </c>
      <c r="D90" s="11">
        <f>OROLEVEL5!G79/1000</f>
        <v>3163</v>
      </c>
      <c r="E90" s="11">
        <f>INDEX(OROevaprateIN!$D$2:$D$13, MATCH($B90,OROevaprateIN!$A$2:$A$13,0), 1)</f>
        <v>0.15530542216238782</v>
      </c>
      <c r="F90" s="11">
        <f>INDEX(DEM_D6_PWR!$K$3:$K$14, MATCH($B90,DEM_D6_PWR!$H$3:$H$14,0), 1)</f>
        <v>1.1954685109460041E-2</v>
      </c>
      <c r="G90" s="11">
        <f>INDEX('MINGW_6&amp;DR69'!$L$3:$L$14, MATCH($B90,'MINGW_6&amp;DR69'!$H$3:$H$14,0), 1)</f>
        <v>0.20506528473120131</v>
      </c>
      <c r="H90" s="11">
        <f>INDEX('MINGW_6&amp;DR69'!$M$3:$M$14, MATCH($B90,'MINGW_6&amp;DR69'!$H$3:$H$14,0), 1)</f>
        <v>1.2868663659476649</v>
      </c>
      <c r="I90" s="11">
        <v>4947</v>
      </c>
      <c r="J90" s="11">
        <f>INDEX(CALLITE_EVAP_S_SHSTA!$I$2:$I$13, MATCH($B90,CALLITE_EVAP_S_SHSTA!$F$2:$F$13,0), 1)</f>
        <v>0.14829109094109952</v>
      </c>
      <c r="K90" s="11">
        <f>SHASTAlevel5extended!$H79</f>
        <v>4189.8050000000003</v>
      </c>
      <c r="L90" s="11">
        <f>INDEX(CALLiTE_SHASTA_LEVEL2_4!$E$1024:$E$1035, MATCH($B90,CALLiTE_SHASTA_LEVEL2_4!$C$1024:$C$1035,0), 1)</f>
        <v>650</v>
      </c>
      <c r="M90" s="11">
        <f>INDEX(CALLiTE_SHASTA_LEVEL2_4!$F$1024:$F$1035, MATCH($B90,CALLiTE_SHASTA_LEVEL2_4!$C$1024:$C$1035,0), 1)</f>
        <v>3200</v>
      </c>
      <c r="N90" s="11">
        <f>inflowYuba!H79</f>
        <v>1373</v>
      </c>
      <c r="O90" s="11">
        <f>INDEX(DEMAND_D_DAGUER_NP!$K$3:$K$14, MATCH($B90,DEMAND_D_DAGUER_NP!$H$3:$H$14,0), 1)</f>
        <v>10.367830149039696</v>
      </c>
      <c r="P90" s="11">
        <f>INDEX(D_THERM_DEMANDS!AB$3:AB$14, MATCH($B90,D_THERM_DEMANDS!$P$3:$P$14,0), 1)</f>
        <v>0.10195468519506733</v>
      </c>
      <c r="Q90" s="11">
        <f>INDEX(D_THERM_DEMANDS!AC$3:AC$14, MATCH($B90,D_THERM_DEMANDS!$P$3:$P$14,0), 1)</f>
        <v>9.8556068326745724E-2</v>
      </c>
      <c r="R90" s="11">
        <f>INDEX(D_THERM_DEMANDS!AD$3:AD$14, MATCH($B90,D_THERM_DEMANDS!$P$3:$P$14,0), 1)</f>
        <v>0.37524961614938379</v>
      </c>
      <c r="S90" s="11">
        <f>INDEX(D_THERM_DEMANDS!AE$3:AE$14, MATCH($B90,D_THERM_DEMANDS!$P$3:$P$14,0), 1)</f>
        <v>3.4062979777219108E-3</v>
      </c>
      <c r="T90" s="11">
        <f>INDEX(D_THERM_DEMANDS!AF$3:AF$14, MATCH($B90,D_THERM_DEMANDS!$P$3:$P$14,0), 1)</f>
        <v>3.4639017647861883E-2</v>
      </c>
      <c r="U90" s="11">
        <f>INDEX(D_THERM_DEMANDS!AG$3:AG$14, MATCH($B90,D_THERM_DEMANDS!$P$3:$P$14,0), 1)</f>
        <v>3.4639017647861883E-2</v>
      </c>
      <c r="V90" s="11">
        <f>INDEX(D_THERM_DEMANDS!AH$3:AH$14, MATCH($B90,D_THERM_DEMANDS!$P$3:$P$14,0), 1)</f>
        <v>5.4301075314024264E-3</v>
      </c>
      <c r="W90" s="11">
        <f>INDEX(D_THERM_DEMANDS!AI$3:AI$14, MATCH($B90,D_THERM_DEMANDS!$P$3:$P$14,0), 1)</f>
        <v>9.5430107709998907E-2</v>
      </c>
      <c r="X90" s="11">
        <f>INDEX(D_THERM_DEMANDS!AJ$3:AJ$14, MATCH($B90,D_THERM_DEMANDS!$P$3:$P$14,0), 1)</f>
        <v>0.24877112435488841</v>
      </c>
      <c r="Y90" s="11">
        <f>INDEX(D_THERM_DEMANDS!AK$3:AK$14, MATCH($B90,D_THERM_DEMANDS!$P$3:$P$14,0), 1)</f>
        <v>2.6507181176392165</v>
      </c>
      <c r="Z90">
        <f>INDEX(DEMAND_C217B!$K$3:$K$14, MATCH($B90,DEMAND_C217B!$H$3:$H$14,0), 1)</f>
        <v>0.95808124441521869</v>
      </c>
    </row>
    <row r="91" spans="1:26">
      <c r="A91" s="1">
        <v>43756</v>
      </c>
      <c r="B91" s="6">
        <f t="shared" si="1"/>
        <v>10</v>
      </c>
      <c r="C91" s="11">
        <v>1142</v>
      </c>
      <c r="D91" s="11">
        <f>OROLEVEL5!G80/1000</f>
        <v>3163</v>
      </c>
      <c r="E91" s="11">
        <f>INDEX(OROevaprateIN!$D$2:$D$13, MATCH($B91,OROevaprateIN!$A$2:$A$13,0), 1)</f>
        <v>0.15530542216238782</v>
      </c>
      <c r="F91" s="11">
        <f>INDEX(DEM_D6_PWR!$K$3:$K$14, MATCH($B91,DEM_D6_PWR!$H$3:$H$14,0), 1)</f>
        <v>1.1954685109460041E-2</v>
      </c>
      <c r="G91" s="11">
        <f>INDEX('MINGW_6&amp;DR69'!$L$3:$L$14, MATCH($B91,'MINGW_6&amp;DR69'!$H$3:$H$14,0), 1)</f>
        <v>0.20506528473120131</v>
      </c>
      <c r="H91" s="11">
        <f>INDEX('MINGW_6&amp;DR69'!$M$3:$M$14, MATCH($B91,'MINGW_6&amp;DR69'!$H$3:$H$14,0), 1)</f>
        <v>1.2868663659476649</v>
      </c>
      <c r="I91" s="11">
        <v>6930</v>
      </c>
      <c r="J91" s="11">
        <f>INDEX(CALLITE_EVAP_S_SHSTA!$I$2:$I$13, MATCH($B91,CALLITE_EVAP_S_SHSTA!$F$2:$F$13,0), 1)</f>
        <v>0.14829109094109952</v>
      </c>
      <c r="K91" s="11">
        <f>SHASTAlevel5extended!$H80</f>
        <v>4168.4930000000004</v>
      </c>
      <c r="L91" s="11">
        <f>INDEX(CALLiTE_SHASTA_LEVEL2_4!$E$1024:$E$1035, MATCH($B91,CALLiTE_SHASTA_LEVEL2_4!$C$1024:$C$1035,0), 1)</f>
        <v>650</v>
      </c>
      <c r="M91" s="11">
        <f>INDEX(CALLiTE_SHASTA_LEVEL2_4!$F$1024:$F$1035, MATCH($B91,CALLiTE_SHASTA_LEVEL2_4!$C$1024:$C$1035,0), 1)</f>
        <v>3200</v>
      </c>
      <c r="N91" s="11">
        <f>inflowYuba!H80</f>
        <v>1381</v>
      </c>
      <c r="O91" s="11">
        <f>INDEX(DEMAND_D_DAGUER_NP!$K$3:$K$14, MATCH($B91,DEMAND_D_DAGUER_NP!$H$3:$H$14,0), 1)</f>
        <v>10.367830149039696</v>
      </c>
      <c r="P91" s="11">
        <f>INDEX(D_THERM_DEMANDS!AB$3:AB$14, MATCH($B91,D_THERM_DEMANDS!$P$3:$P$14,0), 1)</f>
        <v>0.10195468519506733</v>
      </c>
      <c r="Q91" s="11">
        <f>INDEX(D_THERM_DEMANDS!AC$3:AC$14, MATCH($B91,D_THERM_DEMANDS!$P$3:$P$14,0), 1)</f>
        <v>9.8556068326745724E-2</v>
      </c>
      <c r="R91" s="11">
        <f>INDEX(D_THERM_DEMANDS!AD$3:AD$14, MATCH($B91,D_THERM_DEMANDS!$P$3:$P$14,0), 1)</f>
        <v>0.37524961614938379</v>
      </c>
      <c r="S91" s="11">
        <f>INDEX(D_THERM_DEMANDS!AE$3:AE$14, MATCH($B91,D_THERM_DEMANDS!$P$3:$P$14,0), 1)</f>
        <v>3.4062979777219108E-3</v>
      </c>
      <c r="T91" s="11">
        <f>INDEX(D_THERM_DEMANDS!AF$3:AF$14, MATCH($B91,D_THERM_DEMANDS!$P$3:$P$14,0), 1)</f>
        <v>3.4639017647861883E-2</v>
      </c>
      <c r="U91" s="11">
        <f>INDEX(D_THERM_DEMANDS!AG$3:AG$14, MATCH($B91,D_THERM_DEMANDS!$P$3:$P$14,0), 1)</f>
        <v>3.4639017647861883E-2</v>
      </c>
      <c r="V91" s="11">
        <f>INDEX(D_THERM_DEMANDS!AH$3:AH$14, MATCH($B91,D_THERM_DEMANDS!$P$3:$P$14,0), 1)</f>
        <v>5.4301075314024264E-3</v>
      </c>
      <c r="W91" s="11">
        <f>INDEX(D_THERM_DEMANDS!AI$3:AI$14, MATCH($B91,D_THERM_DEMANDS!$P$3:$P$14,0), 1)</f>
        <v>9.5430107709998907E-2</v>
      </c>
      <c r="X91" s="11">
        <f>INDEX(D_THERM_DEMANDS!AJ$3:AJ$14, MATCH($B91,D_THERM_DEMANDS!$P$3:$P$14,0), 1)</f>
        <v>0.24877112435488841</v>
      </c>
      <c r="Y91" s="11">
        <f>INDEX(D_THERM_DEMANDS!AK$3:AK$14, MATCH($B91,D_THERM_DEMANDS!$P$3:$P$14,0), 1)</f>
        <v>2.6507181176392165</v>
      </c>
      <c r="Z91">
        <f>INDEX(DEMAND_C217B!$K$3:$K$14, MATCH($B91,DEMAND_C217B!$H$3:$H$14,0), 1)</f>
        <v>0.95808124441521869</v>
      </c>
    </row>
    <row r="92" spans="1:26">
      <c r="A92" s="1">
        <v>43757</v>
      </c>
      <c r="B92" s="6">
        <f t="shared" si="1"/>
        <v>10</v>
      </c>
      <c r="C92" s="11">
        <v>1964</v>
      </c>
      <c r="D92" s="11">
        <f>OROLEVEL5!G81/1000</f>
        <v>3163</v>
      </c>
      <c r="E92" s="11">
        <f>INDEX(OROevaprateIN!$D$2:$D$13, MATCH($B92,OROevaprateIN!$A$2:$A$13,0), 1)</f>
        <v>0.15530542216238782</v>
      </c>
      <c r="F92" s="11">
        <f>INDEX(DEM_D6_PWR!$K$3:$K$14, MATCH($B92,DEM_D6_PWR!$H$3:$H$14,0), 1)</f>
        <v>1.1954685109460041E-2</v>
      </c>
      <c r="G92" s="11">
        <f>INDEX('MINGW_6&amp;DR69'!$L$3:$L$14, MATCH($B92,'MINGW_6&amp;DR69'!$H$3:$H$14,0), 1)</f>
        <v>0.20506528473120131</v>
      </c>
      <c r="H92" s="11">
        <f>INDEX('MINGW_6&amp;DR69'!$M$3:$M$14, MATCH($B92,'MINGW_6&amp;DR69'!$H$3:$H$14,0), 1)</f>
        <v>1.2868663659476649</v>
      </c>
      <c r="I92" s="11">
        <v>7790</v>
      </c>
      <c r="J92" s="11">
        <f>INDEX(CALLITE_EVAP_S_SHSTA!$I$2:$I$13, MATCH($B92,CALLITE_EVAP_S_SHSTA!$F$2:$F$13,0), 1)</f>
        <v>0.14829109094109952</v>
      </c>
      <c r="K92" s="11">
        <f>SHASTAlevel5extended!$H81</f>
        <v>4147.1819999999998</v>
      </c>
      <c r="L92" s="11">
        <f>INDEX(CALLiTE_SHASTA_LEVEL2_4!$E$1024:$E$1035, MATCH($B92,CALLiTE_SHASTA_LEVEL2_4!$C$1024:$C$1035,0), 1)</f>
        <v>650</v>
      </c>
      <c r="M92" s="11">
        <f>INDEX(CALLiTE_SHASTA_LEVEL2_4!$F$1024:$F$1035, MATCH($B92,CALLiTE_SHASTA_LEVEL2_4!$C$1024:$C$1035,0), 1)</f>
        <v>3200</v>
      </c>
      <c r="N92" s="11">
        <f>inflowYuba!H81</f>
        <v>1373</v>
      </c>
      <c r="O92" s="11">
        <f>INDEX(DEMAND_D_DAGUER_NP!$K$3:$K$14, MATCH($B92,DEMAND_D_DAGUER_NP!$H$3:$H$14,0), 1)</f>
        <v>10.367830149039696</v>
      </c>
      <c r="P92" s="11">
        <f>INDEX(D_THERM_DEMANDS!AB$3:AB$14, MATCH($B92,D_THERM_DEMANDS!$P$3:$P$14,0), 1)</f>
        <v>0.10195468519506733</v>
      </c>
      <c r="Q92" s="11">
        <f>INDEX(D_THERM_DEMANDS!AC$3:AC$14, MATCH($B92,D_THERM_DEMANDS!$P$3:$P$14,0), 1)</f>
        <v>9.8556068326745724E-2</v>
      </c>
      <c r="R92" s="11">
        <f>INDEX(D_THERM_DEMANDS!AD$3:AD$14, MATCH($B92,D_THERM_DEMANDS!$P$3:$P$14,0), 1)</f>
        <v>0.37524961614938379</v>
      </c>
      <c r="S92" s="11">
        <f>INDEX(D_THERM_DEMANDS!AE$3:AE$14, MATCH($B92,D_THERM_DEMANDS!$P$3:$P$14,0), 1)</f>
        <v>3.4062979777219108E-3</v>
      </c>
      <c r="T92" s="11">
        <f>INDEX(D_THERM_DEMANDS!AF$3:AF$14, MATCH($B92,D_THERM_DEMANDS!$P$3:$P$14,0), 1)</f>
        <v>3.4639017647861883E-2</v>
      </c>
      <c r="U92" s="11">
        <f>INDEX(D_THERM_DEMANDS!AG$3:AG$14, MATCH($B92,D_THERM_DEMANDS!$P$3:$P$14,0), 1)</f>
        <v>3.4639017647861883E-2</v>
      </c>
      <c r="V92" s="11">
        <f>INDEX(D_THERM_DEMANDS!AH$3:AH$14, MATCH($B92,D_THERM_DEMANDS!$P$3:$P$14,0), 1)</f>
        <v>5.4301075314024264E-3</v>
      </c>
      <c r="W92" s="11">
        <f>INDEX(D_THERM_DEMANDS!AI$3:AI$14, MATCH($B92,D_THERM_DEMANDS!$P$3:$P$14,0), 1)</f>
        <v>9.5430107709998907E-2</v>
      </c>
      <c r="X92" s="11">
        <f>INDEX(D_THERM_DEMANDS!AJ$3:AJ$14, MATCH($B92,D_THERM_DEMANDS!$P$3:$P$14,0), 1)</f>
        <v>0.24877112435488841</v>
      </c>
      <c r="Y92" s="11">
        <f>INDEX(D_THERM_DEMANDS!AK$3:AK$14, MATCH($B92,D_THERM_DEMANDS!$P$3:$P$14,0), 1)</f>
        <v>2.6507181176392165</v>
      </c>
      <c r="Z92">
        <f>INDEX(DEMAND_C217B!$K$3:$K$14, MATCH($B92,DEMAND_C217B!$H$3:$H$14,0), 1)</f>
        <v>0.95808124441521869</v>
      </c>
    </row>
    <row r="93" spans="1:26">
      <c r="A93" s="1">
        <v>43758</v>
      </c>
      <c r="B93" s="6">
        <f t="shared" si="1"/>
        <v>10</v>
      </c>
      <c r="C93" s="11">
        <v>2337</v>
      </c>
      <c r="D93" s="11">
        <f>OROLEVEL5!G82/1000</f>
        <v>3163</v>
      </c>
      <c r="E93" s="11">
        <f>INDEX(OROevaprateIN!$D$2:$D$13, MATCH($B93,OROevaprateIN!$A$2:$A$13,0), 1)</f>
        <v>0.15530542216238782</v>
      </c>
      <c r="F93" s="11">
        <f>INDEX(DEM_D6_PWR!$K$3:$K$14, MATCH($B93,DEM_D6_PWR!$H$3:$H$14,0), 1)</f>
        <v>1.1954685109460041E-2</v>
      </c>
      <c r="G93" s="11">
        <f>INDEX('MINGW_6&amp;DR69'!$L$3:$L$14, MATCH($B93,'MINGW_6&amp;DR69'!$H$3:$H$14,0), 1)</f>
        <v>0.20506528473120131</v>
      </c>
      <c r="H93" s="11">
        <f>INDEX('MINGW_6&amp;DR69'!$M$3:$M$14, MATCH($B93,'MINGW_6&amp;DR69'!$H$3:$H$14,0), 1)</f>
        <v>1.2868663659476649</v>
      </c>
      <c r="I93" s="11">
        <v>6037</v>
      </c>
      <c r="J93" s="11">
        <f>INDEX(CALLITE_EVAP_S_SHSTA!$I$2:$I$13, MATCH($B93,CALLITE_EVAP_S_SHSTA!$F$2:$F$13,0), 1)</f>
        <v>0.14829109094109952</v>
      </c>
      <c r="K93" s="11">
        <f>SHASTAlevel5extended!$H82</f>
        <v>4125.87</v>
      </c>
      <c r="L93" s="11">
        <f>INDEX(CALLiTE_SHASTA_LEVEL2_4!$E$1024:$E$1035, MATCH($B93,CALLiTE_SHASTA_LEVEL2_4!$C$1024:$C$1035,0), 1)</f>
        <v>650</v>
      </c>
      <c r="M93" s="11">
        <f>INDEX(CALLiTE_SHASTA_LEVEL2_4!$F$1024:$F$1035, MATCH($B93,CALLiTE_SHASTA_LEVEL2_4!$C$1024:$C$1035,0), 1)</f>
        <v>3200</v>
      </c>
      <c r="N93" s="11">
        <f>inflowYuba!H82</f>
        <v>1373</v>
      </c>
      <c r="O93" s="11">
        <f>INDEX(DEMAND_D_DAGUER_NP!$K$3:$K$14, MATCH($B93,DEMAND_D_DAGUER_NP!$H$3:$H$14,0), 1)</f>
        <v>10.367830149039696</v>
      </c>
      <c r="P93" s="11">
        <f>INDEX(D_THERM_DEMANDS!AB$3:AB$14, MATCH($B93,D_THERM_DEMANDS!$P$3:$P$14,0), 1)</f>
        <v>0.10195468519506733</v>
      </c>
      <c r="Q93" s="11">
        <f>INDEX(D_THERM_DEMANDS!AC$3:AC$14, MATCH($B93,D_THERM_DEMANDS!$P$3:$P$14,0), 1)</f>
        <v>9.8556068326745724E-2</v>
      </c>
      <c r="R93" s="11">
        <f>INDEX(D_THERM_DEMANDS!AD$3:AD$14, MATCH($B93,D_THERM_DEMANDS!$P$3:$P$14,0), 1)</f>
        <v>0.37524961614938379</v>
      </c>
      <c r="S93" s="11">
        <f>INDEX(D_THERM_DEMANDS!AE$3:AE$14, MATCH($B93,D_THERM_DEMANDS!$P$3:$P$14,0), 1)</f>
        <v>3.4062979777219108E-3</v>
      </c>
      <c r="T93" s="11">
        <f>INDEX(D_THERM_DEMANDS!AF$3:AF$14, MATCH($B93,D_THERM_DEMANDS!$P$3:$P$14,0), 1)</f>
        <v>3.4639017647861883E-2</v>
      </c>
      <c r="U93" s="11">
        <f>INDEX(D_THERM_DEMANDS!AG$3:AG$14, MATCH($B93,D_THERM_DEMANDS!$P$3:$P$14,0), 1)</f>
        <v>3.4639017647861883E-2</v>
      </c>
      <c r="V93" s="11">
        <f>INDEX(D_THERM_DEMANDS!AH$3:AH$14, MATCH($B93,D_THERM_DEMANDS!$P$3:$P$14,0), 1)</f>
        <v>5.4301075314024264E-3</v>
      </c>
      <c r="W93" s="11">
        <f>INDEX(D_THERM_DEMANDS!AI$3:AI$14, MATCH($B93,D_THERM_DEMANDS!$P$3:$P$14,0), 1)</f>
        <v>9.5430107709998907E-2</v>
      </c>
      <c r="X93" s="11">
        <f>INDEX(D_THERM_DEMANDS!AJ$3:AJ$14, MATCH($B93,D_THERM_DEMANDS!$P$3:$P$14,0), 1)</f>
        <v>0.24877112435488841</v>
      </c>
      <c r="Y93" s="11">
        <f>INDEX(D_THERM_DEMANDS!AK$3:AK$14, MATCH($B93,D_THERM_DEMANDS!$P$3:$P$14,0), 1)</f>
        <v>2.6507181176392165</v>
      </c>
      <c r="Z93">
        <f>INDEX(DEMAND_C217B!$K$3:$K$14, MATCH($B93,DEMAND_C217B!$H$3:$H$14,0), 1)</f>
        <v>0.95808124441521869</v>
      </c>
    </row>
    <row r="94" spans="1:26">
      <c r="A94" s="1">
        <v>43759</v>
      </c>
      <c r="B94" s="6">
        <f t="shared" si="1"/>
        <v>10</v>
      </c>
      <c r="C94" s="11">
        <v>2490</v>
      </c>
      <c r="D94" s="11">
        <f>OROLEVEL5!G83/1000</f>
        <v>3163</v>
      </c>
      <c r="E94" s="11">
        <f>INDEX(OROevaprateIN!$D$2:$D$13, MATCH($B94,OROevaprateIN!$A$2:$A$13,0), 1)</f>
        <v>0.15530542216238782</v>
      </c>
      <c r="F94" s="11">
        <f>INDEX(DEM_D6_PWR!$K$3:$K$14, MATCH($B94,DEM_D6_PWR!$H$3:$H$14,0), 1)</f>
        <v>1.1954685109460041E-2</v>
      </c>
      <c r="G94" s="11">
        <f>INDEX('MINGW_6&amp;DR69'!$L$3:$L$14, MATCH($B94,'MINGW_6&amp;DR69'!$H$3:$H$14,0), 1)</f>
        <v>0.20506528473120131</v>
      </c>
      <c r="H94" s="11">
        <f>INDEX('MINGW_6&amp;DR69'!$M$3:$M$14, MATCH($B94,'MINGW_6&amp;DR69'!$H$3:$H$14,0), 1)</f>
        <v>1.2868663659476649</v>
      </c>
      <c r="I94" s="11">
        <v>3404</v>
      </c>
      <c r="J94" s="11">
        <f>INDEX(CALLITE_EVAP_S_SHSTA!$I$2:$I$13, MATCH($B94,CALLITE_EVAP_S_SHSTA!$F$2:$F$13,0), 1)</f>
        <v>0.14829109094109952</v>
      </c>
      <c r="K94" s="11">
        <f>SHASTAlevel5extended!$H83</f>
        <v>4104.5590000000002</v>
      </c>
      <c r="L94" s="11">
        <f>INDEX(CALLiTE_SHASTA_LEVEL2_4!$E$1024:$E$1035, MATCH($B94,CALLiTE_SHASTA_LEVEL2_4!$C$1024:$C$1035,0), 1)</f>
        <v>650</v>
      </c>
      <c r="M94" s="11">
        <f>INDEX(CALLiTE_SHASTA_LEVEL2_4!$F$1024:$F$1035, MATCH($B94,CALLiTE_SHASTA_LEVEL2_4!$C$1024:$C$1035,0), 1)</f>
        <v>3200</v>
      </c>
      <c r="N94" s="11">
        <f>inflowYuba!H83</f>
        <v>1375</v>
      </c>
      <c r="O94" s="11">
        <f>INDEX(DEMAND_D_DAGUER_NP!$K$3:$K$14, MATCH($B94,DEMAND_D_DAGUER_NP!$H$3:$H$14,0), 1)</f>
        <v>10.367830149039696</v>
      </c>
      <c r="P94" s="11">
        <f>INDEX(D_THERM_DEMANDS!AB$3:AB$14, MATCH($B94,D_THERM_DEMANDS!$P$3:$P$14,0), 1)</f>
        <v>0.10195468519506733</v>
      </c>
      <c r="Q94" s="11">
        <f>INDEX(D_THERM_DEMANDS!AC$3:AC$14, MATCH($B94,D_THERM_DEMANDS!$P$3:$P$14,0), 1)</f>
        <v>9.8556068326745724E-2</v>
      </c>
      <c r="R94" s="11">
        <f>INDEX(D_THERM_DEMANDS!AD$3:AD$14, MATCH($B94,D_THERM_DEMANDS!$P$3:$P$14,0), 1)</f>
        <v>0.37524961614938379</v>
      </c>
      <c r="S94" s="11">
        <f>INDEX(D_THERM_DEMANDS!AE$3:AE$14, MATCH($B94,D_THERM_DEMANDS!$P$3:$P$14,0), 1)</f>
        <v>3.4062979777219108E-3</v>
      </c>
      <c r="T94" s="11">
        <f>INDEX(D_THERM_DEMANDS!AF$3:AF$14, MATCH($B94,D_THERM_DEMANDS!$P$3:$P$14,0), 1)</f>
        <v>3.4639017647861883E-2</v>
      </c>
      <c r="U94" s="11">
        <f>INDEX(D_THERM_DEMANDS!AG$3:AG$14, MATCH($B94,D_THERM_DEMANDS!$P$3:$P$14,0), 1)</f>
        <v>3.4639017647861883E-2</v>
      </c>
      <c r="V94" s="11">
        <f>INDEX(D_THERM_DEMANDS!AH$3:AH$14, MATCH($B94,D_THERM_DEMANDS!$P$3:$P$14,0), 1)</f>
        <v>5.4301075314024264E-3</v>
      </c>
      <c r="W94" s="11">
        <f>INDEX(D_THERM_DEMANDS!AI$3:AI$14, MATCH($B94,D_THERM_DEMANDS!$P$3:$P$14,0), 1)</f>
        <v>9.5430107709998907E-2</v>
      </c>
      <c r="X94" s="11">
        <f>INDEX(D_THERM_DEMANDS!AJ$3:AJ$14, MATCH($B94,D_THERM_DEMANDS!$P$3:$P$14,0), 1)</f>
        <v>0.24877112435488841</v>
      </c>
      <c r="Y94" s="11">
        <f>INDEX(D_THERM_DEMANDS!AK$3:AK$14, MATCH($B94,D_THERM_DEMANDS!$P$3:$P$14,0), 1)</f>
        <v>2.6507181176392165</v>
      </c>
      <c r="Z94">
        <f>INDEX(DEMAND_C217B!$K$3:$K$14, MATCH($B94,DEMAND_C217B!$H$3:$H$14,0), 1)</f>
        <v>0.95808124441521869</v>
      </c>
    </row>
    <row r="95" spans="1:26">
      <c r="A95" s="1">
        <v>43760</v>
      </c>
      <c r="B95" s="6">
        <f t="shared" si="1"/>
        <v>10</v>
      </c>
      <c r="C95" s="11">
        <v>1829</v>
      </c>
      <c r="D95" s="11">
        <f>OROLEVEL5!G84/1000</f>
        <v>3163</v>
      </c>
      <c r="E95" s="11">
        <f>INDEX(OROevaprateIN!$D$2:$D$13, MATCH($B95,OROevaprateIN!$A$2:$A$13,0), 1)</f>
        <v>0.15530542216238782</v>
      </c>
      <c r="F95" s="11">
        <f>INDEX(DEM_D6_PWR!$K$3:$K$14, MATCH($B95,DEM_D6_PWR!$H$3:$H$14,0), 1)</f>
        <v>1.1954685109460041E-2</v>
      </c>
      <c r="G95" s="11">
        <f>INDEX('MINGW_6&amp;DR69'!$L$3:$L$14, MATCH($B95,'MINGW_6&amp;DR69'!$H$3:$H$14,0), 1)</f>
        <v>0.20506528473120131</v>
      </c>
      <c r="H95" s="11">
        <f>INDEX('MINGW_6&amp;DR69'!$M$3:$M$14, MATCH($B95,'MINGW_6&amp;DR69'!$H$3:$H$14,0), 1)</f>
        <v>1.2868663659476649</v>
      </c>
      <c r="I95" s="11">
        <v>2048</v>
      </c>
      <c r="J95" s="11">
        <f>INDEX(CALLITE_EVAP_S_SHSTA!$I$2:$I$13, MATCH($B95,CALLITE_EVAP_S_SHSTA!$F$2:$F$13,0), 1)</f>
        <v>0.14829109094109952</v>
      </c>
      <c r="K95" s="11">
        <f>SHASTAlevel5extended!$H84</f>
        <v>4083.248</v>
      </c>
      <c r="L95" s="11">
        <f>INDEX(CALLiTE_SHASTA_LEVEL2_4!$E$1024:$E$1035, MATCH($B95,CALLiTE_SHASTA_LEVEL2_4!$C$1024:$C$1035,0), 1)</f>
        <v>650</v>
      </c>
      <c r="M95" s="11">
        <f>INDEX(CALLiTE_SHASTA_LEVEL2_4!$F$1024:$F$1035, MATCH($B95,CALLiTE_SHASTA_LEVEL2_4!$C$1024:$C$1035,0), 1)</f>
        <v>3200</v>
      </c>
      <c r="N95" s="11">
        <f>inflowYuba!H84</f>
        <v>1378</v>
      </c>
      <c r="O95" s="11">
        <f>INDEX(DEMAND_D_DAGUER_NP!$K$3:$K$14, MATCH($B95,DEMAND_D_DAGUER_NP!$H$3:$H$14,0), 1)</f>
        <v>10.367830149039696</v>
      </c>
      <c r="P95" s="11">
        <f>INDEX(D_THERM_DEMANDS!AB$3:AB$14, MATCH($B95,D_THERM_DEMANDS!$P$3:$P$14,0), 1)</f>
        <v>0.10195468519506733</v>
      </c>
      <c r="Q95" s="11">
        <f>INDEX(D_THERM_DEMANDS!AC$3:AC$14, MATCH($B95,D_THERM_DEMANDS!$P$3:$P$14,0), 1)</f>
        <v>9.8556068326745724E-2</v>
      </c>
      <c r="R95" s="11">
        <f>INDEX(D_THERM_DEMANDS!AD$3:AD$14, MATCH($B95,D_THERM_DEMANDS!$P$3:$P$14,0), 1)</f>
        <v>0.37524961614938379</v>
      </c>
      <c r="S95" s="11">
        <f>INDEX(D_THERM_DEMANDS!AE$3:AE$14, MATCH($B95,D_THERM_DEMANDS!$P$3:$P$14,0), 1)</f>
        <v>3.4062979777219108E-3</v>
      </c>
      <c r="T95" s="11">
        <f>INDEX(D_THERM_DEMANDS!AF$3:AF$14, MATCH($B95,D_THERM_DEMANDS!$P$3:$P$14,0), 1)</f>
        <v>3.4639017647861883E-2</v>
      </c>
      <c r="U95" s="11">
        <f>INDEX(D_THERM_DEMANDS!AG$3:AG$14, MATCH($B95,D_THERM_DEMANDS!$P$3:$P$14,0), 1)</f>
        <v>3.4639017647861883E-2</v>
      </c>
      <c r="V95" s="11">
        <f>INDEX(D_THERM_DEMANDS!AH$3:AH$14, MATCH($B95,D_THERM_DEMANDS!$P$3:$P$14,0), 1)</f>
        <v>5.4301075314024264E-3</v>
      </c>
      <c r="W95" s="11">
        <f>INDEX(D_THERM_DEMANDS!AI$3:AI$14, MATCH($B95,D_THERM_DEMANDS!$P$3:$P$14,0), 1)</f>
        <v>9.5430107709998907E-2</v>
      </c>
      <c r="X95" s="11">
        <f>INDEX(D_THERM_DEMANDS!AJ$3:AJ$14, MATCH($B95,D_THERM_DEMANDS!$P$3:$P$14,0), 1)</f>
        <v>0.24877112435488841</v>
      </c>
      <c r="Y95" s="11">
        <f>INDEX(D_THERM_DEMANDS!AK$3:AK$14, MATCH($B95,D_THERM_DEMANDS!$P$3:$P$14,0), 1)</f>
        <v>2.6507181176392165</v>
      </c>
      <c r="Z95">
        <f>INDEX(DEMAND_C217B!$K$3:$K$14, MATCH($B95,DEMAND_C217B!$H$3:$H$14,0), 1)</f>
        <v>0.95808124441521869</v>
      </c>
    </row>
    <row r="96" spans="1:26">
      <c r="A96" s="1">
        <v>43761</v>
      </c>
      <c r="B96" s="6">
        <f t="shared" si="1"/>
        <v>10</v>
      </c>
      <c r="C96" s="11">
        <v>1660</v>
      </c>
      <c r="D96" s="11">
        <f>OROLEVEL5!G85/1000</f>
        <v>3163</v>
      </c>
      <c r="E96" s="11">
        <f>INDEX(OROevaprateIN!$D$2:$D$13, MATCH($B96,OROevaprateIN!$A$2:$A$13,0), 1)</f>
        <v>0.15530542216238782</v>
      </c>
      <c r="F96" s="11">
        <f>INDEX(DEM_D6_PWR!$K$3:$K$14, MATCH($B96,DEM_D6_PWR!$H$3:$H$14,0), 1)</f>
        <v>1.1954685109460041E-2</v>
      </c>
      <c r="G96" s="11">
        <f>INDEX('MINGW_6&amp;DR69'!$L$3:$L$14, MATCH($B96,'MINGW_6&amp;DR69'!$H$3:$H$14,0), 1)</f>
        <v>0.20506528473120131</v>
      </c>
      <c r="H96" s="11">
        <f>INDEX('MINGW_6&amp;DR69'!$M$3:$M$14, MATCH($B96,'MINGW_6&amp;DR69'!$H$3:$H$14,0), 1)</f>
        <v>1.2868663659476649</v>
      </c>
      <c r="I96" s="11">
        <v>2695</v>
      </c>
      <c r="J96" s="11">
        <f>INDEX(CALLITE_EVAP_S_SHSTA!$I$2:$I$13, MATCH($B96,CALLITE_EVAP_S_SHSTA!$F$2:$F$13,0), 1)</f>
        <v>0.14829109094109952</v>
      </c>
      <c r="K96" s="11">
        <f>SHASTAlevel5extended!$H85</f>
        <v>4061.9360000000001</v>
      </c>
      <c r="L96" s="11">
        <f>INDEX(CALLiTE_SHASTA_LEVEL2_4!$E$1024:$E$1035, MATCH($B96,CALLiTE_SHASTA_LEVEL2_4!$C$1024:$C$1035,0), 1)</f>
        <v>650</v>
      </c>
      <c r="M96" s="11">
        <f>INDEX(CALLiTE_SHASTA_LEVEL2_4!$F$1024:$F$1035, MATCH($B96,CALLiTE_SHASTA_LEVEL2_4!$C$1024:$C$1035,0), 1)</f>
        <v>3200</v>
      </c>
      <c r="N96" s="11">
        <f>inflowYuba!H85</f>
        <v>1374</v>
      </c>
      <c r="O96" s="11">
        <f>INDEX(DEMAND_D_DAGUER_NP!$K$3:$K$14, MATCH($B96,DEMAND_D_DAGUER_NP!$H$3:$H$14,0), 1)</f>
        <v>10.367830149039696</v>
      </c>
      <c r="P96" s="11">
        <f>INDEX(D_THERM_DEMANDS!AB$3:AB$14, MATCH($B96,D_THERM_DEMANDS!$P$3:$P$14,0), 1)</f>
        <v>0.10195468519506733</v>
      </c>
      <c r="Q96" s="11">
        <f>INDEX(D_THERM_DEMANDS!AC$3:AC$14, MATCH($B96,D_THERM_DEMANDS!$P$3:$P$14,0), 1)</f>
        <v>9.8556068326745724E-2</v>
      </c>
      <c r="R96" s="11">
        <f>INDEX(D_THERM_DEMANDS!AD$3:AD$14, MATCH($B96,D_THERM_DEMANDS!$P$3:$P$14,0), 1)</f>
        <v>0.37524961614938379</v>
      </c>
      <c r="S96" s="11">
        <f>INDEX(D_THERM_DEMANDS!AE$3:AE$14, MATCH($B96,D_THERM_DEMANDS!$P$3:$P$14,0), 1)</f>
        <v>3.4062979777219108E-3</v>
      </c>
      <c r="T96" s="11">
        <f>INDEX(D_THERM_DEMANDS!AF$3:AF$14, MATCH($B96,D_THERM_DEMANDS!$P$3:$P$14,0), 1)</f>
        <v>3.4639017647861883E-2</v>
      </c>
      <c r="U96" s="11">
        <f>INDEX(D_THERM_DEMANDS!AG$3:AG$14, MATCH($B96,D_THERM_DEMANDS!$P$3:$P$14,0), 1)</f>
        <v>3.4639017647861883E-2</v>
      </c>
      <c r="V96" s="11">
        <f>INDEX(D_THERM_DEMANDS!AH$3:AH$14, MATCH($B96,D_THERM_DEMANDS!$P$3:$P$14,0), 1)</f>
        <v>5.4301075314024264E-3</v>
      </c>
      <c r="W96" s="11">
        <f>INDEX(D_THERM_DEMANDS!AI$3:AI$14, MATCH($B96,D_THERM_DEMANDS!$P$3:$P$14,0), 1)</f>
        <v>9.5430107709998907E-2</v>
      </c>
      <c r="X96" s="11">
        <f>INDEX(D_THERM_DEMANDS!AJ$3:AJ$14, MATCH($B96,D_THERM_DEMANDS!$P$3:$P$14,0), 1)</f>
        <v>0.24877112435488841</v>
      </c>
      <c r="Y96" s="11">
        <f>INDEX(D_THERM_DEMANDS!AK$3:AK$14, MATCH($B96,D_THERM_DEMANDS!$P$3:$P$14,0), 1)</f>
        <v>2.6507181176392165</v>
      </c>
      <c r="Z96">
        <f>INDEX(DEMAND_C217B!$K$3:$K$14, MATCH($B96,DEMAND_C217B!$H$3:$H$14,0), 1)</f>
        <v>0.95808124441521869</v>
      </c>
    </row>
    <row r="97" spans="1:26">
      <c r="A97" s="1">
        <v>43762</v>
      </c>
      <c r="B97" s="6">
        <f t="shared" si="1"/>
        <v>10</v>
      </c>
      <c r="C97" s="11">
        <v>2113</v>
      </c>
      <c r="D97" s="11">
        <f>OROLEVEL5!G86/1000</f>
        <v>3163</v>
      </c>
      <c r="E97" s="11">
        <f>INDEX(OROevaprateIN!$D$2:$D$13, MATCH($B97,OROevaprateIN!$A$2:$A$13,0), 1)</f>
        <v>0.15530542216238782</v>
      </c>
      <c r="F97" s="11">
        <f>INDEX(DEM_D6_PWR!$K$3:$K$14, MATCH($B97,DEM_D6_PWR!$H$3:$H$14,0), 1)</f>
        <v>1.1954685109460041E-2</v>
      </c>
      <c r="G97" s="11">
        <f>INDEX('MINGW_6&amp;DR69'!$L$3:$L$14, MATCH($B97,'MINGW_6&amp;DR69'!$H$3:$H$14,0), 1)</f>
        <v>0.20506528473120131</v>
      </c>
      <c r="H97" s="11">
        <f>INDEX('MINGW_6&amp;DR69'!$M$3:$M$14, MATCH($B97,'MINGW_6&amp;DR69'!$H$3:$H$14,0), 1)</f>
        <v>1.2868663659476649</v>
      </c>
      <c r="I97" s="11">
        <v>3434</v>
      </c>
      <c r="J97" s="11">
        <f>INDEX(CALLITE_EVAP_S_SHSTA!$I$2:$I$13, MATCH($B97,CALLITE_EVAP_S_SHSTA!$F$2:$F$13,0), 1)</f>
        <v>0.14829109094109952</v>
      </c>
      <c r="K97" s="11">
        <f>SHASTAlevel5extended!$H86</f>
        <v>4040.6239999999998</v>
      </c>
      <c r="L97" s="11">
        <f>INDEX(CALLiTE_SHASTA_LEVEL2_4!$E$1024:$E$1035, MATCH($B97,CALLiTE_SHASTA_LEVEL2_4!$C$1024:$C$1035,0), 1)</f>
        <v>650</v>
      </c>
      <c r="M97" s="11">
        <f>INDEX(CALLiTE_SHASTA_LEVEL2_4!$F$1024:$F$1035, MATCH($B97,CALLiTE_SHASTA_LEVEL2_4!$C$1024:$C$1035,0), 1)</f>
        <v>3200</v>
      </c>
      <c r="N97" s="11">
        <f>inflowYuba!H86</f>
        <v>1392</v>
      </c>
      <c r="O97" s="11">
        <f>INDEX(DEMAND_D_DAGUER_NP!$K$3:$K$14, MATCH($B97,DEMAND_D_DAGUER_NP!$H$3:$H$14,0), 1)</f>
        <v>10.367830149039696</v>
      </c>
      <c r="P97" s="11">
        <f>INDEX(D_THERM_DEMANDS!AB$3:AB$14, MATCH($B97,D_THERM_DEMANDS!$P$3:$P$14,0), 1)</f>
        <v>0.10195468519506733</v>
      </c>
      <c r="Q97" s="11">
        <f>INDEX(D_THERM_DEMANDS!AC$3:AC$14, MATCH($B97,D_THERM_DEMANDS!$P$3:$P$14,0), 1)</f>
        <v>9.8556068326745724E-2</v>
      </c>
      <c r="R97" s="11">
        <f>INDEX(D_THERM_DEMANDS!AD$3:AD$14, MATCH($B97,D_THERM_DEMANDS!$P$3:$P$14,0), 1)</f>
        <v>0.37524961614938379</v>
      </c>
      <c r="S97" s="11">
        <f>INDEX(D_THERM_DEMANDS!AE$3:AE$14, MATCH($B97,D_THERM_DEMANDS!$P$3:$P$14,0), 1)</f>
        <v>3.4062979777219108E-3</v>
      </c>
      <c r="T97" s="11">
        <f>INDEX(D_THERM_DEMANDS!AF$3:AF$14, MATCH($B97,D_THERM_DEMANDS!$P$3:$P$14,0), 1)</f>
        <v>3.4639017647861883E-2</v>
      </c>
      <c r="U97" s="11">
        <f>INDEX(D_THERM_DEMANDS!AG$3:AG$14, MATCH($B97,D_THERM_DEMANDS!$P$3:$P$14,0), 1)</f>
        <v>3.4639017647861883E-2</v>
      </c>
      <c r="V97" s="11">
        <f>INDEX(D_THERM_DEMANDS!AH$3:AH$14, MATCH($B97,D_THERM_DEMANDS!$P$3:$P$14,0), 1)</f>
        <v>5.4301075314024264E-3</v>
      </c>
      <c r="W97" s="11">
        <f>INDEX(D_THERM_DEMANDS!AI$3:AI$14, MATCH($B97,D_THERM_DEMANDS!$P$3:$P$14,0), 1)</f>
        <v>9.5430107709998907E-2</v>
      </c>
      <c r="X97" s="11">
        <f>INDEX(D_THERM_DEMANDS!AJ$3:AJ$14, MATCH($B97,D_THERM_DEMANDS!$P$3:$P$14,0), 1)</f>
        <v>0.24877112435488841</v>
      </c>
      <c r="Y97" s="11">
        <f>INDEX(D_THERM_DEMANDS!AK$3:AK$14, MATCH($B97,D_THERM_DEMANDS!$P$3:$P$14,0), 1)</f>
        <v>2.6507181176392165</v>
      </c>
      <c r="Z97">
        <f>INDEX(DEMAND_C217B!$K$3:$K$14, MATCH($B97,DEMAND_C217B!$H$3:$H$14,0), 1)</f>
        <v>0.95808124441521869</v>
      </c>
    </row>
    <row r="98" spans="1:26">
      <c r="A98" s="1">
        <v>43763</v>
      </c>
      <c r="B98" s="6">
        <f t="shared" si="1"/>
        <v>10</v>
      </c>
      <c r="C98" s="11">
        <v>2125</v>
      </c>
      <c r="D98" s="11">
        <f>OROLEVEL5!G87/1000</f>
        <v>3163</v>
      </c>
      <c r="E98" s="11">
        <f>INDEX(OROevaprateIN!$D$2:$D$13, MATCH($B98,OROevaprateIN!$A$2:$A$13,0), 1)</f>
        <v>0.15530542216238782</v>
      </c>
      <c r="F98" s="11">
        <f>INDEX(DEM_D6_PWR!$K$3:$K$14, MATCH($B98,DEM_D6_PWR!$H$3:$H$14,0), 1)</f>
        <v>1.1954685109460041E-2</v>
      </c>
      <c r="G98" s="11">
        <f>INDEX('MINGW_6&amp;DR69'!$L$3:$L$14, MATCH($B98,'MINGW_6&amp;DR69'!$H$3:$H$14,0), 1)</f>
        <v>0.20506528473120131</v>
      </c>
      <c r="H98" s="11">
        <f>INDEX('MINGW_6&amp;DR69'!$M$3:$M$14, MATCH($B98,'MINGW_6&amp;DR69'!$H$3:$H$14,0), 1)</f>
        <v>1.2868663659476649</v>
      </c>
      <c r="I98" s="11">
        <v>4154</v>
      </c>
      <c r="J98" s="11">
        <f>INDEX(CALLITE_EVAP_S_SHSTA!$I$2:$I$13, MATCH($B98,CALLITE_EVAP_S_SHSTA!$F$2:$F$13,0), 1)</f>
        <v>0.14829109094109952</v>
      </c>
      <c r="K98" s="11">
        <f>SHASTAlevel5extended!$H87</f>
        <v>4019.3130000000001</v>
      </c>
      <c r="L98" s="11">
        <f>INDEX(CALLiTE_SHASTA_LEVEL2_4!$E$1024:$E$1035, MATCH($B98,CALLiTE_SHASTA_LEVEL2_4!$C$1024:$C$1035,0), 1)</f>
        <v>650</v>
      </c>
      <c r="M98" s="11">
        <f>INDEX(CALLiTE_SHASTA_LEVEL2_4!$F$1024:$F$1035, MATCH($B98,CALLiTE_SHASTA_LEVEL2_4!$C$1024:$C$1035,0), 1)</f>
        <v>3200</v>
      </c>
      <c r="N98" s="11">
        <f>inflowYuba!H87</f>
        <v>1436</v>
      </c>
      <c r="O98" s="11">
        <f>INDEX(DEMAND_D_DAGUER_NP!$K$3:$K$14, MATCH($B98,DEMAND_D_DAGUER_NP!$H$3:$H$14,0), 1)</f>
        <v>10.367830149039696</v>
      </c>
      <c r="P98" s="11">
        <f>INDEX(D_THERM_DEMANDS!AB$3:AB$14, MATCH($B98,D_THERM_DEMANDS!$P$3:$P$14,0), 1)</f>
        <v>0.10195468519506733</v>
      </c>
      <c r="Q98" s="11">
        <f>INDEX(D_THERM_DEMANDS!AC$3:AC$14, MATCH($B98,D_THERM_DEMANDS!$P$3:$P$14,0), 1)</f>
        <v>9.8556068326745724E-2</v>
      </c>
      <c r="R98" s="11">
        <f>INDEX(D_THERM_DEMANDS!AD$3:AD$14, MATCH($B98,D_THERM_DEMANDS!$P$3:$P$14,0), 1)</f>
        <v>0.37524961614938379</v>
      </c>
      <c r="S98" s="11">
        <f>INDEX(D_THERM_DEMANDS!AE$3:AE$14, MATCH($B98,D_THERM_DEMANDS!$P$3:$P$14,0), 1)</f>
        <v>3.4062979777219108E-3</v>
      </c>
      <c r="T98" s="11">
        <f>INDEX(D_THERM_DEMANDS!AF$3:AF$14, MATCH($B98,D_THERM_DEMANDS!$P$3:$P$14,0), 1)</f>
        <v>3.4639017647861883E-2</v>
      </c>
      <c r="U98" s="11">
        <f>INDEX(D_THERM_DEMANDS!AG$3:AG$14, MATCH($B98,D_THERM_DEMANDS!$P$3:$P$14,0), 1)</f>
        <v>3.4639017647861883E-2</v>
      </c>
      <c r="V98" s="11">
        <f>INDEX(D_THERM_DEMANDS!AH$3:AH$14, MATCH($B98,D_THERM_DEMANDS!$P$3:$P$14,0), 1)</f>
        <v>5.4301075314024264E-3</v>
      </c>
      <c r="W98" s="11">
        <f>INDEX(D_THERM_DEMANDS!AI$3:AI$14, MATCH($B98,D_THERM_DEMANDS!$P$3:$P$14,0), 1)</f>
        <v>9.5430107709998907E-2</v>
      </c>
      <c r="X98" s="11">
        <f>INDEX(D_THERM_DEMANDS!AJ$3:AJ$14, MATCH($B98,D_THERM_DEMANDS!$P$3:$P$14,0), 1)</f>
        <v>0.24877112435488841</v>
      </c>
      <c r="Y98" s="11">
        <f>INDEX(D_THERM_DEMANDS!AK$3:AK$14, MATCH($B98,D_THERM_DEMANDS!$P$3:$P$14,0), 1)</f>
        <v>2.6507181176392165</v>
      </c>
      <c r="Z98">
        <f>INDEX(DEMAND_C217B!$K$3:$K$14, MATCH($B98,DEMAND_C217B!$H$3:$H$14,0), 1)</f>
        <v>0.95808124441521869</v>
      </c>
    </row>
    <row r="99" spans="1:26">
      <c r="A99" s="1">
        <v>43764</v>
      </c>
      <c r="B99" s="6">
        <f t="shared" si="1"/>
        <v>10</v>
      </c>
      <c r="C99" s="11">
        <v>1785</v>
      </c>
      <c r="D99" s="11">
        <f>OROLEVEL5!G88/1000</f>
        <v>3163</v>
      </c>
      <c r="E99" s="11">
        <f>INDEX(OROevaprateIN!$D$2:$D$13, MATCH($B99,OROevaprateIN!$A$2:$A$13,0), 1)</f>
        <v>0.15530542216238782</v>
      </c>
      <c r="F99" s="11">
        <f>INDEX(DEM_D6_PWR!$K$3:$K$14, MATCH($B99,DEM_D6_PWR!$H$3:$H$14,0), 1)</f>
        <v>1.1954685109460041E-2</v>
      </c>
      <c r="G99" s="11">
        <f>INDEX('MINGW_6&amp;DR69'!$L$3:$L$14, MATCH($B99,'MINGW_6&amp;DR69'!$H$3:$H$14,0), 1)</f>
        <v>0.20506528473120131</v>
      </c>
      <c r="H99" s="11">
        <f>INDEX('MINGW_6&amp;DR69'!$M$3:$M$14, MATCH($B99,'MINGW_6&amp;DR69'!$H$3:$H$14,0), 1)</f>
        <v>1.2868663659476649</v>
      </c>
      <c r="I99" s="11">
        <v>4247</v>
      </c>
      <c r="J99" s="11">
        <f>INDEX(CALLITE_EVAP_S_SHSTA!$I$2:$I$13, MATCH($B99,CALLITE_EVAP_S_SHSTA!$F$2:$F$13,0), 1)</f>
        <v>0.14829109094109952</v>
      </c>
      <c r="K99" s="11">
        <f>SHASTAlevel5extended!$H88</f>
        <v>3998.002</v>
      </c>
      <c r="L99" s="11">
        <f>INDEX(CALLiTE_SHASTA_LEVEL2_4!$E$1024:$E$1035, MATCH($B99,CALLiTE_SHASTA_LEVEL2_4!$C$1024:$C$1035,0), 1)</f>
        <v>650</v>
      </c>
      <c r="M99" s="11">
        <f>INDEX(CALLiTE_SHASTA_LEVEL2_4!$F$1024:$F$1035, MATCH($B99,CALLiTE_SHASTA_LEVEL2_4!$C$1024:$C$1035,0), 1)</f>
        <v>3200</v>
      </c>
      <c r="N99" s="11">
        <f>inflowYuba!H88</f>
        <v>1433</v>
      </c>
      <c r="O99" s="11">
        <f>INDEX(DEMAND_D_DAGUER_NP!$K$3:$K$14, MATCH($B99,DEMAND_D_DAGUER_NP!$H$3:$H$14,0), 1)</f>
        <v>10.367830149039696</v>
      </c>
      <c r="P99" s="11">
        <f>INDEX(D_THERM_DEMANDS!AB$3:AB$14, MATCH($B99,D_THERM_DEMANDS!$P$3:$P$14,0), 1)</f>
        <v>0.10195468519506733</v>
      </c>
      <c r="Q99" s="11">
        <f>INDEX(D_THERM_DEMANDS!AC$3:AC$14, MATCH($B99,D_THERM_DEMANDS!$P$3:$P$14,0), 1)</f>
        <v>9.8556068326745724E-2</v>
      </c>
      <c r="R99" s="11">
        <f>INDEX(D_THERM_DEMANDS!AD$3:AD$14, MATCH($B99,D_THERM_DEMANDS!$P$3:$P$14,0), 1)</f>
        <v>0.37524961614938379</v>
      </c>
      <c r="S99" s="11">
        <f>INDEX(D_THERM_DEMANDS!AE$3:AE$14, MATCH($B99,D_THERM_DEMANDS!$P$3:$P$14,0), 1)</f>
        <v>3.4062979777219108E-3</v>
      </c>
      <c r="T99" s="11">
        <f>INDEX(D_THERM_DEMANDS!AF$3:AF$14, MATCH($B99,D_THERM_DEMANDS!$P$3:$P$14,0), 1)</f>
        <v>3.4639017647861883E-2</v>
      </c>
      <c r="U99" s="11">
        <f>INDEX(D_THERM_DEMANDS!AG$3:AG$14, MATCH($B99,D_THERM_DEMANDS!$P$3:$P$14,0), 1)</f>
        <v>3.4639017647861883E-2</v>
      </c>
      <c r="V99" s="11">
        <f>INDEX(D_THERM_DEMANDS!AH$3:AH$14, MATCH($B99,D_THERM_DEMANDS!$P$3:$P$14,0), 1)</f>
        <v>5.4301075314024264E-3</v>
      </c>
      <c r="W99" s="11">
        <f>INDEX(D_THERM_DEMANDS!AI$3:AI$14, MATCH($B99,D_THERM_DEMANDS!$P$3:$P$14,0), 1)</f>
        <v>9.5430107709998907E-2</v>
      </c>
      <c r="X99" s="11">
        <f>INDEX(D_THERM_DEMANDS!AJ$3:AJ$14, MATCH($B99,D_THERM_DEMANDS!$P$3:$P$14,0), 1)</f>
        <v>0.24877112435488841</v>
      </c>
      <c r="Y99" s="11">
        <f>INDEX(D_THERM_DEMANDS!AK$3:AK$14, MATCH($B99,D_THERM_DEMANDS!$P$3:$P$14,0), 1)</f>
        <v>2.6507181176392165</v>
      </c>
      <c r="Z99">
        <f>INDEX(DEMAND_C217B!$K$3:$K$14, MATCH($B99,DEMAND_C217B!$H$3:$H$14,0), 1)</f>
        <v>0.95808124441521869</v>
      </c>
    </row>
    <row r="100" spans="1:26">
      <c r="A100" s="1">
        <v>43765</v>
      </c>
      <c r="B100" s="6">
        <f t="shared" si="1"/>
        <v>10</v>
      </c>
      <c r="C100" s="11">
        <v>2191</v>
      </c>
      <c r="D100" s="11">
        <f>OROLEVEL5!G89/1000</f>
        <v>3163</v>
      </c>
      <c r="E100" s="11">
        <f>INDEX(OROevaprateIN!$D$2:$D$13, MATCH($B100,OROevaprateIN!$A$2:$A$13,0), 1)</f>
        <v>0.15530542216238782</v>
      </c>
      <c r="F100" s="11">
        <f>INDEX(DEM_D6_PWR!$K$3:$K$14, MATCH($B100,DEM_D6_PWR!$H$3:$H$14,0), 1)</f>
        <v>1.1954685109460041E-2</v>
      </c>
      <c r="G100" s="11">
        <f>INDEX('MINGW_6&amp;DR69'!$L$3:$L$14, MATCH($B100,'MINGW_6&amp;DR69'!$H$3:$H$14,0), 1)</f>
        <v>0.20506528473120131</v>
      </c>
      <c r="H100" s="11">
        <f>INDEX('MINGW_6&amp;DR69'!$M$3:$M$14, MATCH($B100,'MINGW_6&amp;DR69'!$H$3:$H$14,0), 1)</f>
        <v>1.2868663659476649</v>
      </c>
      <c r="I100" s="11">
        <v>1725</v>
      </c>
      <c r="J100" s="11">
        <f>INDEX(CALLITE_EVAP_S_SHSTA!$I$2:$I$13, MATCH($B100,CALLITE_EVAP_S_SHSTA!$F$2:$F$13,0), 1)</f>
        <v>0.14829109094109952</v>
      </c>
      <c r="K100" s="11">
        <f>SHASTAlevel5extended!$H89</f>
        <v>3976.69</v>
      </c>
      <c r="L100" s="11">
        <f>INDEX(CALLiTE_SHASTA_LEVEL2_4!$E$1024:$E$1035, MATCH($B100,CALLiTE_SHASTA_LEVEL2_4!$C$1024:$C$1035,0), 1)</f>
        <v>650</v>
      </c>
      <c r="M100" s="11">
        <f>INDEX(CALLiTE_SHASTA_LEVEL2_4!$F$1024:$F$1035, MATCH($B100,CALLiTE_SHASTA_LEVEL2_4!$C$1024:$C$1035,0), 1)</f>
        <v>3200</v>
      </c>
      <c r="N100" s="11">
        <f>inflowYuba!H89</f>
        <v>1422</v>
      </c>
      <c r="O100" s="11">
        <f>INDEX(DEMAND_D_DAGUER_NP!$K$3:$K$14, MATCH($B100,DEMAND_D_DAGUER_NP!$H$3:$H$14,0), 1)</f>
        <v>10.367830149039696</v>
      </c>
      <c r="P100" s="11">
        <f>INDEX(D_THERM_DEMANDS!AB$3:AB$14, MATCH($B100,D_THERM_DEMANDS!$P$3:$P$14,0), 1)</f>
        <v>0.10195468519506733</v>
      </c>
      <c r="Q100" s="11">
        <f>INDEX(D_THERM_DEMANDS!AC$3:AC$14, MATCH($B100,D_THERM_DEMANDS!$P$3:$P$14,0), 1)</f>
        <v>9.8556068326745724E-2</v>
      </c>
      <c r="R100" s="11">
        <f>INDEX(D_THERM_DEMANDS!AD$3:AD$14, MATCH($B100,D_THERM_DEMANDS!$P$3:$P$14,0), 1)</f>
        <v>0.37524961614938379</v>
      </c>
      <c r="S100" s="11">
        <f>INDEX(D_THERM_DEMANDS!AE$3:AE$14, MATCH($B100,D_THERM_DEMANDS!$P$3:$P$14,0), 1)</f>
        <v>3.4062979777219108E-3</v>
      </c>
      <c r="T100" s="11">
        <f>INDEX(D_THERM_DEMANDS!AF$3:AF$14, MATCH($B100,D_THERM_DEMANDS!$P$3:$P$14,0), 1)</f>
        <v>3.4639017647861883E-2</v>
      </c>
      <c r="U100" s="11">
        <f>INDEX(D_THERM_DEMANDS!AG$3:AG$14, MATCH($B100,D_THERM_DEMANDS!$P$3:$P$14,0), 1)</f>
        <v>3.4639017647861883E-2</v>
      </c>
      <c r="V100" s="11">
        <f>INDEX(D_THERM_DEMANDS!AH$3:AH$14, MATCH($B100,D_THERM_DEMANDS!$P$3:$P$14,0), 1)</f>
        <v>5.4301075314024264E-3</v>
      </c>
      <c r="W100" s="11">
        <f>INDEX(D_THERM_DEMANDS!AI$3:AI$14, MATCH($B100,D_THERM_DEMANDS!$P$3:$P$14,0), 1)</f>
        <v>9.5430107709998907E-2</v>
      </c>
      <c r="X100" s="11">
        <f>INDEX(D_THERM_DEMANDS!AJ$3:AJ$14, MATCH($B100,D_THERM_DEMANDS!$P$3:$P$14,0), 1)</f>
        <v>0.24877112435488841</v>
      </c>
      <c r="Y100" s="11">
        <f>INDEX(D_THERM_DEMANDS!AK$3:AK$14, MATCH($B100,D_THERM_DEMANDS!$P$3:$P$14,0), 1)</f>
        <v>2.6507181176392165</v>
      </c>
      <c r="Z100">
        <f>INDEX(DEMAND_C217B!$K$3:$K$14, MATCH($B100,DEMAND_C217B!$H$3:$H$14,0), 1)</f>
        <v>0.95808124441521869</v>
      </c>
    </row>
    <row r="101" spans="1:26">
      <c r="A101" s="1">
        <v>43766</v>
      </c>
      <c r="B101" s="6">
        <f t="shared" si="1"/>
        <v>10</v>
      </c>
      <c r="C101" s="11">
        <v>1940</v>
      </c>
      <c r="D101" s="11">
        <f>OROLEVEL5!G90/1000</f>
        <v>3163</v>
      </c>
      <c r="E101" s="11">
        <f>INDEX(OROevaprateIN!$D$2:$D$13, MATCH($B101,OROevaprateIN!$A$2:$A$13,0), 1)</f>
        <v>0.15530542216238782</v>
      </c>
      <c r="F101" s="11">
        <f>INDEX(DEM_D6_PWR!$K$3:$K$14, MATCH($B101,DEM_D6_PWR!$H$3:$H$14,0), 1)</f>
        <v>1.1954685109460041E-2</v>
      </c>
      <c r="G101" s="11">
        <f>INDEX('MINGW_6&amp;DR69'!$L$3:$L$14, MATCH($B101,'MINGW_6&amp;DR69'!$H$3:$H$14,0), 1)</f>
        <v>0.20506528473120131</v>
      </c>
      <c r="H101" s="11">
        <f>INDEX('MINGW_6&amp;DR69'!$M$3:$M$14, MATCH($B101,'MINGW_6&amp;DR69'!$H$3:$H$14,0), 1)</f>
        <v>1.2868663659476649</v>
      </c>
      <c r="I101" s="11">
        <v>3710</v>
      </c>
      <c r="J101" s="11">
        <f>INDEX(CALLITE_EVAP_S_SHSTA!$I$2:$I$13, MATCH($B101,CALLITE_EVAP_S_SHSTA!$F$2:$F$13,0), 1)</f>
        <v>0.14829109094109952</v>
      </c>
      <c r="K101" s="11">
        <f>SHASTAlevel5extended!$H90</f>
        <v>3955.3780000000002</v>
      </c>
      <c r="L101" s="11">
        <f>INDEX(CALLiTE_SHASTA_LEVEL2_4!$E$1024:$E$1035, MATCH($B101,CALLiTE_SHASTA_LEVEL2_4!$C$1024:$C$1035,0), 1)</f>
        <v>650</v>
      </c>
      <c r="M101" s="11">
        <f>INDEX(CALLiTE_SHASTA_LEVEL2_4!$F$1024:$F$1035, MATCH($B101,CALLiTE_SHASTA_LEVEL2_4!$C$1024:$C$1035,0), 1)</f>
        <v>3200</v>
      </c>
      <c r="N101" s="11">
        <f>inflowYuba!H90</f>
        <v>1415</v>
      </c>
      <c r="O101" s="11">
        <f>INDEX(DEMAND_D_DAGUER_NP!$K$3:$K$14, MATCH($B101,DEMAND_D_DAGUER_NP!$H$3:$H$14,0), 1)</f>
        <v>10.367830149039696</v>
      </c>
      <c r="P101" s="11">
        <f>INDEX(D_THERM_DEMANDS!AB$3:AB$14, MATCH($B101,D_THERM_DEMANDS!$P$3:$P$14,0), 1)</f>
        <v>0.10195468519506733</v>
      </c>
      <c r="Q101" s="11">
        <f>INDEX(D_THERM_DEMANDS!AC$3:AC$14, MATCH($B101,D_THERM_DEMANDS!$P$3:$P$14,0), 1)</f>
        <v>9.8556068326745724E-2</v>
      </c>
      <c r="R101" s="11">
        <f>INDEX(D_THERM_DEMANDS!AD$3:AD$14, MATCH($B101,D_THERM_DEMANDS!$P$3:$P$14,0), 1)</f>
        <v>0.37524961614938379</v>
      </c>
      <c r="S101" s="11">
        <f>INDEX(D_THERM_DEMANDS!AE$3:AE$14, MATCH($B101,D_THERM_DEMANDS!$P$3:$P$14,0), 1)</f>
        <v>3.4062979777219108E-3</v>
      </c>
      <c r="T101" s="11">
        <f>INDEX(D_THERM_DEMANDS!AF$3:AF$14, MATCH($B101,D_THERM_DEMANDS!$P$3:$P$14,0), 1)</f>
        <v>3.4639017647861883E-2</v>
      </c>
      <c r="U101" s="11">
        <f>INDEX(D_THERM_DEMANDS!AG$3:AG$14, MATCH($B101,D_THERM_DEMANDS!$P$3:$P$14,0), 1)</f>
        <v>3.4639017647861883E-2</v>
      </c>
      <c r="V101" s="11">
        <f>INDEX(D_THERM_DEMANDS!AH$3:AH$14, MATCH($B101,D_THERM_DEMANDS!$P$3:$P$14,0), 1)</f>
        <v>5.4301075314024264E-3</v>
      </c>
      <c r="W101" s="11">
        <f>INDEX(D_THERM_DEMANDS!AI$3:AI$14, MATCH($B101,D_THERM_DEMANDS!$P$3:$P$14,0), 1)</f>
        <v>9.5430107709998907E-2</v>
      </c>
      <c r="X101" s="11">
        <f>INDEX(D_THERM_DEMANDS!AJ$3:AJ$14, MATCH($B101,D_THERM_DEMANDS!$P$3:$P$14,0), 1)</f>
        <v>0.24877112435488841</v>
      </c>
      <c r="Y101" s="11">
        <f>INDEX(D_THERM_DEMANDS!AK$3:AK$14, MATCH($B101,D_THERM_DEMANDS!$P$3:$P$14,0), 1)</f>
        <v>2.6507181176392165</v>
      </c>
      <c r="Z101">
        <f>INDEX(DEMAND_C217B!$K$3:$K$14, MATCH($B101,DEMAND_C217B!$H$3:$H$14,0), 1)</f>
        <v>0.95808124441521869</v>
      </c>
    </row>
    <row r="102" spans="1:26">
      <c r="A102" s="1">
        <v>43767</v>
      </c>
      <c r="B102" s="6">
        <f t="shared" si="1"/>
        <v>10</v>
      </c>
      <c r="C102" s="11">
        <v>1129</v>
      </c>
      <c r="D102" s="11">
        <f>OROLEVEL5!G91/1000</f>
        <v>3163</v>
      </c>
      <c r="E102" s="11">
        <f>INDEX(OROevaprateIN!$D$2:$D$13, MATCH($B102,OROevaprateIN!$A$2:$A$13,0), 1)</f>
        <v>0.15530542216238782</v>
      </c>
      <c r="F102" s="11">
        <f>INDEX(DEM_D6_PWR!$K$3:$K$14, MATCH($B102,DEM_D6_PWR!$H$3:$H$14,0), 1)</f>
        <v>1.1954685109460041E-2</v>
      </c>
      <c r="G102" s="11">
        <f>INDEX('MINGW_6&amp;DR69'!$L$3:$L$14, MATCH($B102,'MINGW_6&amp;DR69'!$H$3:$H$14,0), 1)</f>
        <v>0.20506528473120131</v>
      </c>
      <c r="H102" s="11">
        <f>INDEX('MINGW_6&amp;DR69'!$M$3:$M$14, MATCH($B102,'MINGW_6&amp;DR69'!$H$3:$H$14,0), 1)</f>
        <v>1.2868663659476649</v>
      </c>
      <c r="I102" s="11">
        <v>4797</v>
      </c>
      <c r="J102" s="11">
        <f>INDEX(CALLITE_EVAP_S_SHSTA!$I$2:$I$13, MATCH($B102,CALLITE_EVAP_S_SHSTA!$F$2:$F$13,0), 1)</f>
        <v>0.14829109094109952</v>
      </c>
      <c r="K102" s="11">
        <f>SHASTAlevel5extended!$H91</f>
        <v>3934.067</v>
      </c>
      <c r="L102" s="11">
        <f>INDEX(CALLiTE_SHASTA_LEVEL2_4!$E$1024:$E$1035, MATCH($B102,CALLiTE_SHASTA_LEVEL2_4!$C$1024:$C$1035,0), 1)</f>
        <v>650</v>
      </c>
      <c r="M102" s="11">
        <f>INDEX(CALLiTE_SHASTA_LEVEL2_4!$F$1024:$F$1035, MATCH($B102,CALLiTE_SHASTA_LEVEL2_4!$C$1024:$C$1035,0), 1)</f>
        <v>3200</v>
      </c>
      <c r="N102" s="11">
        <f>inflowYuba!H91</f>
        <v>1404</v>
      </c>
      <c r="O102" s="11">
        <f>INDEX(DEMAND_D_DAGUER_NP!$K$3:$K$14, MATCH($B102,DEMAND_D_DAGUER_NP!$H$3:$H$14,0), 1)</f>
        <v>10.367830149039696</v>
      </c>
      <c r="P102" s="11">
        <f>INDEX(D_THERM_DEMANDS!AB$3:AB$14, MATCH($B102,D_THERM_DEMANDS!$P$3:$P$14,0), 1)</f>
        <v>0.10195468519506733</v>
      </c>
      <c r="Q102" s="11">
        <f>INDEX(D_THERM_DEMANDS!AC$3:AC$14, MATCH($B102,D_THERM_DEMANDS!$P$3:$P$14,0), 1)</f>
        <v>9.8556068326745724E-2</v>
      </c>
      <c r="R102" s="11">
        <f>INDEX(D_THERM_DEMANDS!AD$3:AD$14, MATCH($B102,D_THERM_DEMANDS!$P$3:$P$14,0), 1)</f>
        <v>0.37524961614938379</v>
      </c>
      <c r="S102" s="11">
        <f>INDEX(D_THERM_DEMANDS!AE$3:AE$14, MATCH($B102,D_THERM_DEMANDS!$P$3:$P$14,0), 1)</f>
        <v>3.4062979777219108E-3</v>
      </c>
      <c r="T102" s="11">
        <f>INDEX(D_THERM_DEMANDS!AF$3:AF$14, MATCH($B102,D_THERM_DEMANDS!$P$3:$P$14,0), 1)</f>
        <v>3.4639017647861883E-2</v>
      </c>
      <c r="U102" s="11">
        <f>INDEX(D_THERM_DEMANDS!AG$3:AG$14, MATCH($B102,D_THERM_DEMANDS!$P$3:$P$14,0), 1)</f>
        <v>3.4639017647861883E-2</v>
      </c>
      <c r="V102" s="11">
        <f>INDEX(D_THERM_DEMANDS!AH$3:AH$14, MATCH($B102,D_THERM_DEMANDS!$P$3:$P$14,0), 1)</f>
        <v>5.4301075314024264E-3</v>
      </c>
      <c r="W102" s="11">
        <f>INDEX(D_THERM_DEMANDS!AI$3:AI$14, MATCH($B102,D_THERM_DEMANDS!$P$3:$P$14,0), 1)</f>
        <v>9.5430107709998907E-2</v>
      </c>
      <c r="X102" s="11">
        <f>INDEX(D_THERM_DEMANDS!AJ$3:AJ$14, MATCH($B102,D_THERM_DEMANDS!$P$3:$P$14,0), 1)</f>
        <v>0.24877112435488841</v>
      </c>
      <c r="Y102" s="11">
        <f>INDEX(D_THERM_DEMANDS!AK$3:AK$14, MATCH($B102,D_THERM_DEMANDS!$P$3:$P$14,0), 1)</f>
        <v>2.6507181176392165</v>
      </c>
      <c r="Z102">
        <f>INDEX(DEMAND_C217B!$K$3:$K$14, MATCH($B102,DEMAND_C217B!$H$3:$H$14,0), 1)</f>
        <v>0.95808124441521869</v>
      </c>
    </row>
    <row r="103" spans="1:26">
      <c r="A103" s="1">
        <v>43768</v>
      </c>
      <c r="B103" s="6">
        <f t="shared" si="1"/>
        <v>10</v>
      </c>
      <c r="C103" s="11">
        <v>1536</v>
      </c>
      <c r="D103" s="11">
        <f>OROLEVEL5!G92/1000</f>
        <v>3163</v>
      </c>
      <c r="E103" s="11">
        <f>INDEX(OROevaprateIN!$D$2:$D$13, MATCH($B103,OROevaprateIN!$A$2:$A$13,0), 1)</f>
        <v>0.15530542216238782</v>
      </c>
      <c r="F103" s="11">
        <f>INDEX(DEM_D6_PWR!$K$3:$K$14, MATCH($B103,DEM_D6_PWR!$H$3:$H$14,0), 1)</f>
        <v>1.1954685109460041E-2</v>
      </c>
      <c r="G103" s="11">
        <f>INDEX('MINGW_6&amp;DR69'!$L$3:$L$14, MATCH($B103,'MINGW_6&amp;DR69'!$H$3:$H$14,0), 1)</f>
        <v>0.20506528473120131</v>
      </c>
      <c r="H103" s="11">
        <f>INDEX('MINGW_6&amp;DR69'!$M$3:$M$14, MATCH($B103,'MINGW_6&amp;DR69'!$H$3:$H$14,0), 1)</f>
        <v>1.2868663659476649</v>
      </c>
      <c r="I103" s="11">
        <v>3749</v>
      </c>
      <c r="J103" s="11">
        <f>INDEX(CALLITE_EVAP_S_SHSTA!$I$2:$I$13, MATCH($B103,CALLITE_EVAP_S_SHSTA!$F$2:$F$13,0), 1)</f>
        <v>0.14829109094109952</v>
      </c>
      <c r="K103" s="11">
        <f>SHASTAlevel5extended!$H92</f>
        <v>3912.7559999999999</v>
      </c>
      <c r="L103" s="11">
        <f>INDEX(CALLiTE_SHASTA_LEVEL2_4!$E$1024:$E$1035, MATCH($B103,CALLiTE_SHASTA_LEVEL2_4!$C$1024:$C$1035,0), 1)</f>
        <v>650</v>
      </c>
      <c r="M103" s="11">
        <f>INDEX(CALLiTE_SHASTA_LEVEL2_4!$F$1024:$F$1035, MATCH($B103,CALLiTE_SHASTA_LEVEL2_4!$C$1024:$C$1035,0), 1)</f>
        <v>3200</v>
      </c>
      <c r="N103" s="11">
        <f>inflowYuba!H92</f>
        <v>1403</v>
      </c>
      <c r="O103" s="11">
        <f>INDEX(DEMAND_D_DAGUER_NP!$K$3:$K$14, MATCH($B103,DEMAND_D_DAGUER_NP!$H$3:$H$14,0), 1)</f>
        <v>10.367830149039696</v>
      </c>
      <c r="P103" s="11">
        <f>INDEX(D_THERM_DEMANDS!AB$3:AB$14, MATCH($B103,D_THERM_DEMANDS!$P$3:$P$14,0), 1)</f>
        <v>0.10195468519506733</v>
      </c>
      <c r="Q103" s="11">
        <f>INDEX(D_THERM_DEMANDS!AC$3:AC$14, MATCH($B103,D_THERM_DEMANDS!$P$3:$P$14,0), 1)</f>
        <v>9.8556068326745724E-2</v>
      </c>
      <c r="R103" s="11">
        <f>INDEX(D_THERM_DEMANDS!AD$3:AD$14, MATCH($B103,D_THERM_DEMANDS!$P$3:$P$14,0), 1)</f>
        <v>0.37524961614938379</v>
      </c>
      <c r="S103" s="11">
        <f>INDEX(D_THERM_DEMANDS!AE$3:AE$14, MATCH($B103,D_THERM_DEMANDS!$P$3:$P$14,0), 1)</f>
        <v>3.4062979777219108E-3</v>
      </c>
      <c r="T103" s="11">
        <f>INDEX(D_THERM_DEMANDS!AF$3:AF$14, MATCH($B103,D_THERM_DEMANDS!$P$3:$P$14,0), 1)</f>
        <v>3.4639017647861883E-2</v>
      </c>
      <c r="U103" s="11">
        <f>INDEX(D_THERM_DEMANDS!AG$3:AG$14, MATCH($B103,D_THERM_DEMANDS!$P$3:$P$14,0), 1)</f>
        <v>3.4639017647861883E-2</v>
      </c>
      <c r="V103" s="11">
        <f>INDEX(D_THERM_DEMANDS!AH$3:AH$14, MATCH($B103,D_THERM_DEMANDS!$P$3:$P$14,0), 1)</f>
        <v>5.4301075314024264E-3</v>
      </c>
      <c r="W103" s="11">
        <f>INDEX(D_THERM_DEMANDS!AI$3:AI$14, MATCH($B103,D_THERM_DEMANDS!$P$3:$P$14,0), 1)</f>
        <v>9.5430107709998907E-2</v>
      </c>
      <c r="X103" s="11">
        <f>INDEX(D_THERM_DEMANDS!AJ$3:AJ$14, MATCH($B103,D_THERM_DEMANDS!$P$3:$P$14,0), 1)</f>
        <v>0.24877112435488841</v>
      </c>
      <c r="Y103" s="11">
        <f>INDEX(D_THERM_DEMANDS!AK$3:AK$14, MATCH($B103,D_THERM_DEMANDS!$P$3:$P$14,0), 1)</f>
        <v>2.6507181176392165</v>
      </c>
      <c r="Z103">
        <f>INDEX(DEMAND_C217B!$K$3:$K$14, MATCH($B103,DEMAND_C217B!$H$3:$H$14,0), 1)</f>
        <v>0.95808124441521869</v>
      </c>
    </row>
    <row r="104" spans="1:26">
      <c r="A104" s="1">
        <v>43769</v>
      </c>
      <c r="B104" s="6">
        <f t="shared" si="1"/>
        <v>10</v>
      </c>
      <c r="C104" s="11">
        <v>1076</v>
      </c>
      <c r="D104" s="11">
        <f>OROLEVEL5!G93/1000</f>
        <v>3163</v>
      </c>
      <c r="E104" s="11">
        <f>INDEX(OROevaprateIN!$D$2:$D$13, MATCH($B104,OROevaprateIN!$A$2:$A$13,0), 1)</f>
        <v>0.15530542216238782</v>
      </c>
      <c r="F104" s="11">
        <f>INDEX(DEM_D6_PWR!$K$3:$K$14, MATCH($B104,DEM_D6_PWR!$H$3:$H$14,0), 1)</f>
        <v>1.1954685109460041E-2</v>
      </c>
      <c r="G104" s="11">
        <f>INDEX('MINGW_6&amp;DR69'!$L$3:$L$14, MATCH($B104,'MINGW_6&amp;DR69'!$H$3:$H$14,0), 1)</f>
        <v>0.20506528473120131</v>
      </c>
      <c r="H104" s="11">
        <f>INDEX('MINGW_6&amp;DR69'!$M$3:$M$14, MATCH($B104,'MINGW_6&amp;DR69'!$H$3:$H$14,0), 1)</f>
        <v>1.2868663659476649</v>
      </c>
      <c r="I104" s="11">
        <v>2303</v>
      </c>
      <c r="J104" s="11">
        <f>INDEX(CALLITE_EVAP_S_SHSTA!$I$2:$I$13, MATCH($B104,CALLITE_EVAP_S_SHSTA!$F$2:$F$13,0), 1)</f>
        <v>0.14829109094109952</v>
      </c>
      <c r="K104" s="11">
        <f>SHASTAlevel5extended!$H93</f>
        <v>3891.444</v>
      </c>
      <c r="L104" s="11">
        <f>INDEX(CALLiTE_SHASTA_LEVEL2_4!$E$1024:$E$1035, MATCH($B104,CALLiTE_SHASTA_LEVEL2_4!$C$1024:$C$1035,0), 1)</f>
        <v>650</v>
      </c>
      <c r="M104" s="11">
        <f>INDEX(CALLiTE_SHASTA_LEVEL2_4!$F$1024:$F$1035, MATCH($B104,CALLiTE_SHASTA_LEVEL2_4!$C$1024:$C$1035,0), 1)</f>
        <v>3200</v>
      </c>
      <c r="N104" s="11">
        <f>inflowYuba!H93</f>
        <v>1407</v>
      </c>
      <c r="O104" s="11">
        <f>INDEX(DEMAND_D_DAGUER_NP!$K$3:$K$14, MATCH($B104,DEMAND_D_DAGUER_NP!$H$3:$H$14,0), 1)</f>
        <v>10.367830149039696</v>
      </c>
      <c r="P104" s="11">
        <f>INDEX(D_THERM_DEMANDS!AB$3:AB$14, MATCH($B104,D_THERM_DEMANDS!$P$3:$P$14,0), 1)</f>
        <v>0.10195468519506733</v>
      </c>
      <c r="Q104" s="11">
        <f>INDEX(D_THERM_DEMANDS!AC$3:AC$14, MATCH($B104,D_THERM_DEMANDS!$P$3:$P$14,0), 1)</f>
        <v>9.8556068326745724E-2</v>
      </c>
      <c r="R104" s="11">
        <f>INDEX(D_THERM_DEMANDS!AD$3:AD$14, MATCH($B104,D_THERM_DEMANDS!$P$3:$P$14,0), 1)</f>
        <v>0.37524961614938379</v>
      </c>
      <c r="S104" s="11">
        <f>INDEX(D_THERM_DEMANDS!AE$3:AE$14, MATCH($B104,D_THERM_DEMANDS!$P$3:$P$14,0), 1)</f>
        <v>3.4062979777219108E-3</v>
      </c>
      <c r="T104" s="11">
        <f>INDEX(D_THERM_DEMANDS!AF$3:AF$14, MATCH($B104,D_THERM_DEMANDS!$P$3:$P$14,0), 1)</f>
        <v>3.4639017647861883E-2</v>
      </c>
      <c r="U104" s="11">
        <f>INDEX(D_THERM_DEMANDS!AG$3:AG$14, MATCH($B104,D_THERM_DEMANDS!$P$3:$P$14,0), 1)</f>
        <v>3.4639017647861883E-2</v>
      </c>
      <c r="V104" s="11">
        <f>INDEX(D_THERM_DEMANDS!AH$3:AH$14, MATCH($B104,D_THERM_DEMANDS!$P$3:$P$14,0), 1)</f>
        <v>5.4301075314024264E-3</v>
      </c>
      <c r="W104" s="11">
        <f>INDEX(D_THERM_DEMANDS!AI$3:AI$14, MATCH($B104,D_THERM_DEMANDS!$P$3:$P$14,0), 1)</f>
        <v>9.5430107709998907E-2</v>
      </c>
      <c r="X104" s="11">
        <f>INDEX(D_THERM_DEMANDS!AJ$3:AJ$14, MATCH($B104,D_THERM_DEMANDS!$P$3:$P$14,0), 1)</f>
        <v>0.24877112435488841</v>
      </c>
      <c r="Y104" s="11">
        <f>INDEX(D_THERM_DEMANDS!AK$3:AK$14, MATCH($B104,D_THERM_DEMANDS!$P$3:$P$14,0), 1)</f>
        <v>2.6507181176392165</v>
      </c>
      <c r="Z104">
        <f>INDEX(DEMAND_C217B!$K$3:$K$14, MATCH($B104,DEMAND_C217B!$H$3:$H$14,0), 1)</f>
        <v>0.95808124441521869</v>
      </c>
    </row>
    <row r="105" spans="1:26">
      <c r="A105" s="1">
        <v>43770</v>
      </c>
      <c r="B105" s="6">
        <f t="shared" si="1"/>
        <v>11</v>
      </c>
      <c r="C105" s="11">
        <v>1464</v>
      </c>
      <c r="D105" s="11">
        <f>OROLEVEL5!G94/1000</f>
        <v>3163</v>
      </c>
      <c r="E105" s="11">
        <f>INDEX(OROevaprateIN!$D$2:$D$13, MATCH($B105,OROevaprateIN!$A$2:$A$13,0), 1)</f>
        <v>6.4641844127195106E-2</v>
      </c>
      <c r="F105" s="11">
        <f>INDEX(DEM_D6_PWR!$K$3:$K$14, MATCH($B105,DEM_D6_PWR!$H$3:$H$14,0), 1)</f>
        <v>3.6507936135407479E-4</v>
      </c>
      <c r="G105" s="11">
        <f>INDEX('MINGW_6&amp;DR69'!$L$3:$L$14, MATCH($B105,'MINGW_6&amp;DR69'!$H$3:$H$14,0), 1)</f>
        <v>6.1865078787955025E-3</v>
      </c>
      <c r="H105" s="11">
        <f>INDEX('MINGW_6&amp;DR69'!$M$3:$M$14, MATCH($B105,'MINGW_6&amp;DR69'!$H$3:$H$14,0), 1)</f>
        <v>3.8412698299165757E-2</v>
      </c>
      <c r="I105" s="11">
        <v>1871</v>
      </c>
      <c r="J105" s="11">
        <f>INDEX(CALLITE_EVAP_S_SHSTA!$I$2:$I$13, MATCH($B105,CALLITE_EVAP_S_SHSTA!$F$2:$F$13,0), 1)</f>
        <v>7.305158755135914E-2</v>
      </c>
      <c r="K105" s="11">
        <f>SHASTAlevel5extended!$H94</f>
        <v>3870.1329999999998</v>
      </c>
      <c r="L105" s="11">
        <f>INDEX(CALLiTE_SHASTA_LEVEL2_4!$E$1024:$E$1035, MATCH($B105,CALLiTE_SHASTA_LEVEL2_4!$C$1024:$C$1035,0), 1)</f>
        <v>650</v>
      </c>
      <c r="M105" s="11">
        <f>INDEX(CALLiTE_SHASTA_LEVEL2_4!$F$1024:$F$1035, MATCH($B105,CALLiTE_SHASTA_LEVEL2_4!$C$1024:$C$1035,0), 1)</f>
        <v>3200</v>
      </c>
      <c r="N105" s="11">
        <f>inflowYuba!H94</f>
        <v>1405</v>
      </c>
      <c r="O105" s="11">
        <f>INDEX(DEMAND_D_DAGUER_NP!$K$3:$K$14, MATCH($B105,DEMAND_D_DAGUER_NP!$H$3:$H$14,0), 1)</f>
        <v>5.7084841493576297</v>
      </c>
      <c r="P105" s="11">
        <f>INDEX(D_THERM_DEMANDS!AB$3:AB$14, MATCH($B105,D_THERM_DEMANDS!$P$3:$P$14,0), 1)</f>
        <v>9999</v>
      </c>
      <c r="Q105" s="11">
        <f>INDEX(D_THERM_DEMANDS!AC$3:AC$14, MATCH($B105,D_THERM_DEMANDS!$P$3:$P$14,0), 1)</f>
        <v>9999</v>
      </c>
      <c r="R105" s="11">
        <f>INDEX(D_THERM_DEMANDS!AD$3:AD$14, MATCH($B105,D_THERM_DEMANDS!$P$3:$P$14,0), 1)</f>
        <v>9999</v>
      </c>
      <c r="S105" s="11">
        <f>INDEX(D_THERM_DEMANDS!AE$3:AE$14, MATCH($B105,D_THERM_DEMANDS!$P$3:$P$14,0), 1)</f>
        <v>9999</v>
      </c>
      <c r="T105" s="11">
        <f>INDEX(D_THERM_DEMANDS!AF$3:AF$14, MATCH($B105,D_THERM_DEMANDS!$P$3:$P$14,0), 1)</f>
        <v>3.5793651569457276E-2</v>
      </c>
      <c r="U105" s="11">
        <f>INDEX(D_THERM_DEMANDS!AG$3:AG$14, MATCH($B105,D_THERM_DEMANDS!$P$3:$P$14,0), 1)</f>
        <v>9.1111111499014349E-3</v>
      </c>
      <c r="V105" s="11">
        <f>INDEX(D_THERM_DEMANDS!AH$3:AH$14, MATCH($B105,D_THERM_DEMANDS!$P$3:$P$14,0), 1)</f>
        <v>1.7063491682093294E-4</v>
      </c>
      <c r="W105" s="11">
        <f>INDEX(D_THERM_DEMANDS!AI$3:AI$14, MATCH($B105,D_THERM_DEMANDS!$P$3:$P$14,0), 1)</f>
        <v>6.619047664460681E-2</v>
      </c>
      <c r="X105" s="11">
        <f>INDEX(D_THERM_DEMANDS!AJ$3:AJ$14, MATCH($B105,D_THERM_DEMANDS!$P$3:$P$14,0), 1)</f>
        <v>0.17571428881751167</v>
      </c>
      <c r="Y105" s="11">
        <f>INDEX(D_THERM_DEMANDS!AK$3:AK$14, MATCH($B105,D_THERM_DEMANDS!$P$3:$P$14,0), 1)</f>
        <v>3.550738092452761</v>
      </c>
      <c r="Z105">
        <f>INDEX(DEMAND_C217B!$K$3:$K$14, MATCH($B105,DEMAND_C217B!$H$3:$H$14,0), 1)</f>
        <v>0.93905406127136859</v>
      </c>
    </row>
    <row r="106" spans="1:26">
      <c r="A106" s="1">
        <v>43771</v>
      </c>
      <c r="B106" s="6">
        <f t="shared" si="1"/>
        <v>11</v>
      </c>
      <c r="C106" s="11">
        <v>1241</v>
      </c>
      <c r="D106" s="11">
        <f>OROLEVEL5!G95/1000</f>
        <v>3163</v>
      </c>
      <c r="E106" s="11">
        <f>INDEX(OROevaprateIN!$D$2:$D$13, MATCH($B106,OROevaprateIN!$A$2:$A$13,0), 1)</f>
        <v>6.4641844127195106E-2</v>
      </c>
      <c r="F106" s="11">
        <f>INDEX(DEM_D6_PWR!$K$3:$K$14, MATCH($B106,DEM_D6_PWR!$H$3:$H$14,0), 1)</f>
        <v>3.6507936135407479E-4</v>
      </c>
      <c r="G106" s="11">
        <f>INDEX('MINGW_6&amp;DR69'!$L$3:$L$14, MATCH($B106,'MINGW_6&amp;DR69'!$H$3:$H$14,0), 1)</f>
        <v>6.1865078787955025E-3</v>
      </c>
      <c r="H106" s="11">
        <f>INDEX('MINGW_6&amp;DR69'!$M$3:$M$14, MATCH($B106,'MINGW_6&amp;DR69'!$H$3:$H$14,0), 1)</f>
        <v>3.8412698299165757E-2</v>
      </c>
      <c r="I106" s="11">
        <v>2359</v>
      </c>
      <c r="J106" s="11">
        <f>INDEX(CALLITE_EVAP_S_SHSTA!$I$2:$I$13, MATCH($B106,CALLITE_EVAP_S_SHSTA!$F$2:$F$13,0), 1)</f>
        <v>7.305158755135914E-2</v>
      </c>
      <c r="K106" s="11">
        <f>SHASTAlevel5extended!$H95</f>
        <v>3848.8209999999999</v>
      </c>
      <c r="L106" s="11">
        <f>INDEX(CALLiTE_SHASTA_LEVEL2_4!$E$1024:$E$1035, MATCH($B106,CALLiTE_SHASTA_LEVEL2_4!$C$1024:$C$1035,0), 1)</f>
        <v>650</v>
      </c>
      <c r="M106" s="11">
        <f>INDEX(CALLiTE_SHASTA_LEVEL2_4!$F$1024:$F$1035, MATCH($B106,CALLiTE_SHASTA_LEVEL2_4!$C$1024:$C$1035,0), 1)</f>
        <v>3200</v>
      </c>
      <c r="N106" s="11">
        <f>inflowYuba!H95</f>
        <v>1403</v>
      </c>
      <c r="O106" s="11">
        <f>INDEX(DEMAND_D_DAGUER_NP!$K$3:$K$14, MATCH($B106,DEMAND_D_DAGUER_NP!$H$3:$H$14,0), 1)</f>
        <v>5.7084841493576297</v>
      </c>
      <c r="P106" s="11">
        <f>INDEX(D_THERM_DEMANDS!AB$3:AB$14, MATCH($B106,D_THERM_DEMANDS!$P$3:$P$14,0), 1)</f>
        <v>9999</v>
      </c>
      <c r="Q106" s="11">
        <f>INDEX(D_THERM_DEMANDS!AC$3:AC$14, MATCH($B106,D_THERM_DEMANDS!$P$3:$P$14,0), 1)</f>
        <v>9999</v>
      </c>
      <c r="R106" s="11">
        <f>INDEX(D_THERM_DEMANDS!AD$3:AD$14, MATCH($B106,D_THERM_DEMANDS!$P$3:$P$14,0), 1)</f>
        <v>9999</v>
      </c>
      <c r="S106" s="11">
        <f>INDEX(D_THERM_DEMANDS!AE$3:AE$14, MATCH($B106,D_THERM_DEMANDS!$P$3:$P$14,0), 1)</f>
        <v>9999</v>
      </c>
      <c r="T106" s="11">
        <f>INDEX(D_THERM_DEMANDS!AF$3:AF$14, MATCH($B106,D_THERM_DEMANDS!$P$3:$P$14,0), 1)</f>
        <v>3.5793651569457276E-2</v>
      </c>
      <c r="U106" s="11">
        <f>INDEX(D_THERM_DEMANDS!AG$3:AG$14, MATCH($B106,D_THERM_DEMANDS!$P$3:$P$14,0), 1)</f>
        <v>9.1111111499014349E-3</v>
      </c>
      <c r="V106" s="11">
        <f>INDEX(D_THERM_DEMANDS!AH$3:AH$14, MATCH($B106,D_THERM_DEMANDS!$P$3:$P$14,0), 1)</f>
        <v>1.7063491682093294E-4</v>
      </c>
      <c r="W106" s="11">
        <f>INDEX(D_THERM_DEMANDS!AI$3:AI$14, MATCH($B106,D_THERM_DEMANDS!$P$3:$P$14,0), 1)</f>
        <v>6.619047664460681E-2</v>
      </c>
      <c r="X106" s="11">
        <f>INDEX(D_THERM_DEMANDS!AJ$3:AJ$14, MATCH($B106,D_THERM_DEMANDS!$P$3:$P$14,0), 1)</f>
        <v>0.17571428881751167</v>
      </c>
      <c r="Y106" s="11">
        <f>INDEX(D_THERM_DEMANDS!AK$3:AK$14, MATCH($B106,D_THERM_DEMANDS!$P$3:$P$14,0), 1)</f>
        <v>3.550738092452761</v>
      </c>
      <c r="Z106">
        <f>INDEX(DEMAND_C217B!$K$3:$K$14, MATCH($B106,DEMAND_C217B!$H$3:$H$14,0), 1)</f>
        <v>0.93905406127136859</v>
      </c>
    </row>
    <row r="107" spans="1:26">
      <c r="A107" s="1">
        <v>43772</v>
      </c>
      <c r="B107" s="6">
        <f t="shared" si="1"/>
        <v>11</v>
      </c>
      <c r="C107" s="11">
        <v>979</v>
      </c>
      <c r="D107" s="11">
        <f>OROLEVEL5!G96/1000</f>
        <v>3163</v>
      </c>
      <c r="E107" s="11">
        <f>INDEX(OROevaprateIN!$D$2:$D$13, MATCH($B107,OROevaprateIN!$A$2:$A$13,0), 1)</f>
        <v>6.4641844127195106E-2</v>
      </c>
      <c r="F107" s="11">
        <f>INDEX(DEM_D6_PWR!$K$3:$K$14, MATCH($B107,DEM_D6_PWR!$H$3:$H$14,0), 1)</f>
        <v>3.6507936135407479E-4</v>
      </c>
      <c r="G107" s="11">
        <f>INDEX('MINGW_6&amp;DR69'!$L$3:$L$14, MATCH($B107,'MINGW_6&amp;DR69'!$H$3:$H$14,0), 1)</f>
        <v>6.1865078787955025E-3</v>
      </c>
      <c r="H107" s="11">
        <f>INDEX('MINGW_6&amp;DR69'!$M$3:$M$14, MATCH($B107,'MINGW_6&amp;DR69'!$H$3:$H$14,0), 1)</f>
        <v>3.8412698299165757E-2</v>
      </c>
      <c r="I107" s="11">
        <v>2620</v>
      </c>
      <c r="J107" s="11">
        <f>INDEX(CALLITE_EVAP_S_SHSTA!$I$2:$I$13, MATCH($B107,CALLITE_EVAP_S_SHSTA!$F$2:$F$13,0), 1)</f>
        <v>7.305158755135914E-2</v>
      </c>
      <c r="K107" s="11">
        <f>SHASTAlevel5extended!$H96</f>
        <v>3827.51</v>
      </c>
      <c r="L107" s="11">
        <f>INDEX(CALLiTE_SHASTA_LEVEL2_4!$E$1024:$E$1035, MATCH($B107,CALLiTE_SHASTA_LEVEL2_4!$C$1024:$C$1035,0), 1)</f>
        <v>650</v>
      </c>
      <c r="M107" s="11">
        <f>INDEX(CALLiTE_SHASTA_LEVEL2_4!$F$1024:$F$1035, MATCH($B107,CALLiTE_SHASTA_LEVEL2_4!$C$1024:$C$1035,0), 1)</f>
        <v>3200</v>
      </c>
      <c r="N107" s="11">
        <f>inflowYuba!H96</f>
        <v>1403</v>
      </c>
      <c r="O107" s="11">
        <f>INDEX(DEMAND_D_DAGUER_NP!$K$3:$K$14, MATCH($B107,DEMAND_D_DAGUER_NP!$H$3:$H$14,0), 1)</f>
        <v>5.7084841493576297</v>
      </c>
      <c r="P107" s="11">
        <f>INDEX(D_THERM_DEMANDS!AB$3:AB$14, MATCH($B107,D_THERM_DEMANDS!$P$3:$P$14,0), 1)</f>
        <v>9999</v>
      </c>
      <c r="Q107" s="11">
        <f>INDEX(D_THERM_DEMANDS!AC$3:AC$14, MATCH($B107,D_THERM_DEMANDS!$P$3:$P$14,0), 1)</f>
        <v>9999</v>
      </c>
      <c r="R107" s="11">
        <f>INDEX(D_THERM_DEMANDS!AD$3:AD$14, MATCH($B107,D_THERM_DEMANDS!$P$3:$P$14,0), 1)</f>
        <v>9999</v>
      </c>
      <c r="S107" s="11">
        <f>INDEX(D_THERM_DEMANDS!AE$3:AE$14, MATCH($B107,D_THERM_DEMANDS!$P$3:$P$14,0), 1)</f>
        <v>9999</v>
      </c>
      <c r="T107" s="11">
        <f>INDEX(D_THERM_DEMANDS!AF$3:AF$14, MATCH($B107,D_THERM_DEMANDS!$P$3:$P$14,0), 1)</f>
        <v>3.5793651569457276E-2</v>
      </c>
      <c r="U107" s="11">
        <f>INDEX(D_THERM_DEMANDS!AG$3:AG$14, MATCH($B107,D_THERM_DEMANDS!$P$3:$P$14,0), 1)</f>
        <v>9.1111111499014349E-3</v>
      </c>
      <c r="V107" s="11">
        <f>INDEX(D_THERM_DEMANDS!AH$3:AH$14, MATCH($B107,D_THERM_DEMANDS!$P$3:$P$14,0), 1)</f>
        <v>1.7063491682093294E-4</v>
      </c>
      <c r="W107" s="11">
        <f>INDEX(D_THERM_DEMANDS!AI$3:AI$14, MATCH($B107,D_THERM_DEMANDS!$P$3:$P$14,0), 1)</f>
        <v>6.619047664460681E-2</v>
      </c>
      <c r="X107" s="11">
        <f>INDEX(D_THERM_DEMANDS!AJ$3:AJ$14, MATCH($B107,D_THERM_DEMANDS!$P$3:$P$14,0), 1)</f>
        <v>0.17571428881751167</v>
      </c>
      <c r="Y107" s="11">
        <f>INDEX(D_THERM_DEMANDS!AK$3:AK$14, MATCH($B107,D_THERM_DEMANDS!$P$3:$P$14,0), 1)</f>
        <v>3.550738092452761</v>
      </c>
      <c r="Z107">
        <f>INDEX(DEMAND_C217B!$K$3:$K$14, MATCH($B107,DEMAND_C217B!$H$3:$H$14,0), 1)</f>
        <v>0.93905406127136859</v>
      </c>
    </row>
    <row r="108" spans="1:26">
      <c r="A108" s="1">
        <v>43773</v>
      </c>
      <c r="B108" s="6">
        <f t="shared" si="1"/>
        <v>11</v>
      </c>
      <c r="C108" s="11">
        <v>1500</v>
      </c>
      <c r="D108" s="11">
        <f>OROLEVEL5!G97/1000</f>
        <v>3163</v>
      </c>
      <c r="E108" s="11">
        <f>INDEX(OROevaprateIN!$D$2:$D$13, MATCH($B108,OROevaprateIN!$A$2:$A$13,0), 1)</f>
        <v>6.4641844127195106E-2</v>
      </c>
      <c r="F108" s="11">
        <f>INDEX(DEM_D6_PWR!$K$3:$K$14, MATCH($B108,DEM_D6_PWR!$H$3:$H$14,0), 1)</f>
        <v>3.6507936135407479E-4</v>
      </c>
      <c r="G108" s="11">
        <f>INDEX('MINGW_6&amp;DR69'!$L$3:$L$14, MATCH($B108,'MINGW_6&amp;DR69'!$H$3:$H$14,0), 1)</f>
        <v>6.1865078787955025E-3</v>
      </c>
      <c r="H108" s="11">
        <f>INDEX('MINGW_6&amp;DR69'!$M$3:$M$14, MATCH($B108,'MINGW_6&amp;DR69'!$H$3:$H$14,0), 1)</f>
        <v>3.8412698299165757E-2</v>
      </c>
      <c r="I108" s="11">
        <v>2914</v>
      </c>
      <c r="J108" s="11">
        <f>INDEX(CALLITE_EVAP_S_SHSTA!$I$2:$I$13, MATCH($B108,CALLITE_EVAP_S_SHSTA!$F$2:$F$13,0), 1)</f>
        <v>7.305158755135914E-2</v>
      </c>
      <c r="K108" s="11">
        <f>SHASTAlevel5extended!$H97</f>
        <v>3806.1979999999999</v>
      </c>
      <c r="L108" s="11">
        <f>INDEX(CALLiTE_SHASTA_LEVEL2_4!$E$1024:$E$1035, MATCH($B108,CALLiTE_SHASTA_LEVEL2_4!$C$1024:$C$1035,0), 1)</f>
        <v>650</v>
      </c>
      <c r="M108" s="11">
        <f>INDEX(CALLiTE_SHASTA_LEVEL2_4!$F$1024:$F$1035, MATCH($B108,CALLiTE_SHASTA_LEVEL2_4!$C$1024:$C$1035,0), 1)</f>
        <v>3200</v>
      </c>
      <c r="N108" s="11">
        <f>inflowYuba!H97</f>
        <v>1402</v>
      </c>
      <c r="O108" s="11">
        <f>INDEX(DEMAND_D_DAGUER_NP!$K$3:$K$14, MATCH($B108,DEMAND_D_DAGUER_NP!$H$3:$H$14,0), 1)</f>
        <v>5.7084841493576297</v>
      </c>
      <c r="P108" s="11">
        <f>INDEX(D_THERM_DEMANDS!AB$3:AB$14, MATCH($B108,D_THERM_DEMANDS!$P$3:$P$14,0), 1)</f>
        <v>9999</v>
      </c>
      <c r="Q108" s="11">
        <f>INDEX(D_THERM_DEMANDS!AC$3:AC$14, MATCH($B108,D_THERM_DEMANDS!$P$3:$P$14,0), 1)</f>
        <v>9999</v>
      </c>
      <c r="R108" s="11">
        <f>INDEX(D_THERM_DEMANDS!AD$3:AD$14, MATCH($B108,D_THERM_DEMANDS!$P$3:$P$14,0), 1)</f>
        <v>9999</v>
      </c>
      <c r="S108" s="11">
        <f>INDEX(D_THERM_DEMANDS!AE$3:AE$14, MATCH($B108,D_THERM_DEMANDS!$P$3:$P$14,0), 1)</f>
        <v>9999</v>
      </c>
      <c r="T108" s="11">
        <f>INDEX(D_THERM_DEMANDS!AF$3:AF$14, MATCH($B108,D_THERM_DEMANDS!$P$3:$P$14,0), 1)</f>
        <v>3.5793651569457276E-2</v>
      </c>
      <c r="U108" s="11">
        <f>INDEX(D_THERM_DEMANDS!AG$3:AG$14, MATCH($B108,D_THERM_DEMANDS!$P$3:$P$14,0), 1)</f>
        <v>9.1111111499014349E-3</v>
      </c>
      <c r="V108" s="11">
        <f>INDEX(D_THERM_DEMANDS!AH$3:AH$14, MATCH($B108,D_THERM_DEMANDS!$P$3:$P$14,0), 1)</f>
        <v>1.7063491682093294E-4</v>
      </c>
      <c r="W108" s="11">
        <f>INDEX(D_THERM_DEMANDS!AI$3:AI$14, MATCH($B108,D_THERM_DEMANDS!$P$3:$P$14,0), 1)</f>
        <v>6.619047664460681E-2</v>
      </c>
      <c r="X108" s="11">
        <f>INDEX(D_THERM_DEMANDS!AJ$3:AJ$14, MATCH($B108,D_THERM_DEMANDS!$P$3:$P$14,0), 1)</f>
        <v>0.17571428881751167</v>
      </c>
      <c r="Y108" s="11">
        <f>INDEX(D_THERM_DEMANDS!AK$3:AK$14, MATCH($B108,D_THERM_DEMANDS!$P$3:$P$14,0), 1)</f>
        <v>3.550738092452761</v>
      </c>
      <c r="Z108">
        <f>INDEX(DEMAND_C217B!$K$3:$K$14, MATCH($B108,DEMAND_C217B!$H$3:$H$14,0), 1)</f>
        <v>0.93905406127136859</v>
      </c>
    </row>
    <row r="109" spans="1:26">
      <c r="A109" s="1">
        <v>43774</v>
      </c>
      <c r="B109" s="6">
        <f t="shared" si="1"/>
        <v>11</v>
      </c>
      <c r="C109" s="11">
        <v>1471</v>
      </c>
      <c r="D109" s="11">
        <f>OROLEVEL5!G98/1000</f>
        <v>3163</v>
      </c>
      <c r="E109" s="11">
        <f>INDEX(OROevaprateIN!$D$2:$D$13, MATCH($B109,OROevaprateIN!$A$2:$A$13,0), 1)</f>
        <v>6.4641844127195106E-2</v>
      </c>
      <c r="F109" s="11">
        <f>INDEX(DEM_D6_PWR!$K$3:$K$14, MATCH($B109,DEM_D6_PWR!$H$3:$H$14,0), 1)</f>
        <v>3.6507936135407479E-4</v>
      </c>
      <c r="G109" s="11">
        <f>INDEX('MINGW_6&amp;DR69'!$L$3:$L$14, MATCH($B109,'MINGW_6&amp;DR69'!$H$3:$H$14,0), 1)</f>
        <v>6.1865078787955025E-3</v>
      </c>
      <c r="H109" s="11">
        <f>INDEX('MINGW_6&amp;DR69'!$M$3:$M$14, MATCH($B109,'MINGW_6&amp;DR69'!$H$3:$H$14,0), 1)</f>
        <v>3.8412698299165757E-2</v>
      </c>
      <c r="I109" s="11">
        <v>2298</v>
      </c>
      <c r="J109" s="11">
        <f>INDEX(CALLITE_EVAP_S_SHSTA!$I$2:$I$13, MATCH($B109,CALLITE_EVAP_S_SHSTA!$F$2:$F$13,0), 1)</f>
        <v>7.305158755135914E-2</v>
      </c>
      <c r="K109" s="11">
        <f>SHASTAlevel5extended!$H98</f>
        <v>3784.8870000000002</v>
      </c>
      <c r="L109" s="11">
        <f>INDEX(CALLiTE_SHASTA_LEVEL2_4!$E$1024:$E$1035, MATCH($B109,CALLiTE_SHASTA_LEVEL2_4!$C$1024:$C$1035,0), 1)</f>
        <v>650</v>
      </c>
      <c r="M109" s="11">
        <f>INDEX(CALLiTE_SHASTA_LEVEL2_4!$F$1024:$F$1035, MATCH($B109,CALLiTE_SHASTA_LEVEL2_4!$C$1024:$C$1035,0), 1)</f>
        <v>3200</v>
      </c>
      <c r="N109" s="11">
        <f>inflowYuba!H98</f>
        <v>1406</v>
      </c>
      <c r="O109" s="11">
        <f>INDEX(DEMAND_D_DAGUER_NP!$K$3:$K$14, MATCH($B109,DEMAND_D_DAGUER_NP!$H$3:$H$14,0), 1)</f>
        <v>5.7084841493576297</v>
      </c>
      <c r="P109" s="11">
        <f>INDEX(D_THERM_DEMANDS!AB$3:AB$14, MATCH($B109,D_THERM_DEMANDS!$P$3:$P$14,0), 1)</f>
        <v>9999</v>
      </c>
      <c r="Q109" s="11">
        <f>INDEX(D_THERM_DEMANDS!AC$3:AC$14, MATCH($B109,D_THERM_DEMANDS!$P$3:$P$14,0), 1)</f>
        <v>9999</v>
      </c>
      <c r="R109" s="11">
        <f>INDEX(D_THERM_DEMANDS!AD$3:AD$14, MATCH($B109,D_THERM_DEMANDS!$P$3:$P$14,0), 1)</f>
        <v>9999</v>
      </c>
      <c r="S109" s="11">
        <f>INDEX(D_THERM_DEMANDS!AE$3:AE$14, MATCH($B109,D_THERM_DEMANDS!$P$3:$P$14,0), 1)</f>
        <v>9999</v>
      </c>
      <c r="T109" s="11">
        <f>INDEX(D_THERM_DEMANDS!AF$3:AF$14, MATCH($B109,D_THERM_DEMANDS!$P$3:$P$14,0), 1)</f>
        <v>3.5793651569457276E-2</v>
      </c>
      <c r="U109" s="11">
        <f>INDEX(D_THERM_DEMANDS!AG$3:AG$14, MATCH($B109,D_THERM_DEMANDS!$P$3:$P$14,0), 1)</f>
        <v>9.1111111499014349E-3</v>
      </c>
      <c r="V109" s="11">
        <f>INDEX(D_THERM_DEMANDS!AH$3:AH$14, MATCH($B109,D_THERM_DEMANDS!$P$3:$P$14,0), 1)</f>
        <v>1.7063491682093294E-4</v>
      </c>
      <c r="W109" s="11">
        <f>INDEX(D_THERM_DEMANDS!AI$3:AI$14, MATCH($B109,D_THERM_DEMANDS!$P$3:$P$14,0), 1)</f>
        <v>6.619047664460681E-2</v>
      </c>
      <c r="X109" s="11">
        <f>INDEX(D_THERM_DEMANDS!AJ$3:AJ$14, MATCH($B109,D_THERM_DEMANDS!$P$3:$P$14,0), 1)</f>
        <v>0.17571428881751167</v>
      </c>
      <c r="Y109" s="11">
        <f>INDEX(D_THERM_DEMANDS!AK$3:AK$14, MATCH($B109,D_THERM_DEMANDS!$P$3:$P$14,0), 1)</f>
        <v>3.550738092452761</v>
      </c>
      <c r="Z109">
        <f>INDEX(DEMAND_C217B!$K$3:$K$14, MATCH($B109,DEMAND_C217B!$H$3:$H$14,0), 1)</f>
        <v>0.93905406127136859</v>
      </c>
    </row>
    <row r="110" spans="1:26">
      <c r="A110" s="1">
        <v>43775</v>
      </c>
      <c r="B110" s="6">
        <f t="shared" si="1"/>
        <v>11</v>
      </c>
      <c r="C110" s="11">
        <v>1606</v>
      </c>
      <c r="D110" s="11">
        <f>OROLEVEL5!G99/1000</f>
        <v>3163</v>
      </c>
      <c r="E110" s="11">
        <f>INDEX(OROevaprateIN!$D$2:$D$13, MATCH($B110,OROevaprateIN!$A$2:$A$13,0), 1)</f>
        <v>6.4641844127195106E-2</v>
      </c>
      <c r="F110" s="11">
        <f>INDEX(DEM_D6_PWR!$K$3:$K$14, MATCH($B110,DEM_D6_PWR!$H$3:$H$14,0), 1)</f>
        <v>3.6507936135407479E-4</v>
      </c>
      <c r="G110" s="11">
        <f>INDEX('MINGW_6&amp;DR69'!$L$3:$L$14, MATCH($B110,'MINGW_6&amp;DR69'!$H$3:$H$14,0), 1)</f>
        <v>6.1865078787955025E-3</v>
      </c>
      <c r="H110" s="11">
        <f>INDEX('MINGW_6&amp;DR69'!$M$3:$M$14, MATCH($B110,'MINGW_6&amp;DR69'!$H$3:$H$14,0), 1)</f>
        <v>3.8412698299165757E-2</v>
      </c>
      <c r="I110" s="11">
        <v>2170</v>
      </c>
      <c r="J110" s="11">
        <f>INDEX(CALLITE_EVAP_S_SHSTA!$I$2:$I$13, MATCH($B110,CALLITE_EVAP_S_SHSTA!$F$2:$F$13,0), 1)</f>
        <v>7.305158755135914E-2</v>
      </c>
      <c r="K110" s="11">
        <f>SHASTAlevel5extended!$H99</f>
        <v>3763.5749999999998</v>
      </c>
      <c r="L110" s="11">
        <f>INDEX(CALLiTE_SHASTA_LEVEL2_4!$E$1024:$E$1035, MATCH($B110,CALLiTE_SHASTA_LEVEL2_4!$C$1024:$C$1035,0), 1)</f>
        <v>650</v>
      </c>
      <c r="M110" s="11">
        <f>INDEX(CALLiTE_SHASTA_LEVEL2_4!$F$1024:$F$1035, MATCH($B110,CALLiTE_SHASTA_LEVEL2_4!$C$1024:$C$1035,0), 1)</f>
        <v>3200</v>
      </c>
      <c r="N110" s="11">
        <f>inflowYuba!H99</f>
        <v>1409</v>
      </c>
      <c r="O110" s="11">
        <f>INDEX(DEMAND_D_DAGUER_NP!$K$3:$K$14, MATCH($B110,DEMAND_D_DAGUER_NP!$H$3:$H$14,0), 1)</f>
        <v>5.7084841493576297</v>
      </c>
      <c r="P110" s="11">
        <f>INDEX(D_THERM_DEMANDS!AB$3:AB$14, MATCH($B110,D_THERM_DEMANDS!$P$3:$P$14,0), 1)</f>
        <v>9999</v>
      </c>
      <c r="Q110" s="11">
        <f>INDEX(D_THERM_DEMANDS!AC$3:AC$14, MATCH($B110,D_THERM_DEMANDS!$P$3:$P$14,0), 1)</f>
        <v>9999</v>
      </c>
      <c r="R110" s="11">
        <f>INDEX(D_THERM_DEMANDS!AD$3:AD$14, MATCH($B110,D_THERM_DEMANDS!$P$3:$P$14,0), 1)</f>
        <v>9999</v>
      </c>
      <c r="S110" s="11">
        <f>INDEX(D_THERM_DEMANDS!AE$3:AE$14, MATCH($B110,D_THERM_DEMANDS!$P$3:$P$14,0), 1)</f>
        <v>9999</v>
      </c>
      <c r="T110" s="11">
        <f>INDEX(D_THERM_DEMANDS!AF$3:AF$14, MATCH($B110,D_THERM_DEMANDS!$P$3:$P$14,0), 1)</f>
        <v>3.5793651569457276E-2</v>
      </c>
      <c r="U110" s="11">
        <f>INDEX(D_THERM_DEMANDS!AG$3:AG$14, MATCH($B110,D_THERM_DEMANDS!$P$3:$P$14,0), 1)</f>
        <v>9.1111111499014349E-3</v>
      </c>
      <c r="V110" s="11">
        <f>INDEX(D_THERM_DEMANDS!AH$3:AH$14, MATCH($B110,D_THERM_DEMANDS!$P$3:$P$14,0), 1)</f>
        <v>1.7063491682093294E-4</v>
      </c>
      <c r="W110" s="11">
        <f>INDEX(D_THERM_DEMANDS!AI$3:AI$14, MATCH($B110,D_THERM_DEMANDS!$P$3:$P$14,0), 1)</f>
        <v>6.619047664460681E-2</v>
      </c>
      <c r="X110" s="11">
        <f>INDEX(D_THERM_DEMANDS!AJ$3:AJ$14, MATCH($B110,D_THERM_DEMANDS!$P$3:$P$14,0), 1)</f>
        <v>0.17571428881751167</v>
      </c>
      <c r="Y110" s="11">
        <f>INDEX(D_THERM_DEMANDS!AK$3:AK$14, MATCH($B110,D_THERM_DEMANDS!$P$3:$P$14,0), 1)</f>
        <v>3.550738092452761</v>
      </c>
      <c r="Z110">
        <f>INDEX(DEMAND_C217B!$K$3:$K$14, MATCH($B110,DEMAND_C217B!$H$3:$H$14,0), 1)</f>
        <v>0.93905406127136859</v>
      </c>
    </row>
    <row r="111" spans="1:26">
      <c r="A111" s="1">
        <v>43776</v>
      </c>
      <c r="B111" s="6">
        <f t="shared" si="1"/>
        <v>11</v>
      </c>
      <c r="C111" s="11">
        <v>2243</v>
      </c>
      <c r="D111" s="11">
        <f>OROLEVEL5!G100/1000</f>
        <v>3163</v>
      </c>
      <c r="E111" s="11">
        <f>INDEX(OROevaprateIN!$D$2:$D$13, MATCH($B111,OROevaprateIN!$A$2:$A$13,0), 1)</f>
        <v>6.4641844127195106E-2</v>
      </c>
      <c r="F111" s="11">
        <f>INDEX(DEM_D6_PWR!$K$3:$K$14, MATCH($B111,DEM_D6_PWR!$H$3:$H$14,0), 1)</f>
        <v>3.6507936135407479E-4</v>
      </c>
      <c r="G111" s="11">
        <f>INDEX('MINGW_6&amp;DR69'!$L$3:$L$14, MATCH($B111,'MINGW_6&amp;DR69'!$H$3:$H$14,0), 1)</f>
        <v>6.1865078787955025E-3</v>
      </c>
      <c r="H111" s="11">
        <f>INDEX('MINGW_6&amp;DR69'!$M$3:$M$14, MATCH($B111,'MINGW_6&amp;DR69'!$H$3:$H$14,0), 1)</f>
        <v>3.8412698299165757E-2</v>
      </c>
      <c r="I111" s="11">
        <v>2166</v>
      </c>
      <c r="J111" s="11">
        <f>INDEX(CALLITE_EVAP_S_SHSTA!$I$2:$I$13, MATCH($B111,CALLITE_EVAP_S_SHSTA!$F$2:$F$13,0), 1)</f>
        <v>7.305158755135914E-2</v>
      </c>
      <c r="K111" s="11">
        <f>SHASTAlevel5extended!$H100</f>
        <v>3742.2640000000001</v>
      </c>
      <c r="L111" s="11">
        <f>INDEX(CALLiTE_SHASTA_LEVEL2_4!$E$1024:$E$1035, MATCH($B111,CALLiTE_SHASTA_LEVEL2_4!$C$1024:$C$1035,0), 1)</f>
        <v>650</v>
      </c>
      <c r="M111" s="11">
        <f>INDEX(CALLiTE_SHASTA_LEVEL2_4!$F$1024:$F$1035, MATCH($B111,CALLiTE_SHASTA_LEVEL2_4!$C$1024:$C$1035,0), 1)</f>
        <v>3200</v>
      </c>
      <c r="N111" s="11">
        <f>inflowYuba!H100</f>
        <v>1415</v>
      </c>
      <c r="O111" s="11">
        <f>INDEX(DEMAND_D_DAGUER_NP!$K$3:$K$14, MATCH($B111,DEMAND_D_DAGUER_NP!$H$3:$H$14,0), 1)</f>
        <v>5.7084841493576297</v>
      </c>
      <c r="P111" s="11">
        <f>INDEX(D_THERM_DEMANDS!AB$3:AB$14, MATCH($B111,D_THERM_DEMANDS!$P$3:$P$14,0), 1)</f>
        <v>9999</v>
      </c>
      <c r="Q111" s="11">
        <f>INDEX(D_THERM_DEMANDS!AC$3:AC$14, MATCH($B111,D_THERM_DEMANDS!$P$3:$P$14,0), 1)</f>
        <v>9999</v>
      </c>
      <c r="R111" s="11">
        <f>INDEX(D_THERM_DEMANDS!AD$3:AD$14, MATCH($B111,D_THERM_DEMANDS!$P$3:$P$14,0), 1)</f>
        <v>9999</v>
      </c>
      <c r="S111" s="11">
        <f>INDEX(D_THERM_DEMANDS!AE$3:AE$14, MATCH($B111,D_THERM_DEMANDS!$P$3:$P$14,0), 1)</f>
        <v>9999</v>
      </c>
      <c r="T111" s="11">
        <f>INDEX(D_THERM_DEMANDS!AF$3:AF$14, MATCH($B111,D_THERM_DEMANDS!$P$3:$P$14,0), 1)</f>
        <v>3.5793651569457276E-2</v>
      </c>
      <c r="U111" s="11">
        <f>INDEX(D_THERM_DEMANDS!AG$3:AG$14, MATCH($B111,D_THERM_DEMANDS!$P$3:$P$14,0), 1)</f>
        <v>9.1111111499014349E-3</v>
      </c>
      <c r="V111" s="11">
        <f>INDEX(D_THERM_DEMANDS!AH$3:AH$14, MATCH($B111,D_THERM_DEMANDS!$P$3:$P$14,0), 1)</f>
        <v>1.7063491682093294E-4</v>
      </c>
      <c r="W111" s="11">
        <f>INDEX(D_THERM_DEMANDS!AI$3:AI$14, MATCH($B111,D_THERM_DEMANDS!$P$3:$P$14,0), 1)</f>
        <v>6.619047664460681E-2</v>
      </c>
      <c r="X111" s="11">
        <f>INDEX(D_THERM_DEMANDS!AJ$3:AJ$14, MATCH($B111,D_THERM_DEMANDS!$P$3:$P$14,0), 1)</f>
        <v>0.17571428881751167</v>
      </c>
      <c r="Y111" s="11">
        <f>INDEX(D_THERM_DEMANDS!AK$3:AK$14, MATCH($B111,D_THERM_DEMANDS!$P$3:$P$14,0), 1)</f>
        <v>3.550738092452761</v>
      </c>
      <c r="Z111">
        <f>INDEX(DEMAND_C217B!$K$3:$K$14, MATCH($B111,DEMAND_C217B!$H$3:$H$14,0), 1)</f>
        <v>0.93905406127136859</v>
      </c>
    </row>
    <row r="112" spans="1:26">
      <c r="A112" s="1">
        <v>43777</v>
      </c>
      <c r="B112" s="6">
        <f t="shared" si="1"/>
        <v>11</v>
      </c>
      <c r="C112" s="11">
        <v>2201</v>
      </c>
      <c r="D112" s="11">
        <f>OROLEVEL5!G101/1000</f>
        <v>3163</v>
      </c>
      <c r="E112" s="11">
        <f>INDEX(OROevaprateIN!$D$2:$D$13, MATCH($B112,OROevaprateIN!$A$2:$A$13,0), 1)</f>
        <v>6.4641844127195106E-2</v>
      </c>
      <c r="F112" s="11">
        <f>INDEX(DEM_D6_PWR!$K$3:$K$14, MATCH($B112,DEM_D6_PWR!$H$3:$H$14,0), 1)</f>
        <v>3.6507936135407479E-4</v>
      </c>
      <c r="G112" s="11">
        <f>INDEX('MINGW_6&amp;DR69'!$L$3:$L$14, MATCH($B112,'MINGW_6&amp;DR69'!$H$3:$H$14,0), 1)</f>
        <v>6.1865078787955025E-3</v>
      </c>
      <c r="H112" s="11">
        <f>INDEX('MINGW_6&amp;DR69'!$M$3:$M$14, MATCH($B112,'MINGW_6&amp;DR69'!$H$3:$H$14,0), 1)</f>
        <v>3.8412698299165757E-2</v>
      </c>
      <c r="I112" s="11">
        <v>2536</v>
      </c>
      <c r="J112" s="11">
        <f>INDEX(CALLITE_EVAP_S_SHSTA!$I$2:$I$13, MATCH($B112,CALLITE_EVAP_S_SHSTA!$F$2:$F$13,0), 1)</f>
        <v>7.305158755135914E-2</v>
      </c>
      <c r="K112" s="11">
        <f>SHASTAlevel5extended!$H101</f>
        <v>3720.9520000000002</v>
      </c>
      <c r="L112" s="11">
        <f>INDEX(CALLiTE_SHASTA_LEVEL2_4!$E$1024:$E$1035, MATCH($B112,CALLiTE_SHASTA_LEVEL2_4!$C$1024:$C$1035,0), 1)</f>
        <v>650</v>
      </c>
      <c r="M112" s="11">
        <f>INDEX(CALLiTE_SHASTA_LEVEL2_4!$F$1024:$F$1035, MATCH($B112,CALLiTE_SHASTA_LEVEL2_4!$C$1024:$C$1035,0), 1)</f>
        <v>3200</v>
      </c>
      <c r="N112" s="11">
        <f>inflowYuba!H101</f>
        <v>1422</v>
      </c>
      <c r="O112" s="11">
        <f>INDEX(DEMAND_D_DAGUER_NP!$K$3:$K$14, MATCH($B112,DEMAND_D_DAGUER_NP!$H$3:$H$14,0), 1)</f>
        <v>5.7084841493576297</v>
      </c>
      <c r="P112" s="11">
        <f>INDEX(D_THERM_DEMANDS!AB$3:AB$14, MATCH($B112,D_THERM_DEMANDS!$P$3:$P$14,0), 1)</f>
        <v>9999</v>
      </c>
      <c r="Q112" s="11">
        <f>INDEX(D_THERM_DEMANDS!AC$3:AC$14, MATCH($B112,D_THERM_DEMANDS!$P$3:$P$14,0), 1)</f>
        <v>9999</v>
      </c>
      <c r="R112" s="11">
        <f>INDEX(D_THERM_DEMANDS!AD$3:AD$14, MATCH($B112,D_THERM_DEMANDS!$P$3:$P$14,0), 1)</f>
        <v>9999</v>
      </c>
      <c r="S112" s="11">
        <f>INDEX(D_THERM_DEMANDS!AE$3:AE$14, MATCH($B112,D_THERM_DEMANDS!$P$3:$P$14,0), 1)</f>
        <v>9999</v>
      </c>
      <c r="T112" s="11">
        <f>INDEX(D_THERM_DEMANDS!AF$3:AF$14, MATCH($B112,D_THERM_DEMANDS!$P$3:$P$14,0), 1)</f>
        <v>3.5793651569457276E-2</v>
      </c>
      <c r="U112" s="11">
        <f>INDEX(D_THERM_DEMANDS!AG$3:AG$14, MATCH($B112,D_THERM_DEMANDS!$P$3:$P$14,0), 1)</f>
        <v>9.1111111499014349E-3</v>
      </c>
      <c r="V112" s="11">
        <f>INDEX(D_THERM_DEMANDS!AH$3:AH$14, MATCH($B112,D_THERM_DEMANDS!$P$3:$P$14,0), 1)</f>
        <v>1.7063491682093294E-4</v>
      </c>
      <c r="W112" s="11">
        <f>INDEX(D_THERM_DEMANDS!AI$3:AI$14, MATCH($B112,D_THERM_DEMANDS!$P$3:$P$14,0), 1)</f>
        <v>6.619047664460681E-2</v>
      </c>
      <c r="X112" s="11">
        <f>INDEX(D_THERM_DEMANDS!AJ$3:AJ$14, MATCH($B112,D_THERM_DEMANDS!$P$3:$P$14,0), 1)</f>
        <v>0.17571428881751167</v>
      </c>
      <c r="Y112" s="11">
        <f>INDEX(D_THERM_DEMANDS!AK$3:AK$14, MATCH($B112,D_THERM_DEMANDS!$P$3:$P$14,0), 1)</f>
        <v>3.550738092452761</v>
      </c>
      <c r="Z112">
        <f>INDEX(DEMAND_C217B!$K$3:$K$14, MATCH($B112,DEMAND_C217B!$H$3:$H$14,0), 1)</f>
        <v>0.93905406127136859</v>
      </c>
    </row>
    <row r="113" spans="1:26">
      <c r="A113" s="1">
        <v>43778</v>
      </c>
      <c r="B113" s="6">
        <f t="shared" si="1"/>
        <v>11</v>
      </c>
      <c r="C113" s="11">
        <v>2075</v>
      </c>
      <c r="D113" s="11">
        <f>OROLEVEL5!G102/1000</f>
        <v>3163</v>
      </c>
      <c r="E113" s="11">
        <f>INDEX(OROevaprateIN!$D$2:$D$13, MATCH($B113,OROevaprateIN!$A$2:$A$13,0), 1)</f>
        <v>6.4641844127195106E-2</v>
      </c>
      <c r="F113" s="11">
        <f>INDEX(DEM_D6_PWR!$K$3:$K$14, MATCH($B113,DEM_D6_PWR!$H$3:$H$14,0), 1)</f>
        <v>3.6507936135407479E-4</v>
      </c>
      <c r="G113" s="11">
        <f>INDEX('MINGW_6&amp;DR69'!$L$3:$L$14, MATCH($B113,'MINGW_6&amp;DR69'!$H$3:$H$14,0), 1)</f>
        <v>6.1865078787955025E-3</v>
      </c>
      <c r="H113" s="11">
        <f>INDEX('MINGW_6&amp;DR69'!$M$3:$M$14, MATCH($B113,'MINGW_6&amp;DR69'!$H$3:$H$14,0), 1)</f>
        <v>3.8412698299165757E-2</v>
      </c>
      <c r="I113" s="11">
        <v>4080</v>
      </c>
      <c r="J113" s="11">
        <f>INDEX(CALLITE_EVAP_S_SHSTA!$I$2:$I$13, MATCH($B113,CALLITE_EVAP_S_SHSTA!$F$2:$F$13,0), 1)</f>
        <v>7.305158755135914E-2</v>
      </c>
      <c r="K113" s="11">
        <f>SHASTAlevel5extended!$H102</f>
        <v>3699.6410000000001</v>
      </c>
      <c r="L113" s="11">
        <f>INDEX(CALLiTE_SHASTA_LEVEL2_4!$E$1024:$E$1035, MATCH($B113,CALLiTE_SHASTA_LEVEL2_4!$C$1024:$C$1035,0), 1)</f>
        <v>650</v>
      </c>
      <c r="M113" s="11">
        <f>INDEX(CALLiTE_SHASTA_LEVEL2_4!$F$1024:$F$1035, MATCH($B113,CALLiTE_SHASTA_LEVEL2_4!$C$1024:$C$1035,0), 1)</f>
        <v>3200</v>
      </c>
      <c r="N113" s="11">
        <f>inflowYuba!H102</f>
        <v>1425</v>
      </c>
      <c r="O113" s="11">
        <f>INDEX(DEMAND_D_DAGUER_NP!$K$3:$K$14, MATCH($B113,DEMAND_D_DAGUER_NP!$H$3:$H$14,0), 1)</f>
        <v>5.7084841493576297</v>
      </c>
      <c r="P113" s="11">
        <f>INDEX(D_THERM_DEMANDS!AB$3:AB$14, MATCH($B113,D_THERM_DEMANDS!$P$3:$P$14,0), 1)</f>
        <v>9999</v>
      </c>
      <c r="Q113" s="11">
        <f>INDEX(D_THERM_DEMANDS!AC$3:AC$14, MATCH($B113,D_THERM_DEMANDS!$P$3:$P$14,0), 1)</f>
        <v>9999</v>
      </c>
      <c r="R113" s="11">
        <f>INDEX(D_THERM_DEMANDS!AD$3:AD$14, MATCH($B113,D_THERM_DEMANDS!$P$3:$P$14,0), 1)</f>
        <v>9999</v>
      </c>
      <c r="S113" s="11">
        <f>INDEX(D_THERM_DEMANDS!AE$3:AE$14, MATCH($B113,D_THERM_DEMANDS!$P$3:$P$14,0), 1)</f>
        <v>9999</v>
      </c>
      <c r="T113" s="11">
        <f>INDEX(D_THERM_DEMANDS!AF$3:AF$14, MATCH($B113,D_THERM_DEMANDS!$P$3:$P$14,0), 1)</f>
        <v>3.5793651569457276E-2</v>
      </c>
      <c r="U113" s="11">
        <f>INDEX(D_THERM_DEMANDS!AG$3:AG$14, MATCH($B113,D_THERM_DEMANDS!$P$3:$P$14,0), 1)</f>
        <v>9.1111111499014349E-3</v>
      </c>
      <c r="V113" s="11">
        <f>INDEX(D_THERM_DEMANDS!AH$3:AH$14, MATCH($B113,D_THERM_DEMANDS!$P$3:$P$14,0), 1)</f>
        <v>1.7063491682093294E-4</v>
      </c>
      <c r="W113" s="11">
        <f>INDEX(D_THERM_DEMANDS!AI$3:AI$14, MATCH($B113,D_THERM_DEMANDS!$P$3:$P$14,0), 1)</f>
        <v>6.619047664460681E-2</v>
      </c>
      <c r="X113" s="11">
        <f>INDEX(D_THERM_DEMANDS!AJ$3:AJ$14, MATCH($B113,D_THERM_DEMANDS!$P$3:$P$14,0), 1)</f>
        <v>0.17571428881751167</v>
      </c>
      <c r="Y113" s="11">
        <f>INDEX(D_THERM_DEMANDS!AK$3:AK$14, MATCH($B113,D_THERM_DEMANDS!$P$3:$P$14,0), 1)</f>
        <v>3.550738092452761</v>
      </c>
      <c r="Z113">
        <f>INDEX(DEMAND_C217B!$K$3:$K$14, MATCH($B113,DEMAND_C217B!$H$3:$H$14,0), 1)</f>
        <v>0.93905406127136859</v>
      </c>
    </row>
    <row r="114" spans="1:26">
      <c r="A114" s="1">
        <v>43779</v>
      </c>
      <c r="B114" s="6">
        <f t="shared" si="1"/>
        <v>11</v>
      </c>
      <c r="C114" s="11">
        <v>1862</v>
      </c>
      <c r="D114" s="11">
        <f>OROLEVEL5!G103/1000</f>
        <v>3163</v>
      </c>
      <c r="E114" s="11">
        <f>INDEX(OROevaprateIN!$D$2:$D$13, MATCH($B114,OROevaprateIN!$A$2:$A$13,0), 1)</f>
        <v>6.4641844127195106E-2</v>
      </c>
      <c r="F114" s="11">
        <f>INDEX(DEM_D6_PWR!$K$3:$K$14, MATCH($B114,DEM_D6_PWR!$H$3:$H$14,0), 1)</f>
        <v>3.6507936135407479E-4</v>
      </c>
      <c r="G114" s="11">
        <f>INDEX('MINGW_6&amp;DR69'!$L$3:$L$14, MATCH($B114,'MINGW_6&amp;DR69'!$H$3:$H$14,0), 1)</f>
        <v>6.1865078787955025E-3</v>
      </c>
      <c r="H114" s="11">
        <f>INDEX('MINGW_6&amp;DR69'!$M$3:$M$14, MATCH($B114,'MINGW_6&amp;DR69'!$H$3:$H$14,0), 1)</f>
        <v>3.8412698299165757E-2</v>
      </c>
      <c r="I114" s="11">
        <v>3998</v>
      </c>
      <c r="J114" s="11">
        <f>INDEX(CALLITE_EVAP_S_SHSTA!$I$2:$I$13, MATCH($B114,CALLITE_EVAP_S_SHSTA!$F$2:$F$13,0), 1)</f>
        <v>7.305158755135914E-2</v>
      </c>
      <c r="K114" s="11">
        <f>SHASTAlevel5extended!$H103</f>
        <v>3678.33</v>
      </c>
      <c r="L114" s="11">
        <f>INDEX(CALLiTE_SHASTA_LEVEL2_4!$E$1024:$E$1035, MATCH($B114,CALLiTE_SHASTA_LEVEL2_4!$C$1024:$C$1035,0), 1)</f>
        <v>650</v>
      </c>
      <c r="M114" s="11">
        <f>INDEX(CALLiTE_SHASTA_LEVEL2_4!$F$1024:$F$1035, MATCH($B114,CALLiTE_SHASTA_LEVEL2_4!$C$1024:$C$1035,0), 1)</f>
        <v>3200</v>
      </c>
      <c r="N114" s="11">
        <f>inflowYuba!H103</f>
        <v>1418</v>
      </c>
      <c r="O114" s="11">
        <f>INDEX(DEMAND_D_DAGUER_NP!$K$3:$K$14, MATCH($B114,DEMAND_D_DAGUER_NP!$H$3:$H$14,0), 1)</f>
        <v>5.7084841493576297</v>
      </c>
      <c r="P114" s="11">
        <f>INDEX(D_THERM_DEMANDS!AB$3:AB$14, MATCH($B114,D_THERM_DEMANDS!$P$3:$P$14,0), 1)</f>
        <v>9999</v>
      </c>
      <c r="Q114" s="11">
        <f>INDEX(D_THERM_DEMANDS!AC$3:AC$14, MATCH($B114,D_THERM_DEMANDS!$P$3:$P$14,0), 1)</f>
        <v>9999</v>
      </c>
      <c r="R114" s="11">
        <f>INDEX(D_THERM_DEMANDS!AD$3:AD$14, MATCH($B114,D_THERM_DEMANDS!$P$3:$P$14,0), 1)</f>
        <v>9999</v>
      </c>
      <c r="S114" s="11">
        <f>INDEX(D_THERM_DEMANDS!AE$3:AE$14, MATCH($B114,D_THERM_DEMANDS!$P$3:$P$14,0), 1)</f>
        <v>9999</v>
      </c>
      <c r="T114" s="11">
        <f>INDEX(D_THERM_DEMANDS!AF$3:AF$14, MATCH($B114,D_THERM_DEMANDS!$P$3:$P$14,0), 1)</f>
        <v>3.5793651569457276E-2</v>
      </c>
      <c r="U114" s="11">
        <f>INDEX(D_THERM_DEMANDS!AG$3:AG$14, MATCH($B114,D_THERM_DEMANDS!$P$3:$P$14,0), 1)</f>
        <v>9.1111111499014349E-3</v>
      </c>
      <c r="V114" s="11">
        <f>INDEX(D_THERM_DEMANDS!AH$3:AH$14, MATCH($B114,D_THERM_DEMANDS!$P$3:$P$14,0), 1)</f>
        <v>1.7063491682093294E-4</v>
      </c>
      <c r="W114" s="11">
        <f>INDEX(D_THERM_DEMANDS!AI$3:AI$14, MATCH($B114,D_THERM_DEMANDS!$P$3:$P$14,0), 1)</f>
        <v>6.619047664460681E-2</v>
      </c>
      <c r="X114" s="11">
        <f>INDEX(D_THERM_DEMANDS!AJ$3:AJ$14, MATCH($B114,D_THERM_DEMANDS!$P$3:$P$14,0), 1)</f>
        <v>0.17571428881751167</v>
      </c>
      <c r="Y114" s="11">
        <f>INDEX(D_THERM_DEMANDS!AK$3:AK$14, MATCH($B114,D_THERM_DEMANDS!$P$3:$P$14,0), 1)</f>
        <v>3.550738092452761</v>
      </c>
      <c r="Z114">
        <f>INDEX(DEMAND_C217B!$K$3:$K$14, MATCH($B114,DEMAND_C217B!$H$3:$H$14,0), 1)</f>
        <v>0.93905406127136859</v>
      </c>
    </row>
    <row r="115" spans="1:26">
      <c r="A115" s="1">
        <v>43780</v>
      </c>
      <c r="B115" s="6">
        <f t="shared" si="1"/>
        <v>11</v>
      </c>
      <c r="C115" s="11">
        <v>2008</v>
      </c>
      <c r="D115" s="11">
        <f>OROLEVEL5!G104/1000</f>
        <v>3163</v>
      </c>
      <c r="E115" s="11">
        <f>INDEX(OROevaprateIN!$D$2:$D$13, MATCH($B115,OROevaprateIN!$A$2:$A$13,0), 1)</f>
        <v>6.4641844127195106E-2</v>
      </c>
      <c r="F115" s="11">
        <f>INDEX(DEM_D6_PWR!$K$3:$K$14, MATCH($B115,DEM_D6_PWR!$H$3:$H$14,0), 1)</f>
        <v>3.6507936135407479E-4</v>
      </c>
      <c r="G115" s="11">
        <f>INDEX('MINGW_6&amp;DR69'!$L$3:$L$14, MATCH($B115,'MINGW_6&amp;DR69'!$H$3:$H$14,0), 1)</f>
        <v>6.1865078787955025E-3</v>
      </c>
      <c r="H115" s="11">
        <f>INDEX('MINGW_6&amp;DR69'!$M$3:$M$14, MATCH($B115,'MINGW_6&amp;DR69'!$H$3:$H$14,0), 1)</f>
        <v>3.8412698299165757E-2</v>
      </c>
      <c r="I115" s="11">
        <v>3618</v>
      </c>
      <c r="J115" s="11">
        <f>INDEX(CALLITE_EVAP_S_SHSTA!$I$2:$I$13, MATCH($B115,CALLITE_EVAP_S_SHSTA!$F$2:$F$13,0), 1)</f>
        <v>7.305158755135914E-2</v>
      </c>
      <c r="K115" s="11">
        <f>SHASTAlevel5extended!$H104</f>
        <v>3657.018</v>
      </c>
      <c r="L115" s="11">
        <f>INDEX(CALLiTE_SHASTA_LEVEL2_4!$E$1024:$E$1035, MATCH($B115,CALLiTE_SHASTA_LEVEL2_4!$C$1024:$C$1035,0), 1)</f>
        <v>650</v>
      </c>
      <c r="M115" s="11">
        <f>INDEX(CALLiTE_SHASTA_LEVEL2_4!$F$1024:$F$1035, MATCH($B115,CALLiTE_SHASTA_LEVEL2_4!$C$1024:$C$1035,0), 1)</f>
        <v>3200</v>
      </c>
      <c r="N115" s="11">
        <f>inflowYuba!H104</f>
        <v>1406</v>
      </c>
      <c r="O115" s="11">
        <f>INDEX(DEMAND_D_DAGUER_NP!$K$3:$K$14, MATCH($B115,DEMAND_D_DAGUER_NP!$H$3:$H$14,0), 1)</f>
        <v>5.7084841493576297</v>
      </c>
      <c r="P115" s="11">
        <f>INDEX(D_THERM_DEMANDS!AB$3:AB$14, MATCH($B115,D_THERM_DEMANDS!$P$3:$P$14,0), 1)</f>
        <v>9999</v>
      </c>
      <c r="Q115" s="11">
        <f>INDEX(D_THERM_DEMANDS!AC$3:AC$14, MATCH($B115,D_THERM_DEMANDS!$P$3:$P$14,0), 1)</f>
        <v>9999</v>
      </c>
      <c r="R115" s="11">
        <f>INDEX(D_THERM_DEMANDS!AD$3:AD$14, MATCH($B115,D_THERM_DEMANDS!$P$3:$P$14,0), 1)</f>
        <v>9999</v>
      </c>
      <c r="S115" s="11">
        <f>INDEX(D_THERM_DEMANDS!AE$3:AE$14, MATCH($B115,D_THERM_DEMANDS!$P$3:$P$14,0), 1)</f>
        <v>9999</v>
      </c>
      <c r="T115" s="11">
        <f>INDEX(D_THERM_DEMANDS!AF$3:AF$14, MATCH($B115,D_THERM_DEMANDS!$P$3:$P$14,0), 1)</f>
        <v>3.5793651569457276E-2</v>
      </c>
      <c r="U115" s="11">
        <f>INDEX(D_THERM_DEMANDS!AG$3:AG$14, MATCH($B115,D_THERM_DEMANDS!$P$3:$P$14,0), 1)</f>
        <v>9.1111111499014349E-3</v>
      </c>
      <c r="V115" s="11">
        <f>INDEX(D_THERM_DEMANDS!AH$3:AH$14, MATCH($B115,D_THERM_DEMANDS!$P$3:$P$14,0), 1)</f>
        <v>1.7063491682093294E-4</v>
      </c>
      <c r="W115" s="11">
        <f>INDEX(D_THERM_DEMANDS!AI$3:AI$14, MATCH($B115,D_THERM_DEMANDS!$P$3:$P$14,0), 1)</f>
        <v>6.619047664460681E-2</v>
      </c>
      <c r="X115" s="11">
        <f>INDEX(D_THERM_DEMANDS!AJ$3:AJ$14, MATCH($B115,D_THERM_DEMANDS!$P$3:$P$14,0), 1)</f>
        <v>0.17571428881751167</v>
      </c>
      <c r="Y115" s="11">
        <f>INDEX(D_THERM_DEMANDS!AK$3:AK$14, MATCH($B115,D_THERM_DEMANDS!$P$3:$P$14,0), 1)</f>
        <v>3.550738092452761</v>
      </c>
      <c r="Z115">
        <f>INDEX(DEMAND_C217B!$K$3:$K$14, MATCH($B115,DEMAND_C217B!$H$3:$H$14,0), 1)</f>
        <v>0.93905406127136859</v>
      </c>
    </row>
    <row r="116" spans="1:26">
      <c r="A116" s="1">
        <v>43781</v>
      </c>
      <c r="B116" s="6">
        <f t="shared" si="1"/>
        <v>11</v>
      </c>
      <c r="C116" s="11">
        <v>2112</v>
      </c>
      <c r="D116" s="11">
        <f>OROLEVEL5!G105/1000</f>
        <v>3163</v>
      </c>
      <c r="E116" s="11">
        <f>INDEX(OROevaprateIN!$D$2:$D$13, MATCH($B116,OROevaprateIN!$A$2:$A$13,0), 1)</f>
        <v>6.4641844127195106E-2</v>
      </c>
      <c r="F116" s="11">
        <f>INDEX(DEM_D6_PWR!$K$3:$K$14, MATCH($B116,DEM_D6_PWR!$H$3:$H$14,0), 1)</f>
        <v>3.6507936135407479E-4</v>
      </c>
      <c r="G116" s="11">
        <f>INDEX('MINGW_6&amp;DR69'!$L$3:$L$14, MATCH($B116,'MINGW_6&amp;DR69'!$H$3:$H$14,0), 1)</f>
        <v>6.1865078787955025E-3</v>
      </c>
      <c r="H116" s="11">
        <f>INDEX('MINGW_6&amp;DR69'!$M$3:$M$14, MATCH($B116,'MINGW_6&amp;DR69'!$H$3:$H$14,0), 1)</f>
        <v>3.8412698299165757E-2</v>
      </c>
      <c r="I116" s="11">
        <v>3743</v>
      </c>
      <c r="J116" s="11">
        <f>INDEX(CALLITE_EVAP_S_SHSTA!$I$2:$I$13, MATCH($B116,CALLITE_EVAP_S_SHSTA!$F$2:$F$13,0), 1)</f>
        <v>7.305158755135914E-2</v>
      </c>
      <c r="K116" s="11">
        <f>SHASTAlevel5extended!$H105</f>
        <v>3635.7060000000001</v>
      </c>
      <c r="L116" s="11">
        <f>INDEX(CALLiTE_SHASTA_LEVEL2_4!$E$1024:$E$1035, MATCH($B116,CALLiTE_SHASTA_LEVEL2_4!$C$1024:$C$1035,0), 1)</f>
        <v>650</v>
      </c>
      <c r="M116" s="11">
        <f>INDEX(CALLiTE_SHASTA_LEVEL2_4!$F$1024:$F$1035, MATCH($B116,CALLiTE_SHASTA_LEVEL2_4!$C$1024:$C$1035,0), 1)</f>
        <v>3200</v>
      </c>
      <c r="N116" s="11">
        <f>inflowYuba!H105</f>
        <v>1409</v>
      </c>
      <c r="O116" s="11">
        <f>INDEX(DEMAND_D_DAGUER_NP!$K$3:$K$14, MATCH($B116,DEMAND_D_DAGUER_NP!$H$3:$H$14,0), 1)</f>
        <v>5.7084841493576297</v>
      </c>
      <c r="P116" s="11">
        <f>INDEX(D_THERM_DEMANDS!AB$3:AB$14, MATCH($B116,D_THERM_DEMANDS!$P$3:$P$14,0), 1)</f>
        <v>9999</v>
      </c>
      <c r="Q116" s="11">
        <f>INDEX(D_THERM_DEMANDS!AC$3:AC$14, MATCH($B116,D_THERM_DEMANDS!$P$3:$P$14,0), 1)</f>
        <v>9999</v>
      </c>
      <c r="R116" s="11">
        <f>INDEX(D_THERM_DEMANDS!AD$3:AD$14, MATCH($B116,D_THERM_DEMANDS!$P$3:$P$14,0), 1)</f>
        <v>9999</v>
      </c>
      <c r="S116" s="11">
        <f>INDEX(D_THERM_DEMANDS!AE$3:AE$14, MATCH($B116,D_THERM_DEMANDS!$P$3:$P$14,0), 1)</f>
        <v>9999</v>
      </c>
      <c r="T116" s="11">
        <f>INDEX(D_THERM_DEMANDS!AF$3:AF$14, MATCH($B116,D_THERM_DEMANDS!$P$3:$P$14,0), 1)</f>
        <v>3.5793651569457276E-2</v>
      </c>
      <c r="U116" s="11">
        <f>INDEX(D_THERM_DEMANDS!AG$3:AG$14, MATCH($B116,D_THERM_DEMANDS!$P$3:$P$14,0), 1)</f>
        <v>9.1111111499014349E-3</v>
      </c>
      <c r="V116" s="11">
        <f>INDEX(D_THERM_DEMANDS!AH$3:AH$14, MATCH($B116,D_THERM_DEMANDS!$P$3:$P$14,0), 1)</f>
        <v>1.7063491682093294E-4</v>
      </c>
      <c r="W116" s="11">
        <f>INDEX(D_THERM_DEMANDS!AI$3:AI$14, MATCH($B116,D_THERM_DEMANDS!$P$3:$P$14,0), 1)</f>
        <v>6.619047664460681E-2</v>
      </c>
      <c r="X116" s="11">
        <f>INDEX(D_THERM_DEMANDS!AJ$3:AJ$14, MATCH($B116,D_THERM_DEMANDS!$P$3:$P$14,0), 1)</f>
        <v>0.17571428881751167</v>
      </c>
      <c r="Y116" s="11">
        <f>INDEX(D_THERM_DEMANDS!AK$3:AK$14, MATCH($B116,D_THERM_DEMANDS!$P$3:$P$14,0), 1)</f>
        <v>3.550738092452761</v>
      </c>
      <c r="Z116">
        <f>INDEX(DEMAND_C217B!$K$3:$K$14, MATCH($B116,DEMAND_C217B!$H$3:$H$14,0), 1)</f>
        <v>0.93905406127136859</v>
      </c>
    </row>
    <row r="117" spans="1:26">
      <c r="A117" s="1">
        <v>43782</v>
      </c>
      <c r="B117" s="6">
        <f t="shared" si="1"/>
        <v>11</v>
      </c>
      <c r="C117" s="11">
        <v>1821</v>
      </c>
      <c r="D117" s="11">
        <f>OROLEVEL5!G106/1000</f>
        <v>3163</v>
      </c>
      <c r="E117" s="11">
        <f>INDEX(OROevaprateIN!$D$2:$D$13, MATCH($B117,OROevaprateIN!$A$2:$A$13,0), 1)</f>
        <v>6.4641844127195106E-2</v>
      </c>
      <c r="F117" s="11">
        <f>INDEX(DEM_D6_PWR!$K$3:$K$14, MATCH($B117,DEM_D6_PWR!$H$3:$H$14,0), 1)</f>
        <v>3.6507936135407479E-4</v>
      </c>
      <c r="G117" s="11">
        <f>INDEX('MINGW_6&amp;DR69'!$L$3:$L$14, MATCH($B117,'MINGW_6&amp;DR69'!$H$3:$H$14,0), 1)</f>
        <v>6.1865078787955025E-3</v>
      </c>
      <c r="H117" s="11">
        <f>INDEX('MINGW_6&amp;DR69'!$M$3:$M$14, MATCH($B117,'MINGW_6&amp;DR69'!$H$3:$H$14,0), 1)</f>
        <v>3.8412698299165757E-2</v>
      </c>
      <c r="I117" s="11">
        <v>3599</v>
      </c>
      <c r="J117" s="11">
        <f>INDEX(CALLITE_EVAP_S_SHSTA!$I$2:$I$13, MATCH($B117,CALLITE_EVAP_S_SHSTA!$F$2:$F$13,0), 1)</f>
        <v>7.305158755135914E-2</v>
      </c>
      <c r="K117" s="11">
        <f>SHASTAlevel5extended!$H106</f>
        <v>3614.395</v>
      </c>
      <c r="L117" s="11">
        <f>INDEX(CALLiTE_SHASTA_LEVEL2_4!$E$1024:$E$1035, MATCH($B117,CALLiTE_SHASTA_LEVEL2_4!$C$1024:$C$1035,0), 1)</f>
        <v>650</v>
      </c>
      <c r="M117" s="11">
        <f>INDEX(CALLiTE_SHASTA_LEVEL2_4!$F$1024:$F$1035, MATCH($B117,CALLiTE_SHASTA_LEVEL2_4!$C$1024:$C$1035,0), 1)</f>
        <v>3200</v>
      </c>
      <c r="N117" s="11">
        <f>inflowYuba!H106</f>
        <v>1414</v>
      </c>
      <c r="O117" s="11">
        <f>INDEX(DEMAND_D_DAGUER_NP!$K$3:$K$14, MATCH($B117,DEMAND_D_DAGUER_NP!$H$3:$H$14,0), 1)</f>
        <v>5.7084841493576297</v>
      </c>
      <c r="P117" s="11">
        <f>INDEX(D_THERM_DEMANDS!AB$3:AB$14, MATCH($B117,D_THERM_DEMANDS!$P$3:$P$14,0), 1)</f>
        <v>9999</v>
      </c>
      <c r="Q117" s="11">
        <f>INDEX(D_THERM_DEMANDS!AC$3:AC$14, MATCH($B117,D_THERM_DEMANDS!$P$3:$P$14,0), 1)</f>
        <v>9999</v>
      </c>
      <c r="R117" s="11">
        <f>INDEX(D_THERM_DEMANDS!AD$3:AD$14, MATCH($B117,D_THERM_DEMANDS!$P$3:$P$14,0), 1)</f>
        <v>9999</v>
      </c>
      <c r="S117" s="11">
        <f>INDEX(D_THERM_DEMANDS!AE$3:AE$14, MATCH($B117,D_THERM_DEMANDS!$P$3:$P$14,0), 1)</f>
        <v>9999</v>
      </c>
      <c r="T117" s="11">
        <f>INDEX(D_THERM_DEMANDS!AF$3:AF$14, MATCH($B117,D_THERM_DEMANDS!$P$3:$P$14,0), 1)</f>
        <v>3.5793651569457276E-2</v>
      </c>
      <c r="U117" s="11">
        <f>INDEX(D_THERM_DEMANDS!AG$3:AG$14, MATCH($B117,D_THERM_DEMANDS!$P$3:$P$14,0), 1)</f>
        <v>9.1111111499014349E-3</v>
      </c>
      <c r="V117" s="11">
        <f>INDEX(D_THERM_DEMANDS!AH$3:AH$14, MATCH($B117,D_THERM_DEMANDS!$P$3:$P$14,0), 1)</f>
        <v>1.7063491682093294E-4</v>
      </c>
      <c r="W117" s="11">
        <f>INDEX(D_THERM_DEMANDS!AI$3:AI$14, MATCH($B117,D_THERM_DEMANDS!$P$3:$P$14,0), 1)</f>
        <v>6.619047664460681E-2</v>
      </c>
      <c r="X117" s="11">
        <f>INDEX(D_THERM_DEMANDS!AJ$3:AJ$14, MATCH($B117,D_THERM_DEMANDS!$P$3:$P$14,0), 1)</f>
        <v>0.17571428881751167</v>
      </c>
      <c r="Y117" s="11">
        <f>INDEX(D_THERM_DEMANDS!AK$3:AK$14, MATCH($B117,D_THERM_DEMANDS!$P$3:$P$14,0), 1)</f>
        <v>3.550738092452761</v>
      </c>
      <c r="Z117">
        <f>INDEX(DEMAND_C217B!$K$3:$K$14, MATCH($B117,DEMAND_C217B!$H$3:$H$14,0), 1)</f>
        <v>0.93905406127136859</v>
      </c>
    </row>
    <row r="118" spans="1:26">
      <c r="A118" s="1">
        <v>43783</v>
      </c>
      <c r="B118" s="6">
        <f t="shared" si="1"/>
        <v>11</v>
      </c>
      <c r="C118" s="11">
        <v>1715</v>
      </c>
      <c r="D118" s="11">
        <f>OROLEVEL5!G107/1000</f>
        <v>3163</v>
      </c>
      <c r="E118" s="11">
        <f>INDEX(OROevaprateIN!$D$2:$D$13, MATCH($B118,OROevaprateIN!$A$2:$A$13,0), 1)</f>
        <v>6.4641844127195106E-2</v>
      </c>
      <c r="F118" s="11">
        <f>INDEX(DEM_D6_PWR!$K$3:$K$14, MATCH($B118,DEM_D6_PWR!$H$3:$H$14,0), 1)</f>
        <v>3.6507936135407479E-4</v>
      </c>
      <c r="G118" s="11">
        <f>INDEX('MINGW_6&amp;DR69'!$L$3:$L$14, MATCH($B118,'MINGW_6&amp;DR69'!$H$3:$H$14,0), 1)</f>
        <v>6.1865078787955025E-3</v>
      </c>
      <c r="H118" s="11">
        <f>INDEX('MINGW_6&amp;DR69'!$M$3:$M$14, MATCH($B118,'MINGW_6&amp;DR69'!$H$3:$H$14,0), 1)</f>
        <v>3.8412698299165757E-2</v>
      </c>
      <c r="I118" s="11">
        <v>3628</v>
      </c>
      <c r="J118" s="11">
        <f>INDEX(CALLITE_EVAP_S_SHSTA!$I$2:$I$13, MATCH($B118,CALLITE_EVAP_S_SHSTA!$F$2:$F$13,0), 1)</f>
        <v>7.305158755135914E-2</v>
      </c>
      <c r="K118" s="11">
        <f>SHASTAlevel5extended!$H107</f>
        <v>3593.0839999999998</v>
      </c>
      <c r="L118" s="11">
        <f>INDEX(CALLiTE_SHASTA_LEVEL2_4!$E$1024:$E$1035, MATCH($B118,CALLiTE_SHASTA_LEVEL2_4!$C$1024:$C$1035,0), 1)</f>
        <v>650</v>
      </c>
      <c r="M118" s="11">
        <f>INDEX(CALLiTE_SHASTA_LEVEL2_4!$F$1024:$F$1035, MATCH($B118,CALLiTE_SHASTA_LEVEL2_4!$C$1024:$C$1035,0), 1)</f>
        <v>3200</v>
      </c>
      <c r="N118" s="11">
        <f>inflowYuba!H107</f>
        <v>1310</v>
      </c>
      <c r="O118" s="11">
        <f>INDEX(DEMAND_D_DAGUER_NP!$K$3:$K$14, MATCH($B118,DEMAND_D_DAGUER_NP!$H$3:$H$14,0), 1)</f>
        <v>5.7084841493576297</v>
      </c>
      <c r="P118" s="11">
        <f>INDEX(D_THERM_DEMANDS!AB$3:AB$14, MATCH($B118,D_THERM_DEMANDS!$P$3:$P$14,0), 1)</f>
        <v>9999</v>
      </c>
      <c r="Q118" s="11">
        <f>INDEX(D_THERM_DEMANDS!AC$3:AC$14, MATCH($B118,D_THERM_DEMANDS!$P$3:$P$14,0), 1)</f>
        <v>9999</v>
      </c>
      <c r="R118" s="11">
        <f>INDEX(D_THERM_DEMANDS!AD$3:AD$14, MATCH($B118,D_THERM_DEMANDS!$P$3:$P$14,0), 1)</f>
        <v>9999</v>
      </c>
      <c r="S118" s="11">
        <f>INDEX(D_THERM_DEMANDS!AE$3:AE$14, MATCH($B118,D_THERM_DEMANDS!$P$3:$P$14,0), 1)</f>
        <v>9999</v>
      </c>
      <c r="T118" s="11">
        <f>INDEX(D_THERM_DEMANDS!AF$3:AF$14, MATCH($B118,D_THERM_DEMANDS!$P$3:$P$14,0), 1)</f>
        <v>3.5793651569457276E-2</v>
      </c>
      <c r="U118" s="11">
        <f>INDEX(D_THERM_DEMANDS!AG$3:AG$14, MATCH($B118,D_THERM_DEMANDS!$P$3:$P$14,0), 1)</f>
        <v>9.1111111499014349E-3</v>
      </c>
      <c r="V118" s="11">
        <f>INDEX(D_THERM_DEMANDS!AH$3:AH$14, MATCH($B118,D_THERM_DEMANDS!$P$3:$P$14,0), 1)</f>
        <v>1.7063491682093294E-4</v>
      </c>
      <c r="W118" s="11">
        <f>INDEX(D_THERM_DEMANDS!AI$3:AI$14, MATCH($B118,D_THERM_DEMANDS!$P$3:$P$14,0), 1)</f>
        <v>6.619047664460681E-2</v>
      </c>
      <c r="X118" s="11">
        <f>INDEX(D_THERM_DEMANDS!AJ$3:AJ$14, MATCH($B118,D_THERM_DEMANDS!$P$3:$P$14,0), 1)</f>
        <v>0.17571428881751167</v>
      </c>
      <c r="Y118" s="11">
        <f>INDEX(D_THERM_DEMANDS!AK$3:AK$14, MATCH($B118,D_THERM_DEMANDS!$P$3:$P$14,0), 1)</f>
        <v>3.550738092452761</v>
      </c>
      <c r="Z118">
        <f>INDEX(DEMAND_C217B!$K$3:$K$14, MATCH($B118,DEMAND_C217B!$H$3:$H$14,0), 1)</f>
        <v>0.93905406127136859</v>
      </c>
    </row>
    <row r="119" spans="1:26">
      <c r="A119" s="1">
        <v>43784</v>
      </c>
      <c r="B119" s="6">
        <f t="shared" si="1"/>
        <v>11</v>
      </c>
      <c r="C119" s="11">
        <v>1606</v>
      </c>
      <c r="D119" s="11">
        <f>OROLEVEL5!G108/1000</f>
        <v>3163</v>
      </c>
      <c r="E119" s="11">
        <f>INDEX(OROevaprateIN!$D$2:$D$13, MATCH($B119,OROevaprateIN!$A$2:$A$13,0), 1)</f>
        <v>6.4641844127195106E-2</v>
      </c>
      <c r="F119" s="11">
        <f>INDEX(DEM_D6_PWR!$K$3:$K$14, MATCH($B119,DEM_D6_PWR!$H$3:$H$14,0), 1)</f>
        <v>3.6507936135407479E-4</v>
      </c>
      <c r="G119" s="11">
        <f>INDEX('MINGW_6&amp;DR69'!$L$3:$L$14, MATCH($B119,'MINGW_6&amp;DR69'!$H$3:$H$14,0), 1)</f>
        <v>6.1865078787955025E-3</v>
      </c>
      <c r="H119" s="11">
        <f>INDEX('MINGW_6&amp;DR69'!$M$3:$M$14, MATCH($B119,'MINGW_6&amp;DR69'!$H$3:$H$14,0), 1)</f>
        <v>3.8412698299165757E-2</v>
      </c>
      <c r="I119" s="11">
        <v>3482</v>
      </c>
      <c r="J119" s="11">
        <f>INDEX(CALLITE_EVAP_S_SHSTA!$I$2:$I$13, MATCH($B119,CALLITE_EVAP_S_SHSTA!$F$2:$F$13,0), 1)</f>
        <v>7.305158755135914E-2</v>
      </c>
      <c r="K119" s="11">
        <f>SHASTAlevel5extended!$H108</f>
        <v>3571.7719999999999</v>
      </c>
      <c r="L119" s="11">
        <f>INDEX(CALLiTE_SHASTA_LEVEL2_4!$E$1024:$E$1035, MATCH($B119,CALLiTE_SHASTA_LEVEL2_4!$C$1024:$C$1035,0), 1)</f>
        <v>650</v>
      </c>
      <c r="M119" s="11">
        <f>INDEX(CALLiTE_SHASTA_LEVEL2_4!$F$1024:$F$1035, MATCH($B119,CALLiTE_SHASTA_LEVEL2_4!$C$1024:$C$1035,0), 1)</f>
        <v>3200</v>
      </c>
      <c r="N119" s="11">
        <f>inflowYuba!H108</f>
        <v>1240</v>
      </c>
      <c r="O119" s="11">
        <f>INDEX(DEMAND_D_DAGUER_NP!$K$3:$K$14, MATCH($B119,DEMAND_D_DAGUER_NP!$H$3:$H$14,0), 1)</f>
        <v>5.7084841493576297</v>
      </c>
      <c r="P119" s="11">
        <f>INDEX(D_THERM_DEMANDS!AB$3:AB$14, MATCH($B119,D_THERM_DEMANDS!$P$3:$P$14,0), 1)</f>
        <v>9999</v>
      </c>
      <c r="Q119" s="11">
        <f>INDEX(D_THERM_DEMANDS!AC$3:AC$14, MATCH($B119,D_THERM_DEMANDS!$P$3:$P$14,0), 1)</f>
        <v>9999</v>
      </c>
      <c r="R119" s="11">
        <f>INDEX(D_THERM_DEMANDS!AD$3:AD$14, MATCH($B119,D_THERM_DEMANDS!$P$3:$P$14,0), 1)</f>
        <v>9999</v>
      </c>
      <c r="S119" s="11">
        <f>INDEX(D_THERM_DEMANDS!AE$3:AE$14, MATCH($B119,D_THERM_DEMANDS!$P$3:$P$14,0), 1)</f>
        <v>9999</v>
      </c>
      <c r="T119" s="11">
        <f>INDEX(D_THERM_DEMANDS!AF$3:AF$14, MATCH($B119,D_THERM_DEMANDS!$P$3:$P$14,0), 1)</f>
        <v>3.5793651569457276E-2</v>
      </c>
      <c r="U119" s="11">
        <f>INDEX(D_THERM_DEMANDS!AG$3:AG$14, MATCH($B119,D_THERM_DEMANDS!$P$3:$P$14,0), 1)</f>
        <v>9.1111111499014349E-3</v>
      </c>
      <c r="V119" s="11">
        <f>INDEX(D_THERM_DEMANDS!AH$3:AH$14, MATCH($B119,D_THERM_DEMANDS!$P$3:$P$14,0), 1)</f>
        <v>1.7063491682093294E-4</v>
      </c>
      <c r="W119" s="11">
        <f>INDEX(D_THERM_DEMANDS!AI$3:AI$14, MATCH($B119,D_THERM_DEMANDS!$P$3:$P$14,0), 1)</f>
        <v>6.619047664460681E-2</v>
      </c>
      <c r="X119" s="11">
        <f>INDEX(D_THERM_DEMANDS!AJ$3:AJ$14, MATCH($B119,D_THERM_DEMANDS!$P$3:$P$14,0), 1)</f>
        <v>0.17571428881751167</v>
      </c>
      <c r="Y119" s="11">
        <f>INDEX(D_THERM_DEMANDS!AK$3:AK$14, MATCH($B119,D_THERM_DEMANDS!$P$3:$P$14,0), 1)</f>
        <v>3.550738092452761</v>
      </c>
      <c r="Z119">
        <f>INDEX(DEMAND_C217B!$K$3:$K$14, MATCH($B119,DEMAND_C217B!$H$3:$H$14,0), 1)</f>
        <v>0.93905406127136859</v>
      </c>
    </row>
    <row r="120" spans="1:26">
      <c r="A120" s="1">
        <v>43785</v>
      </c>
      <c r="B120" s="6">
        <f t="shared" si="1"/>
        <v>11</v>
      </c>
      <c r="C120" s="11">
        <v>3386</v>
      </c>
      <c r="D120" s="11">
        <f>OROLEVEL5!G109/1000</f>
        <v>3163</v>
      </c>
      <c r="E120" s="11">
        <f>INDEX(OROevaprateIN!$D$2:$D$13, MATCH($B120,OROevaprateIN!$A$2:$A$13,0), 1)</f>
        <v>6.4641844127195106E-2</v>
      </c>
      <c r="F120" s="11">
        <f>INDEX(DEM_D6_PWR!$K$3:$K$14, MATCH($B120,DEM_D6_PWR!$H$3:$H$14,0), 1)</f>
        <v>3.6507936135407479E-4</v>
      </c>
      <c r="G120" s="11">
        <f>INDEX('MINGW_6&amp;DR69'!$L$3:$L$14, MATCH($B120,'MINGW_6&amp;DR69'!$H$3:$H$14,0), 1)</f>
        <v>6.1865078787955025E-3</v>
      </c>
      <c r="H120" s="11">
        <f>INDEX('MINGW_6&amp;DR69'!$M$3:$M$14, MATCH($B120,'MINGW_6&amp;DR69'!$H$3:$H$14,0), 1)</f>
        <v>3.8412698299165757E-2</v>
      </c>
      <c r="I120" s="11">
        <v>3179</v>
      </c>
      <c r="J120" s="11">
        <f>INDEX(CALLITE_EVAP_S_SHSTA!$I$2:$I$13, MATCH($B120,CALLITE_EVAP_S_SHSTA!$F$2:$F$13,0), 1)</f>
        <v>7.305158755135914E-2</v>
      </c>
      <c r="K120" s="11">
        <f>SHASTAlevel5extended!$H109</f>
        <v>3550.46</v>
      </c>
      <c r="L120" s="11">
        <f>INDEX(CALLiTE_SHASTA_LEVEL2_4!$E$1024:$E$1035, MATCH($B120,CALLiTE_SHASTA_LEVEL2_4!$C$1024:$C$1035,0), 1)</f>
        <v>650</v>
      </c>
      <c r="M120" s="11">
        <f>INDEX(CALLiTE_SHASTA_LEVEL2_4!$F$1024:$F$1035, MATCH($B120,CALLiTE_SHASTA_LEVEL2_4!$C$1024:$C$1035,0), 1)</f>
        <v>3200</v>
      </c>
      <c r="N120" s="11">
        <f>inflowYuba!H109</f>
        <v>1224</v>
      </c>
      <c r="O120" s="11">
        <f>INDEX(DEMAND_D_DAGUER_NP!$K$3:$K$14, MATCH($B120,DEMAND_D_DAGUER_NP!$H$3:$H$14,0), 1)</f>
        <v>5.7084841493576297</v>
      </c>
      <c r="P120" s="11">
        <f>INDEX(D_THERM_DEMANDS!AB$3:AB$14, MATCH($B120,D_THERM_DEMANDS!$P$3:$P$14,0), 1)</f>
        <v>9999</v>
      </c>
      <c r="Q120" s="11">
        <f>INDEX(D_THERM_DEMANDS!AC$3:AC$14, MATCH($B120,D_THERM_DEMANDS!$P$3:$P$14,0), 1)</f>
        <v>9999</v>
      </c>
      <c r="R120" s="11">
        <f>INDEX(D_THERM_DEMANDS!AD$3:AD$14, MATCH($B120,D_THERM_DEMANDS!$P$3:$P$14,0), 1)</f>
        <v>9999</v>
      </c>
      <c r="S120" s="11">
        <f>INDEX(D_THERM_DEMANDS!AE$3:AE$14, MATCH($B120,D_THERM_DEMANDS!$P$3:$P$14,0), 1)</f>
        <v>9999</v>
      </c>
      <c r="T120" s="11">
        <f>INDEX(D_THERM_DEMANDS!AF$3:AF$14, MATCH($B120,D_THERM_DEMANDS!$P$3:$P$14,0), 1)</f>
        <v>3.5793651569457276E-2</v>
      </c>
      <c r="U120" s="11">
        <f>INDEX(D_THERM_DEMANDS!AG$3:AG$14, MATCH($B120,D_THERM_DEMANDS!$P$3:$P$14,0), 1)</f>
        <v>9.1111111499014349E-3</v>
      </c>
      <c r="V120" s="11">
        <f>INDEX(D_THERM_DEMANDS!AH$3:AH$14, MATCH($B120,D_THERM_DEMANDS!$P$3:$P$14,0), 1)</f>
        <v>1.7063491682093294E-4</v>
      </c>
      <c r="W120" s="11">
        <f>INDEX(D_THERM_DEMANDS!AI$3:AI$14, MATCH($B120,D_THERM_DEMANDS!$P$3:$P$14,0), 1)</f>
        <v>6.619047664460681E-2</v>
      </c>
      <c r="X120" s="11">
        <f>INDEX(D_THERM_DEMANDS!AJ$3:AJ$14, MATCH($B120,D_THERM_DEMANDS!$P$3:$P$14,0), 1)</f>
        <v>0.17571428881751167</v>
      </c>
      <c r="Y120" s="11">
        <f>INDEX(D_THERM_DEMANDS!AK$3:AK$14, MATCH($B120,D_THERM_DEMANDS!$P$3:$P$14,0), 1)</f>
        <v>3.550738092452761</v>
      </c>
      <c r="Z120">
        <f>INDEX(DEMAND_C217B!$K$3:$K$14, MATCH($B120,DEMAND_C217B!$H$3:$H$14,0), 1)</f>
        <v>0.93905406127136859</v>
      </c>
    </row>
    <row r="121" spans="1:26">
      <c r="A121" s="1">
        <v>43786</v>
      </c>
      <c r="B121" s="6">
        <f t="shared" si="1"/>
        <v>11</v>
      </c>
      <c r="C121" s="11">
        <v>2756</v>
      </c>
      <c r="D121" s="11">
        <f>OROLEVEL5!G110/1000</f>
        <v>3163</v>
      </c>
      <c r="E121" s="11">
        <f>INDEX(OROevaprateIN!$D$2:$D$13, MATCH($B121,OROevaprateIN!$A$2:$A$13,0), 1)</f>
        <v>6.4641844127195106E-2</v>
      </c>
      <c r="F121" s="11">
        <f>INDEX(DEM_D6_PWR!$K$3:$K$14, MATCH($B121,DEM_D6_PWR!$H$3:$H$14,0), 1)</f>
        <v>3.6507936135407479E-4</v>
      </c>
      <c r="G121" s="11">
        <f>INDEX('MINGW_6&amp;DR69'!$L$3:$L$14, MATCH($B121,'MINGW_6&amp;DR69'!$H$3:$H$14,0), 1)</f>
        <v>6.1865078787955025E-3</v>
      </c>
      <c r="H121" s="11">
        <f>INDEX('MINGW_6&amp;DR69'!$M$3:$M$14, MATCH($B121,'MINGW_6&amp;DR69'!$H$3:$H$14,0), 1)</f>
        <v>3.8412698299165757E-2</v>
      </c>
      <c r="I121" s="11">
        <v>3395</v>
      </c>
      <c r="J121" s="11">
        <f>INDEX(CALLITE_EVAP_S_SHSTA!$I$2:$I$13, MATCH($B121,CALLITE_EVAP_S_SHSTA!$F$2:$F$13,0), 1)</f>
        <v>7.305158755135914E-2</v>
      </c>
      <c r="K121" s="11">
        <f>SHASTAlevel5extended!$H110</f>
        <v>3529.1489999999999</v>
      </c>
      <c r="L121" s="11">
        <f>INDEX(CALLiTE_SHASTA_LEVEL2_4!$E$1024:$E$1035, MATCH($B121,CALLiTE_SHASTA_LEVEL2_4!$C$1024:$C$1035,0), 1)</f>
        <v>650</v>
      </c>
      <c r="M121" s="11">
        <f>INDEX(CALLiTE_SHASTA_LEVEL2_4!$F$1024:$F$1035, MATCH($B121,CALLiTE_SHASTA_LEVEL2_4!$C$1024:$C$1035,0), 1)</f>
        <v>3200</v>
      </c>
      <c r="N121" s="11">
        <f>inflowYuba!H110</f>
        <v>1231</v>
      </c>
      <c r="O121" s="11">
        <f>INDEX(DEMAND_D_DAGUER_NP!$K$3:$K$14, MATCH($B121,DEMAND_D_DAGUER_NP!$H$3:$H$14,0), 1)</f>
        <v>5.7084841493576297</v>
      </c>
      <c r="P121" s="11">
        <f>INDEX(D_THERM_DEMANDS!AB$3:AB$14, MATCH($B121,D_THERM_DEMANDS!$P$3:$P$14,0), 1)</f>
        <v>9999</v>
      </c>
      <c r="Q121" s="11">
        <f>INDEX(D_THERM_DEMANDS!AC$3:AC$14, MATCH($B121,D_THERM_DEMANDS!$P$3:$P$14,0), 1)</f>
        <v>9999</v>
      </c>
      <c r="R121" s="11">
        <f>INDEX(D_THERM_DEMANDS!AD$3:AD$14, MATCH($B121,D_THERM_DEMANDS!$P$3:$P$14,0), 1)</f>
        <v>9999</v>
      </c>
      <c r="S121" s="11">
        <f>INDEX(D_THERM_DEMANDS!AE$3:AE$14, MATCH($B121,D_THERM_DEMANDS!$P$3:$P$14,0), 1)</f>
        <v>9999</v>
      </c>
      <c r="T121" s="11">
        <f>INDEX(D_THERM_DEMANDS!AF$3:AF$14, MATCH($B121,D_THERM_DEMANDS!$P$3:$P$14,0), 1)</f>
        <v>3.5793651569457276E-2</v>
      </c>
      <c r="U121" s="11">
        <f>INDEX(D_THERM_DEMANDS!AG$3:AG$14, MATCH($B121,D_THERM_DEMANDS!$P$3:$P$14,0), 1)</f>
        <v>9.1111111499014349E-3</v>
      </c>
      <c r="V121" s="11">
        <f>INDEX(D_THERM_DEMANDS!AH$3:AH$14, MATCH($B121,D_THERM_DEMANDS!$P$3:$P$14,0), 1)</f>
        <v>1.7063491682093294E-4</v>
      </c>
      <c r="W121" s="11">
        <f>INDEX(D_THERM_DEMANDS!AI$3:AI$14, MATCH($B121,D_THERM_DEMANDS!$P$3:$P$14,0), 1)</f>
        <v>6.619047664460681E-2</v>
      </c>
      <c r="X121" s="11">
        <f>INDEX(D_THERM_DEMANDS!AJ$3:AJ$14, MATCH($B121,D_THERM_DEMANDS!$P$3:$P$14,0), 1)</f>
        <v>0.17571428881751167</v>
      </c>
      <c r="Y121" s="11">
        <f>INDEX(D_THERM_DEMANDS!AK$3:AK$14, MATCH($B121,D_THERM_DEMANDS!$P$3:$P$14,0), 1)</f>
        <v>3.550738092452761</v>
      </c>
      <c r="Z121">
        <f>INDEX(DEMAND_C217B!$K$3:$K$14, MATCH($B121,DEMAND_C217B!$H$3:$H$14,0), 1)</f>
        <v>0.93905406127136859</v>
      </c>
    </row>
    <row r="122" spans="1:26">
      <c r="A122" s="1">
        <v>43787</v>
      </c>
      <c r="B122" s="6">
        <f t="shared" si="1"/>
        <v>11</v>
      </c>
      <c r="C122" s="11">
        <v>1838</v>
      </c>
      <c r="D122" s="11">
        <f>OROLEVEL5!G111/1000</f>
        <v>3163</v>
      </c>
      <c r="E122" s="11">
        <f>INDEX(OROevaprateIN!$D$2:$D$13, MATCH($B122,OROevaprateIN!$A$2:$A$13,0), 1)</f>
        <v>6.4641844127195106E-2</v>
      </c>
      <c r="F122" s="11">
        <f>INDEX(DEM_D6_PWR!$K$3:$K$14, MATCH($B122,DEM_D6_PWR!$H$3:$H$14,0), 1)</f>
        <v>3.6507936135407479E-4</v>
      </c>
      <c r="G122" s="11">
        <f>INDEX('MINGW_6&amp;DR69'!$L$3:$L$14, MATCH($B122,'MINGW_6&amp;DR69'!$H$3:$H$14,0), 1)</f>
        <v>6.1865078787955025E-3</v>
      </c>
      <c r="H122" s="11">
        <f>INDEX('MINGW_6&amp;DR69'!$M$3:$M$14, MATCH($B122,'MINGW_6&amp;DR69'!$H$3:$H$14,0), 1)</f>
        <v>3.8412698299165757E-2</v>
      </c>
      <c r="I122" s="11">
        <v>3622</v>
      </c>
      <c r="J122" s="11">
        <f>INDEX(CALLITE_EVAP_S_SHSTA!$I$2:$I$13, MATCH($B122,CALLITE_EVAP_S_SHSTA!$F$2:$F$13,0), 1)</f>
        <v>7.305158755135914E-2</v>
      </c>
      <c r="K122" s="11">
        <f>SHASTAlevel5extended!$H111</f>
        <v>3507.8380000000002</v>
      </c>
      <c r="L122" s="11">
        <f>INDEX(CALLiTE_SHASTA_LEVEL2_4!$E$1024:$E$1035, MATCH($B122,CALLiTE_SHASTA_LEVEL2_4!$C$1024:$C$1035,0), 1)</f>
        <v>650</v>
      </c>
      <c r="M122" s="11">
        <f>INDEX(CALLiTE_SHASTA_LEVEL2_4!$F$1024:$F$1035, MATCH($B122,CALLiTE_SHASTA_LEVEL2_4!$C$1024:$C$1035,0), 1)</f>
        <v>3200</v>
      </c>
      <c r="N122" s="11">
        <f>inflowYuba!H111</f>
        <v>1224</v>
      </c>
      <c r="O122" s="11">
        <f>INDEX(DEMAND_D_DAGUER_NP!$K$3:$K$14, MATCH($B122,DEMAND_D_DAGUER_NP!$H$3:$H$14,0), 1)</f>
        <v>5.7084841493576297</v>
      </c>
      <c r="P122" s="11">
        <f>INDEX(D_THERM_DEMANDS!AB$3:AB$14, MATCH($B122,D_THERM_DEMANDS!$P$3:$P$14,0), 1)</f>
        <v>9999</v>
      </c>
      <c r="Q122" s="11">
        <f>INDEX(D_THERM_DEMANDS!AC$3:AC$14, MATCH($B122,D_THERM_DEMANDS!$P$3:$P$14,0), 1)</f>
        <v>9999</v>
      </c>
      <c r="R122" s="11">
        <f>INDEX(D_THERM_DEMANDS!AD$3:AD$14, MATCH($B122,D_THERM_DEMANDS!$P$3:$P$14,0), 1)</f>
        <v>9999</v>
      </c>
      <c r="S122" s="11">
        <f>INDEX(D_THERM_DEMANDS!AE$3:AE$14, MATCH($B122,D_THERM_DEMANDS!$P$3:$P$14,0), 1)</f>
        <v>9999</v>
      </c>
      <c r="T122" s="11">
        <f>INDEX(D_THERM_DEMANDS!AF$3:AF$14, MATCH($B122,D_THERM_DEMANDS!$P$3:$P$14,0), 1)</f>
        <v>3.5793651569457276E-2</v>
      </c>
      <c r="U122" s="11">
        <f>INDEX(D_THERM_DEMANDS!AG$3:AG$14, MATCH($B122,D_THERM_DEMANDS!$P$3:$P$14,0), 1)</f>
        <v>9.1111111499014349E-3</v>
      </c>
      <c r="V122" s="11">
        <f>INDEX(D_THERM_DEMANDS!AH$3:AH$14, MATCH($B122,D_THERM_DEMANDS!$P$3:$P$14,0), 1)</f>
        <v>1.7063491682093294E-4</v>
      </c>
      <c r="W122" s="11">
        <f>INDEX(D_THERM_DEMANDS!AI$3:AI$14, MATCH($B122,D_THERM_DEMANDS!$P$3:$P$14,0), 1)</f>
        <v>6.619047664460681E-2</v>
      </c>
      <c r="X122" s="11">
        <f>INDEX(D_THERM_DEMANDS!AJ$3:AJ$14, MATCH($B122,D_THERM_DEMANDS!$P$3:$P$14,0), 1)</f>
        <v>0.17571428881751167</v>
      </c>
      <c r="Y122" s="11">
        <f>INDEX(D_THERM_DEMANDS!AK$3:AK$14, MATCH($B122,D_THERM_DEMANDS!$P$3:$P$14,0), 1)</f>
        <v>3.550738092452761</v>
      </c>
      <c r="Z122">
        <f>INDEX(DEMAND_C217B!$K$3:$K$14, MATCH($B122,DEMAND_C217B!$H$3:$H$14,0), 1)</f>
        <v>0.93905406127136859</v>
      </c>
    </row>
    <row r="123" spans="1:26">
      <c r="A123" s="1">
        <v>43788</v>
      </c>
      <c r="B123" s="6">
        <f t="shared" si="1"/>
        <v>11</v>
      </c>
      <c r="C123" s="11">
        <v>1662</v>
      </c>
      <c r="D123" s="11">
        <f>OROLEVEL5!G112/1000</f>
        <v>3163</v>
      </c>
      <c r="E123" s="11">
        <f>INDEX(OROevaprateIN!$D$2:$D$13, MATCH($B123,OROevaprateIN!$A$2:$A$13,0), 1)</f>
        <v>6.4641844127195106E-2</v>
      </c>
      <c r="F123" s="11">
        <f>INDEX(DEM_D6_PWR!$K$3:$K$14, MATCH($B123,DEM_D6_PWR!$H$3:$H$14,0), 1)</f>
        <v>3.6507936135407479E-4</v>
      </c>
      <c r="G123" s="11">
        <f>INDEX('MINGW_6&amp;DR69'!$L$3:$L$14, MATCH($B123,'MINGW_6&amp;DR69'!$H$3:$H$14,0), 1)</f>
        <v>6.1865078787955025E-3</v>
      </c>
      <c r="H123" s="11">
        <f>INDEX('MINGW_6&amp;DR69'!$M$3:$M$14, MATCH($B123,'MINGW_6&amp;DR69'!$H$3:$H$14,0), 1)</f>
        <v>3.8412698299165757E-2</v>
      </c>
      <c r="I123" s="11">
        <v>3660</v>
      </c>
      <c r="J123" s="11">
        <f>INDEX(CALLITE_EVAP_S_SHSTA!$I$2:$I$13, MATCH($B123,CALLITE_EVAP_S_SHSTA!$F$2:$F$13,0), 1)</f>
        <v>7.305158755135914E-2</v>
      </c>
      <c r="K123" s="11">
        <f>SHASTAlevel5extended!$H112</f>
        <v>3486.5259999999998</v>
      </c>
      <c r="L123" s="11">
        <f>INDEX(CALLiTE_SHASTA_LEVEL2_4!$E$1024:$E$1035, MATCH($B123,CALLiTE_SHASTA_LEVEL2_4!$C$1024:$C$1035,0), 1)</f>
        <v>650</v>
      </c>
      <c r="M123" s="11">
        <f>INDEX(CALLiTE_SHASTA_LEVEL2_4!$F$1024:$F$1035, MATCH($B123,CALLiTE_SHASTA_LEVEL2_4!$C$1024:$C$1035,0), 1)</f>
        <v>3200</v>
      </c>
      <c r="N123" s="11">
        <f>inflowYuba!H112</f>
        <v>1217</v>
      </c>
      <c r="O123" s="11">
        <f>INDEX(DEMAND_D_DAGUER_NP!$K$3:$K$14, MATCH($B123,DEMAND_D_DAGUER_NP!$H$3:$H$14,0), 1)</f>
        <v>5.7084841493576297</v>
      </c>
      <c r="P123" s="11">
        <f>INDEX(D_THERM_DEMANDS!AB$3:AB$14, MATCH($B123,D_THERM_DEMANDS!$P$3:$P$14,0), 1)</f>
        <v>9999</v>
      </c>
      <c r="Q123" s="11">
        <f>INDEX(D_THERM_DEMANDS!AC$3:AC$14, MATCH($B123,D_THERM_DEMANDS!$P$3:$P$14,0), 1)</f>
        <v>9999</v>
      </c>
      <c r="R123" s="11">
        <f>INDEX(D_THERM_DEMANDS!AD$3:AD$14, MATCH($B123,D_THERM_DEMANDS!$P$3:$P$14,0), 1)</f>
        <v>9999</v>
      </c>
      <c r="S123" s="11">
        <f>INDEX(D_THERM_DEMANDS!AE$3:AE$14, MATCH($B123,D_THERM_DEMANDS!$P$3:$P$14,0), 1)</f>
        <v>9999</v>
      </c>
      <c r="T123" s="11">
        <f>INDEX(D_THERM_DEMANDS!AF$3:AF$14, MATCH($B123,D_THERM_DEMANDS!$P$3:$P$14,0), 1)</f>
        <v>3.5793651569457276E-2</v>
      </c>
      <c r="U123" s="11">
        <f>INDEX(D_THERM_DEMANDS!AG$3:AG$14, MATCH($B123,D_THERM_DEMANDS!$P$3:$P$14,0), 1)</f>
        <v>9.1111111499014349E-3</v>
      </c>
      <c r="V123" s="11">
        <f>INDEX(D_THERM_DEMANDS!AH$3:AH$14, MATCH($B123,D_THERM_DEMANDS!$P$3:$P$14,0), 1)</f>
        <v>1.7063491682093294E-4</v>
      </c>
      <c r="W123" s="11">
        <f>INDEX(D_THERM_DEMANDS!AI$3:AI$14, MATCH($B123,D_THERM_DEMANDS!$P$3:$P$14,0), 1)</f>
        <v>6.619047664460681E-2</v>
      </c>
      <c r="X123" s="11">
        <f>INDEX(D_THERM_DEMANDS!AJ$3:AJ$14, MATCH($B123,D_THERM_DEMANDS!$P$3:$P$14,0), 1)</f>
        <v>0.17571428881751167</v>
      </c>
      <c r="Y123" s="11">
        <f>INDEX(D_THERM_DEMANDS!AK$3:AK$14, MATCH($B123,D_THERM_DEMANDS!$P$3:$P$14,0), 1)</f>
        <v>3.550738092452761</v>
      </c>
      <c r="Z123">
        <f>INDEX(DEMAND_C217B!$K$3:$K$14, MATCH($B123,DEMAND_C217B!$H$3:$H$14,0), 1)</f>
        <v>0.93905406127136859</v>
      </c>
    </row>
    <row r="124" spans="1:26">
      <c r="A124" s="1">
        <v>43789</v>
      </c>
      <c r="B124" s="6">
        <f t="shared" si="1"/>
        <v>11</v>
      </c>
      <c r="C124" s="11">
        <v>2331</v>
      </c>
      <c r="D124" s="11">
        <f>OROLEVEL5!G113/1000</f>
        <v>3163</v>
      </c>
      <c r="E124" s="11">
        <f>INDEX(OROevaprateIN!$D$2:$D$13, MATCH($B124,OROevaprateIN!$A$2:$A$13,0), 1)</f>
        <v>6.4641844127195106E-2</v>
      </c>
      <c r="F124" s="11">
        <f>INDEX(DEM_D6_PWR!$K$3:$K$14, MATCH($B124,DEM_D6_PWR!$H$3:$H$14,0), 1)</f>
        <v>3.6507936135407479E-4</v>
      </c>
      <c r="G124" s="11">
        <f>INDEX('MINGW_6&amp;DR69'!$L$3:$L$14, MATCH($B124,'MINGW_6&amp;DR69'!$H$3:$H$14,0), 1)</f>
        <v>6.1865078787955025E-3</v>
      </c>
      <c r="H124" s="11">
        <f>INDEX('MINGW_6&amp;DR69'!$M$3:$M$14, MATCH($B124,'MINGW_6&amp;DR69'!$H$3:$H$14,0), 1)</f>
        <v>3.8412698299165757E-2</v>
      </c>
      <c r="I124" s="11">
        <v>4316</v>
      </c>
      <c r="J124" s="11">
        <f>INDEX(CALLITE_EVAP_S_SHSTA!$I$2:$I$13, MATCH($B124,CALLITE_EVAP_S_SHSTA!$F$2:$F$13,0), 1)</f>
        <v>7.305158755135914E-2</v>
      </c>
      <c r="K124" s="11">
        <f>SHASTAlevel5extended!$H113</f>
        <v>3465.2150000000001</v>
      </c>
      <c r="L124" s="11">
        <f>INDEX(CALLiTE_SHASTA_LEVEL2_4!$E$1024:$E$1035, MATCH($B124,CALLiTE_SHASTA_LEVEL2_4!$C$1024:$C$1035,0), 1)</f>
        <v>650</v>
      </c>
      <c r="M124" s="11">
        <f>INDEX(CALLiTE_SHASTA_LEVEL2_4!$F$1024:$F$1035, MATCH($B124,CALLiTE_SHASTA_LEVEL2_4!$C$1024:$C$1035,0), 1)</f>
        <v>3200</v>
      </c>
      <c r="N124" s="11">
        <f>inflowYuba!H113</f>
        <v>1223</v>
      </c>
      <c r="O124" s="11">
        <f>INDEX(DEMAND_D_DAGUER_NP!$K$3:$K$14, MATCH($B124,DEMAND_D_DAGUER_NP!$H$3:$H$14,0), 1)</f>
        <v>5.7084841493576297</v>
      </c>
      <c r="P124" s="11">
        <f>INDEX(D_THERM_DEMANDS!AB$3:AB$14, MATCH($B124,D_THERM_DEMANDS!$P$3:$P$14,0), 1)</f>
        <v>9999</v>
      </c>
      <c r="Q124" s="11">
        <f>INDEX(D_THERM_DEMANDS!AC$3:AC$14, MATCH($B124,D_THERM_DEMANDS!$P$3:$P$14,0), 1)</f>
        <v>9999</v>
      </c>
      <c r="R124" s="11">
        <f>INDEX(D_THERM_DEMANDS!AD$3:AD$14, MATCH($B124,D_THERM_DEMANDS!$P$3:$P$14,0), 1)</f>
        <v>9999</v>
      </c>
      <c r="S124" s="11">
        <f>INDEX(D_THERM_DEMANDS!AE$3:AE$14, MATCH($B124,D_THERM_DEMANDS!$P$3:$P$14,0), 1)</f>
        <v>9999</v>
      </c>
      <c r="T124" s="11">
        <f>INDEX(D_THERM_DEMANDS!AF$3:AF$14, MATCH($B124,D_THERM_DEMANDS!$P$3:$P$14,0), 1)</f>
        <v>3.5793651569457276E-2</v>
      </c>
      <c r="U124" s="11">
        <f>INDEX(D_THERM_DEMANDS!AG$3:AG$14, MATCH($B124,D_THERM_DEMANDS!$P$3:$P$14,0), 1)</f>
        <v>9.1111111499014349E-3</v>
      </c>
      <c r="V124" s="11">
        <f>INDEX(D_THERM_DEMANDS!AH$3:AH$14, MATCH($B124,D_THERM_DEMANDS!$P$3:$P$14,0), 1)</f>
        <v>1.7063491682093294E-4</v>
      </c>
      <c r="W124" s="11">
        <f>INDEX(D_THERM_DEMANDS!AI$3:AI$14, MATCH($B124,D_THERM_DEMANDS!$P$3:$P$14,0), 1)</f>
        <v>6.619047664460681E-2</v>
      </c>
      <c r="X124" s="11">
        <f>INDEX(D_THERM_DEMANDS!AJ$3:AJ$14, MATCH($B124,D_THERM_DEMANDS!$P$3:$P$14,0), 1)</f>
        <v>0.17571428881751167</v>
      </c>
      <c r="Y124" s="11">
        <f>INDEX(D_THERM_DEMANDS!AK$3:AK$14, MATCH($B124,D_THERM_DEMANDS!$P$3:$P$14,0), 1)</f>
        <v>3.550738092452761</v>
      </c>
      <c r="Z124">
        <f>INDEX(DEMAND_C217B!$K$3:$K$14, MATCH($B124,DEMAND_C217B!$H$3:$H$14,0), 1)</f>
        <v>0.93905406127136859</v>
      </c>
    </row>
    <row r="125" spans="1:26">
      <c r="A125" s="1">
        <v>43790</v>
      </c>
      <c r="B125" s="6">
        <f t="shared" si="1"/>
        <v>11</v>
      </c>
      <c r="C125" s="11">
        <v>1656</v>
      </c>
      <c r="D125" s="11">
        <f>OROLEVEL5!G114/1000</f>
        <v>3163</v>
      </c>
      <c r="E125" s="11">
        <f>INDEX(OROevaprateIN!$D$2:$D$13, MATCH($B125,OROevaprateIN!$A$2:$A$13,0), 1)</f>
        <v>6.4641844127195106E-2</v>
      </c>
      <c r="F125" s="11">
        <f>INDEX(DEM_D6_PWR!$K$3:$K$14, MATCH($B125,DEM_D6_PWR!$H$3:$H$14,0), 1)</f>
        <v>3.6507936135407479E-4</v>
      </c>
      <c r="G125" s="11">
        <f>INDEX('MINGW_6&amp;DR69'!$L$3:$L$14, MATCH($B125,'MINGW_6&amp;DR69'!$H$3:$H$14,0), 1)</f>
        <v>6.1865078787955025E-3</v>
      </c>
      <c r="H125" s="11">
        <f>INDEX('MINGW_6&amp;DR69'!$M$3:$M$14, MATCH($B125,'MINGW_6&amp;DR69'!$H$3:$H$14,0), 1)</f>
        <v>3.8412698299165757E-2</v>
      </c>
      <c r="I125" s="11">
        <v>3973</v>
      </c>
      <c r="J125" s="11">
        <f>INDEX(CALLITE_EVAP_S_SHSTA!$I$2:$I$13, MATCH($B125,CALLITE_EVAP_S_SHSTA!$F$2:$F$13,0), 1)</f>
        <v>7.305158755135914E-2</v>
      </c>
      <c r="K125" s="11">
        <f>SHASTAlevel5extended!$H114</f>
        <v>3443.9029999999998</v>
      </c>
      <c r="L125" s="11">
        <f>INDEX(CALLiTE_SHASTA_LEVEL2_4!$E$1024:$E$1035, MATCH($B125,CALLiTE_SHASTA_LEVEL2_4!$C$1024:$C$1035,0), 1)</f>
        <v>650</v>
      </c>
      <c r="M125" s="11">
        <f>INDEX(CALLiTE_SHASTA_LEVEL2_4!$F$1024:$F$1035, MATCH($B125,CALLiTE_SHASTA_LEVEL2_4!$C$1024:$C$1035,0), 1)</f>
        <v>3200</v>
      </c>
      <c r="N125" s="11">
        <f>inflowYuba!H114</f>
        <v>1224</v>
      </c>
      <c r="O125" s="11">
        <f>INDEX(DEMAND_D_DAGUER_NP!$K$3:$K$14, MATCH($B125,DEMAND_D_DAGUER_NP!$H$3:$H$14,0), 1)</f>
        <v>5.7084841493576297</v>
      </c>
      <c r="P125" s="11">
        <f>INDEX(D_THERM_DEMANDS!AB$3:AB$14, MATCH($B125,D_THERM_DEMANDS!$P$3:$P$14,0), 1)</f>
        <v>9999</v>
      </c>
      <c r="Q125" s="11">
        <f>INDEX(D_THERM_DEMANDS!AC$3:AC$14, MATCH($B125,D_THERM_DEMANDS!$P$3:$P$14,0), 1)</f>
        <v>9999</v>
      </c>
      <c r="R125" s="11">
        <f>INDEX(D_THERM_DEMANDS!AD$3:AD$14, MATCH($B125,D_THERM_DEMANDS!$P$3:$P$14,0), 1)</f>
        <v>9999</v>
      </c>
      <c r="S125" s="11">
        <f>INDEX(D_THERM_DEMANDS!AE$3:AE$14, MATCH($B125,D_THERM_DEMANDS!$P$3:$P$14,0), 1)</f>
        <v>9999</v>
      </c>
      <c r="T125" s="11">
        <f>INDEX(D_THERM_DEMANDS!AF$3:AF$14, MATCH($B125,D_THERM_DEMANDS!$P$3:$P$14,0), 1)</f>
        <v>3.5793651569457276E-2</v>
      </c>
      <c r="U125" s="11">
        <f>INDEX(D_THERM_DEMANDS!AG$3:AG$14, MATCH($B125,D_THERM_DEMANDS!$P$3:$P$14,0), 1)</f>
        <v>9.1111111499014349E-3</v>
      </c>
      <c r="V125" s="11">
        <f>INDEX(D_THERM_DEMANDS!AH$3:AH$14, MATCH($B125,D_THERM_DEMANDS!$P$3:$P$14,0), 1)</f>
        <v>1.7063491682093294E-4</v>
      </c>
      <c r="W125" s="11">
        <f>INDEX(D_THERM_DEMANDS!AI$3:AI$14, MATCH($B125,D_THERM_DEMANDS!$P$3:$P$14,0), 1)</f>
        <v>6.619047664460681E-2</v>
      </c>
      <c r="X125" s="11">
        <f>INDEX(D_THERM_DEMANDS!AJ$3:AJ$14, MATCH($B125,D_THERM_DEMANDS!$P$3:$P$14,0), 1)</f>
        <v>0.17571428881751167</v>
      </c>
      <c r="Y125" s="11">
        <f>INDEX(D_THERM_DEMANDS!AK$3:AK$14, MATCH($B125,D_THERM_DEMANDS!$P$3:$P$14,0), 1)</f>
        <v>3.550738092452761</v>
      </c>
      <c r="Z125">
        <f>INDEX(DEMAND_C217B!$K$3:$K$14, MATCH($B125,DEMAND_C217B!$H$3:$H$14,0), 1)</f>
        <v>0.93905406127136859</v>
      </c>
    </row>
    <row r="126" spans="1:26">
      <c r="A126" s="1">
        <v>43791</v>
      </c>
      <c r="B126" s="6">
        <f t="shared" si="1"/>
        <v>11</v>
      </c>
      <c r="C126" s="11">
        <v>2032</v>
      </c>
      <c r="D126" s="11">
        <f>OROLEVEL5!G115/1000</f>
        <v>3163</v>
      </c>
      <c r="E126" s="11">
        <f>INDEX(OROevaprateIN!$D$2:$D$13, MATCH($B126,OROevaprateIN!$A$2:$A$13,0), 1)</f>
        <v>6.4641844127195106E-2</v>
      </c>
      <c r="F126" s="11">
        <f>INDEX(DEM_D6_PWR!$K$3:$K$14, MATCH($B126,DEM_D6_PWR!$H$3:$H$14,0), 1)</f>
        <v>3.6507936135407479E-4</v>
      </c>
      <c r="G126" s="11">
        <f>INDEX('MINGW_6&amp;DR69'!$L$3:$L$14, MATCH($B126,'MINGW_6&amp;DR69'!$H$3:$H$14,0), 1)</f>
        <v>6.1865078787955025E-3</v>
      </c>
      <c r="H126" s="11">
        <f>INDEX('MINGW_6&amp;DR69'!$M$3:$M$14, MATCH($B126,'MINGW_6&amp;DR69'!$H$3:$H$14,0), 1)</f>
        <v>3.8412698299165757E-2</v>
      </c>
      <c r="I126" s="11">
        <v>3496</v>
      </c>
      <c r="J126" s="11">
        <f>INDEX(CALLITE_EVAP_S_SHSTA!$I$2:$I$13, MATCH($B126,CALLITE_EVAP_S_SHSTA!$F$2:$F$13,0), 1)</f>
        <v>7.305158755135914E-2</v>
      </c>
      <c r="K126" s="11">
        <f>SHASTAlevel5extended!$H115</f>
        <v>3422.5920000000001</v>
      </c>
      <c r="L126" s="11">
        <f>INDEX(CALLiTE_SHASTA_LEVEL2_4!$E$1024:$E$1035, MATCH($B126,CALLiTE_SHASTA_LEVEL2_4!$C$1024:$C$1035,0), 1)</f>
        <v>650</v>
      </c>
      <c r="M126" s="11">
        <f>INDEX(CALLiTE_SHASTA_LEVEL2_4!$F$1024:$F$1035, MATCH($B126,CALLiTE_SHASTA_LEVEL2_4!$C$1024:$C$1035,0), 1)</f>
        <v>3200</v>
      </c>
      <c r="N126" s="11">
        <f>inflowYuba!H115</f>
        <v>1217</v>
      </c>
      <c r="O126" s="11">
        <f>INDEX(DEMAND_D_DAGUER_NP!$K$3:$K$14, MATCH($B126,DEMAND_D_DAGUER_NP!$H$3:$H$14,0), 1)</f>
        <v>5.7084841493576297</v>
      </c>
      <c r="P126" s="11">
        <f>INDEX(D_THERM_DEMANDS!AB$3:AB$14, MATCH($B126,D_THERM_DEMANDS!$P$3:$P$14,0), 1)</f>
        <v>9999</v>
      </c>
      <c r="Q126" s="11">
        <f>INDEX(D_THERM_DEMANDS!AC$3:AC$14, MATCH($B126,D_THERM_DEMANDS!$P$3:$P$14,0), 1)</f>
        <v>9999</v>
      </c>
      <c r="R126" s="11">
        <f>INDEX(D_THERM_DEMANDS!AD$3:AD$14, MATCH($B126,D_THERM_DEMANDS!$P$3:$P$14,0), 1)</f>
        <v>9999</v>
      </c>
      <c r="S126" s="11">
        <f>INDEX(D_THERM_DEMANDS!AE$3:AE$14, MATCH($B126,D_THERM_DEMANDS!$P$3:$P$14,0), 1)</f>
        <v>9999</v>
      </c>
      <c r="T126" s="11">
        <f>INDEX(D_THERM_DEMANDS!AF$3:AF$14, MATCH($B126,D_THERM_DEMANDS!$P$3:$P$14,0), 1)</f>
        <v>3.5793651569457276E-2</v>
      </c>
      <c r="U126" s="11">
        <f>INDEX(D_THERM_DEMANDS!AG$3:AG$14, MATCH($B126,D_THERM_DEMANDS!$P$3:$P$14,0), 1)</f>
        <v>9.1111111499014349E-3</v>
      </c>
      <c r="V126" s="11">
        <f>INDEX(D_THERM_DEMANDS!AH$3:AH$14, MATCH($B126,D_THERM_DEMANDS!$P$3:$P$14,0), 1)</f>
        <v>1.7063491682093294E-4</v>
      </c>
      <c r="W126" s="11">
        <f>INDEX(D_THERM_DEMANDS!AI$3:AI$14, MATCH($B126,D_THERM_DEMANDS!$P$3:$P$14,0), 1)</f>
        <v>6.619047664460681E-2</v>
      </c>
      <c r="X126" s="11">
        <f>INDEX(D_THERM_DEMANDS!AJ$3:AJ$14, MATCH($B126,D_THERM_DEMANDS!$P$3:$P$14,0), 1)</f>
        <v>0.17571428881751167</v>
      </c>
      <c r="Y126" s="11">
        <f>INDEX(D_THERM_DEMANDS!AK$3:AK$14, MATCH($B126,D_THERM_DEMANDS!$P$3:$P$14,0), 1)</f>
        <v>3.550738092452761</v>
      </c>
      <c r="Z126">
        <f>INDEX(DEMAND_C217B!$K$3:$K$14, MATCH($B126,DEMAND_C217B!$H$3:$H$14,0), 1)</f>
        <v>0.93905406127136859</v>
      </c>
    </row>
    <row r="127" spans="1:26">
      <c r="A127" s="1">
        <v>43792</v>
      </c>
      <c r="B127" s="6">
        <f t="shared" si="1"/>
        <v>11</v>
      </c>
      <c r="C127" s="11">
        <v>1980</v>
      </c>
      <c r="D127" s="11">
        <f>OROLEVEL5!G116/1000</f>
        <v>3163</v>
      </c>
      <c r="E127" s="11">
        <f>INDEX(OROevaprateIN!$D$2:$D$13, MATCH($B127,OROevaprateIN!$A$2:$A$13,0), 1)</f>
        <v>6.4641844127195106E-2</v>
      </c>
      <c r="F127" s="11">
        <f>INDEX(DEM_D6_PWR!$K$3:$K$14, MATCH($B127,DEM_D6_PWR!$H$3:$H$14,0), 1)</f>
        <v>3.6507936135407479E-4</v>
      </c>
      <c r="G127" s="11">
        <f>INDEX('MINGW_6&amp;DR69'!$L$3:$L$14, MATCH($B127,'MINGW_6&amp;DR69'!$H$3:$H$14,0), 1)</f>
        <v>6.1865078787955025E-3</v>
      </c>
      <c r="H127" s="11">
        <f>INDEX('MINGW_6&amp;DR69'!$M$3:$M$14, MATCH($B127,'MINGW_6&amp;DR69'!$H$3:$H$14,0), 1)</f>
        <v>3.8412698299165757E-2</v>
      </c>
      <c r="I127" s="11">
        <v>3956</v>
      </c>
      <c r="J127" s="11">
        <f>INDEX(CALLITE_EVAP_S_SHSTA!$I$2:$I$13, MATCH($B127,CALLITE_EVAP_S_SHSTA!$F$2:$F$13,0), 1)</f>
        <v>7.305158755135914E-2</v>
      </c>
      <c r="K127" s="11">
        <f>SHASTAlevel5extended!$H116</f>
        <v>3401.28</v>
      </c>
      <c r="L127" s="11">
        <f>INDEX(CALLiTE_SHASTA_LEVEL2_4!$E$1024:$E$1035, MATCH($B127,CALLiTE_SHASTA_LEVEL2_4!$C$1024:$C$1035,0), 1)</f>
        <v>650</v>
      </c>
      <c r="M127" s="11">
        <f>INDEX(CALLiTE_SHASTA_LEVEL2_4!$F$1024:$F$1035, MATCH($B127,CALLiTE_SHASTA_LEVEL2_4!$C$1024:$C$1035,0), 1)</f>
        <v>3200</v>
      </c>
      <c r="N127" s="11">
        <f>inflowYuba!H116</f>
        <v>1234</v>
      </c>
      <c r="O127" s="11">
        <f>INDEX(DEMAND_D_DAGUER_NP!$K$3:$K$14, MATCH($B127,DEMAND_D_DAGUER_NP!$H$3:$H$14,0), 1)</f>
        <v>5.7084841493576297</v>
      </c>
      <c r="P127" s="11">
        <f>INDEX(D_THERM_DEMANDS!AB$3:AB$14, MATCH($B127,D_THERM_DEMANDS!$P$3:$P$14,0), 1)</f>
        <v>9999</v>
      </c>
      <c r="Q127" s="11">
        <f>INDEX(D_THERM_DEMANDS!AC$3:AC$14, MATCH($B127,D_THERM_DEMANDS!$P$3:$P$14,0), 1)</f>
        <v>9999</v>
      </c>
      <c r="R127" s="11">
        <f>INDEX(D_THERM_DEMANDS!AD$3:AD$14, MATCH($B127,D_THERM_DEMANDS!$P$3:$P$14,0), 1)</f>
        <v>9999</v>
      </c>
      <c r="S127" s="11">
        <f>INDEX(D_THERM_DEMANDS!AE$3:AE$14, MATCH($B127,D_THERM_DEMANDS!$P$3:$P$14,0), 1)</f>
        <v>9999</v>
      </c>
      <c r="T127" s="11">
        <f>INDEX(D_THERM_DEMANDS!AF$3:AF$14, MATCH($B127,D_THERM_DEMANDS!$P$3:$P$14,0), 1)</f>
        <v>3.5793651569457276E-2</v>
      </c>
      <c r="U127" s="11">
        <f>INDEX(D_THERM_DEMANDS!AG$3:AG$14, MATCH($B127,D_THERM_DEMANDS!$P$3:$P$14,0), 1)</f>
        <v>9.1111111499014349E-3</v>
      </c>
      <c r="V127" s="11">
        <f>INDEX(D_THERM_DEMANDS!AH$3:AH$14, MATCH($B127,D_THERM_DEMANDS!$P$3:$P$14,0), 1)</f>
        <v>1.7063491682093294E-4</v>
      </c>
      <c r="W127" s="11">
        <f>INDEX(D_THERM_DEMANDS!AI$3:AI$14, MATCH($B127,D_THERM_DEMANDS!$P$3:$P$14,0), 1)</f>
        <v>6.619047664460681E-2</v>
      </c>
      <c r="X127" s="11">
        <f>INDEX(D_THERM_DEMANDS!AJ$3:AJ$14, MATCH($B127,D_THERM_DEMANDS!$P$3:$P$14,0), 1)</f>
        <v>0.17571428881751167</v>
      </c>
      <c r="Y127" s="11">
        <f>INDEX(D_THERM_DEMANDS!AK$3:AK$14, MATCH($B127,D_THERM_DEMANDS!$P$3:$P$14,0), 1)</f>
        <v>3.550738092452761</v>
      </c>
      <c r="Z127">
        <f>INDEX(DEMAND_C217B!$K$3:$K$14, MATCH($B127,DEMAND_C217B!$H$3:$H$14,0), 1)</f>
        <v>0.93905406127136859</v>
      </c>
    </row>
    <row r="128" spans="1:26">
      <c r="A128" s="1">
        <v>43793</v>
      </c>
      <c r="B128" s="6">
        <f t="shared" si="1"/>
        <v>11</v>
      </c>
      <c r="C128" s="11">
        <v>2093</v>
      </c>
      <c r="D128" s="11">
        <f>OROLEVEL5!G117/1000</f>
        <v>3163</v>
      </c>
      <c r="E128" s="11">
        <f>INDEX(OROevaprateIN!$D$2:$D$13, MATCH($B128,OROevaprateIN!$A$2:$A$13,0), 1)</f>
        <v>6.4641844127195106E-2</v>
      </c>
      <c r="F128" s="11">
        <f>INDEX(DEM_D6_PWR!$K$3:$K$14, MATCH($B128,DEM_D6_PWR!$H$3:$H$14,0), 1)</f>
        <v>3.6507936135407479E-4</v>
      </c>
      <c r="G128" s="11">
        <f>INDEX('MINGW_6&amp;DR69'!$L$3:$L$14, MATCH($B128,'MINGW_6&amp;DR69'!$H$3:$H$14,0), 1)</f>
        <v>6.1865078787955025E-3</v>
      </c>
      <c r="H128" s="11">
        <f>INDEX('MINGW_6&amp;DR69'!$M$3:$M$14, MATCH($B128,'MINGW_6&amp;DR69'!$H$3:$H$14,0), 1)</f>
        <v>3.8412698299165757E-2</v>
      </c>
      <c r="I128" s="11">
        <v>3220</v>
      </c>
      <c r="J128" s="11">
        <f>INDEX(CALLITE_EVAP_S_SHSTA!$I$2:$I$13, MATCH($B128,CALLITE_EVAP_S_SHSTA!$F$2:$F$13,0), 1)</f>
        <v>7.305158755135914E-2</v>
      </c>
      <c r="K128" s="11">
        <f>SHASTAlevel5extended!$H117</f>
        <v>3379.9690000000001</v>
      </c>
      <c r="L128" s="11">
        <f>INDEX(CALLiTE_SHASTA_LEVEL2_4!$E$1024:$E$1035, MATCH($B128,CALLiTE_SHASTA_LEVEL2_4!$C$1024:$C$1035,0), 1)</f>
        <v>650</v>
      </c>
      <c r="M128" s="11">
        <f>INDEX(CALLiTE_SHASTA_LEVEL2_4!$F$1024:$F$1035, MATCH($B128,CALLiTE_SHASTA_LEVEL2_4!$C$1024:$C$1035,0), 1)</f>
        <v>3200</v>
      </c>
      <c r="N128" s="11">
        <f>inflowYuba!H117</f>
        <v>1238</v>
      </c>
      <c r="O128" s="11">
        <f>INDEX(DEMAND_D_DAGUER_NP!$K$3:$K$14, MATCH($B128,DEMAND_D_DAGUER_NP!$H$3:$H$14,0), 1)</f>
        <v>5.7084841493576297</v>
      </c>
      <c r="P128" s="11">
        <f>INDEX(D_THERM_DEMANDS!AB$3:AB$14, MATCH($B128,D_THERM_DEMANDS!$P$3:$P$14,0), 1)</f>
        <v>9999</v>
      </c>
      <c r="Q128" s="11">
        <f>INDEX(D_THERM_DEMANDS!AC$3:AC$14, MATCH($B128,D_THERM_DEMANDS!$P$3:$P$14,0), 1)</f>
        <v>9999</v>
      </c>
      <c r="R128" s="11">
        <f>INDEX(D_THERM_DEMANDS!AD$3:AD$14, MATCH($B128,D_THERM_DEMANDS!$P$3:$P$14,0), 1)</f>
        <v>9999</v>
      </c>
      <c r="S128" s="11">
        <f>INDEX(D_THERM_DEMANDS!AE$3:AE$14, MATCH($B128,D_THERM_DEMANDS!$P$3:$P$14,0), 1)</f>
        <v>9999</v>
      </c>
      <c r="T128" s="11">
        <f>INDEX(D_THERM_DEMANDS!AF$3:AF$14, MATCH($B128,D_THERM_DEMANDS!$P$3:$P$14,0), 1)</f>
        <v>3.5793651569457276E-2</v>
      </c>
      <c r="U128" s="11">
        <f>INDEX(D_THERM_DEMANDS!AG$3:AG$14, MATCH($B128,D_THERM_DEMANDS!$P$3:$P$14,0), 1)</f>
        <v>9.1111111499014349E-3</v>
      </c>
      <c r="V128" s="11">
        <f>INDEX(D_THERM_DEMANDS!AH$3:AH$14, MATCH($B128,D_THERM_DEMANDS!$P$3:$P$14,0), 1)</f>
        <v>1.7063491682093294E-4</v>
      </c>
      <c r="W128" s="11">
        <f>INDEX(D_THERM_DEMANDS!AI$3:AI$14, MATCH($B128,D_THERM_DEMANDS!$P$3:$P$14,0), 1)</f>
        <v>6.619047664460681E-2</v>
      </c>
      <c r="X128" s="11">
        <f>INDEX(D_THERM_DEMANDS!AJ$3:AJ$14, MATCH($B128,D_THERM_DEMANDS!$P$3:$P$14,0), 1)</f>
        <v>0.17571428881751167</v>
      </c>
      <c r="Y128" s="11">
        <f>INDEX(D_THERM_DEMANDS!AK$3:AK$14, MATCH($B128,D_THERM_DEMANDS!$P$3:$P$14,0), 1)</f>
        <v>3.550738092452761</v>
      </c>
      <c r="Z128">
        <f>INDEX(DEMAND_C217B!$K$3:$K$14, MATCH($B128,DEMAND_C217B!$H$3:$H$14,0), 1)</f>
        <v>0.93905406127136859</v>
      </c>
    </row>
    <row r="129" spans="1:26">
      <c r="A129" s="1">
        <v>43794</v>
      </c>
      <c r="B129" s="6">
        <f t="shared" si="1"/>
        <v>11</v>
      </c>
      <c r="C129" s="11">
        <v>1948</v>
      </c>
      <c r="D129" s="11">
        <f>OROLEVEL5!G118/1000</f>
        <v>3163</v>
      </c>
      <c r="E129" s="11">
        <f>INDEX(OROevaprateIN!$D$2:$D$13, MATCH($B129,OROevaprateIN!$A$2:$A$13,0), 1)</f>
        <v>6.4641844127195106E-2</v>
      </c>
      <c r="F129" s="11">
        <f>INDEX(DEM_D6_PWR!$K$3:$K$14, MATCH($B129,DEM_D6_PWR!$H$3:$H$14,0), 1)</f>
        <v>3.6507936135407479E-4</v>
      </c>
      <c r="G129" s="11">
        <f>INDEX('MINGW_6&amp;DR69'!$L$3:$L$14, MATCH($B129,'MINGW_6&amp;DR69'!$H$3:$H$14,0), 1)</f>
        <v>6.1865078787955025E-3</v>
      </c>
      <c r="H129" s="11">
        <f>INDEX('MINGW_6&amp;DR69'!$M$3:$M$14, MATCH($B129,'MINGW_6&amp;DR69'!$H$3:$H$14,0), 1)</f>
        <v>3.8412698299165757E-2</v>
      </c>
      <c r="I129" s="11">
        <v>2927</v>
      </c>
      <c r="J129" s="11">
        <f>INDEX(CALLITE_EVAP_S_SHSTA!$I$2:$I$13, MATCH($B129,CALLITE_EVAP_S_SHSTA!$F$2:$F$13,0), 1)</f>
        <v>7.305158755135914E-2</v>
      </c>
      <c r="K129" s="11">
        <f>SHASTAlevel5extended!$H118</f>
        <v>3358.6570000000002</v>
      </c>
      <c r="L129" s="11">
        <f>INDEX(CALLiTE_SHASTA_LEVEL2_4!$E$1024:$E$1035, MATCH($B129,CALLiTE_SHASTA_LEVEL2_4!$C$1024:$C$1035,0), 1)</f>
        <v>650</v>
      </c>
      <c r="M129" s="11">
        <f>INDEX(CALLiTE_SHASTA_LEVEL2_4!$F$1024:$F$1035, MATCH($B129,CALLiTE_SHASTA_LEVEL2_4!$C$1024:$C$1035,0), 1)</f>
        <v>3200</v>
      </c>
      <c r="N129" s="11">
        <f>inflowYuba!H118</f>
        <v>1618</v>
      </c>
      <c r="O129" s="11">
        <f>INDEX(DEMAND_D_DAGUER_NP!$K$3:$K$14, MATCH($B129,DEMAND_D_DAGUER_NP!$H$3:$H$14,0), 1)</f>
        <v>5.7084841493576297</v>
      </c>
      <c r="P129" s="11">
        <f>INDEX(D_THERM_DEMANDS!AB$3:AB$14, MATCH($B129,D_THERM_DEMANDS!$P$3:$P$14,0), 1)</f>
        <v>9999</v>
      </c>
      <c r="Q129" s="11">
        <f>INDEX(D_THERM_DEMANDS!AC$3:AC$14, MATCH($B129,D_THERM_DEMANDS!$P$3:$P$14,0), 1)</f>
        <v>9999</v>
      </c>
      <c r="R129" s="11">
        <f>INDEX(D_THERM_DEMANDS!AD$3:AD$14, MATCH($B129,D_THERM_DEMANDS!$P$3:$P$14,0), 1)</f>
        <v>9999</v>
      </c>
      <c r="S129" s="11">
        <f>INDEX(D_THERM_DEMANDS!AE$3:AE$14, MATCH($B129,D_THERM_DEMANDS!$P$3:$P$14,0), 1)</f>
        <v>9999</v>
      </c>
      <c r="T129" s="11">
        <f>INDEX(D_THERM_DEMANDS!AF$3:AF$14, MATCH($B129,D_THERM_DEMANDS!$P$3:$P$14,0), 1)</f>
        <v>3.5793651569457276E-2</v>
      </c>
      <c r="U129" s="11">
        <f>INDEX(D_THERM_DEMANDS!AG$3:AG$14, MATCH($B129,D_THERM_DEMANDS!$P$3:$P$14,0), 1)</f>
        <v>9.1111111499014349E-3</v>
      </c>
      <c r="V129" s="11">
        <f>INDEX(D_THERM_DEMANDS!AH$3:AH$14, MATCH($B129,D_THERM_DEMANDS!$P$3:$P$14,0), 1)</f>
        <v>1.7063491682093294E-4</v>
      </c>
      <c r="W129" s="11">
        <f>INDEX(D_THERM_DEMANDS!AI$3:AI$14, MATCH($B129,D_THERM_DEMANDS!$P$3:$P$14,0), 1)</f>
        <v>6.619047664460681E-2</v>
      </c>
      <c r="X129" s="11">
        <f>INDEX(D_THERM_DEMANDS!AJ$3:AJ$14, MATCH($B129,D_THERM_DEMANDS!$P$3:$P$14,0), 1)</f>
        <v>0.17571428881751167</v>
      </c>
      <c r="Y129" s="11">
        <f>INDEX(D_THERM_DEMANDS!AK$3:AK$14, MATCH($B129,D_THERM_DEMANDS!$P$3:$P$14,0), 1)</f>
        <v>3.550738092452761</v>
      </c>
      <c r="Z129">
        <f>INDEX(DEMAND_C217B!$K$3:$K$14, MATCH($B129,DEMAND_C217B!$H$3:$H$14,0), 1)</f>
        <v>0.93905406127136859</v>
      </c>
    </row>
    <row r="130" spans="1:26">
      <c r="A130" s="1">
        <v>43795</v>
      </c>
      <c r="B130" s="6">
        <f t="shared" si="1"/>
        <v>11</v>
      </c>
      <c r="C130" s="11">
        <v>2171</v>
      </c>
      <c r="D130" s="11">
        <f>OROLEVEL5!G119/1000</f>
        <v>3163</v>
      </c>
      <c r="E130" s="11">
        <f>INDEX(OROevaprateIN!$D$2:$D$13, MATCH($B130,OROevaprateIN!$A$2:$A$13,0), 1)</f>
        <v>6.4641844127195106E-2</v>
      </c>
      <c r="F130" s="11">
        <f>INDEX(DEM_D6_PWR!$K$3:$K$14, MATCH($B130,DEM_D6_PWR!$H$3:$H$14,0), 1)</f>
        <v>3.6507936135407479E-4</v>
      </c>
      <c r="G130" s="11">
        <f>INDEX('MINGW_6&amp;DR69'!$L$3:$L$14, MATCH($B130,'MINGW_6&amp;DR69'!$H$3:$H$14,0), 1)</f>
        <v>6.1865078787955025E-3</v>
      </c>
      <c r="H130" s="11">
        <f>INDEX('MINGW_6&amp;DR69'!$M$3:$M$14, MATCH($B130,'MINGW_6&amp;DR69'!$H$3:$H$14,0), 1)</f>
        <v>3.8412698299165757E-2</v>
      </c>
      <c r="I130" s="11">
        <v>5400</v>
      </c>
      <c r="J130" s="11">
        <f>INDEX(CALLITE_EVAP_S_SHSTA!$I$2:$I$13, MATCH($B130,CALLITE_EVAP_S_SHSTA!$F$2:$F$13,0), 1)</f>
        <v>7.305158755135914E-2</v>
      </c>
      <c r="K130" s="11">
        <f>SHASTAlevel5extended!$H119</f>
        <v>3337.346</v>
      </c>
      <c r="L130" s="11">
        <f>INDEX(CALLiTE_SHASTA_LEVEL2_4!$E$1024:$E$1035, MATCH($B130,CALLiTE_SHASTA_LEVEL2_4!$C$1024:$C$1035,0), 1)</f>
        <v>650</v>
      </c>
      <c r="M130" s="11">
        <f>INDEX(CALLiTE_SHASTA_LEVEL2_4!$F$1024:$F$1035, MATCH($B130,CALLiTE_SHASTA_LEVEL2_4!$C$1024:$C$1035,0), 1)</f>
        <v>3200</v>
      </c>
      <c r="N130" s="11">
        <f>inflowYuba!H119</f>
        <v>1222</v>
      </c>
      <c r="O130" s="11">
        <f>INDEX(DEMAND_D_DAGUER_NP!$K$3:$K$14, MATCH($B130,DEMAND_D_DAGUER_NP!$H$3:$H$14,0), 1)</f>
        <v>5.7084841493576297</v>
      </c>
      <c r="P130" s="11">
        <f>INDEX(D_THERM_DEMANDS!AB$3:AB$14, MATCH($B130,D_THERM_DEMANDS!$P$3:$P$14,0), 1)</f>
        <v>9999</v>
      </c>
      <c r="Q130" s="11">
        <f>INDEX(D_THERM_DEMANDS!AC$3:AC$14, MATCH($B130,D_THERM_DEMANDS!$P$3:$P$14,0), 1)</f>
        <v>9999</v>
      </c>
      <c r="R130" s="11">
        <f>INDEX(D_THERM_DEMANDS!AD$3:AD$14, MATCH($B130,D_THERM_DEMANDS!$P$3:$P$14,0), 1)</f>
        <v>9999</v>
      </c>
      <c r="S130" s="11">
        <f>INDEX(D_THERM_DEMANDS!AE$3:AE$14, MATCH($B130,D_THERM_DEMANDS!$P$3:$P$14,0), 1)</f>
        <v>9999</v>
      </c>
      <c r="T130" s="11">
        <f>INDEX(D_THERM_DEMANDS!AF$3:AF$14, MATCH($B130,D_THERM_DEMANDS!$P$3:$P$14,0), 1)</f>
        <v>3.5793651569457276E-2</v>
      </c>
      <c r="U130" s="11">
        <f>INDEX(D_THERM_DEMANDS!AG$3:AG$14, MATCH($B130,D_THERM_DEMANDS!$P$3:$P$14,0), 1)</f>
        <v>9.1111111499014349E-3</v>
      </c>
      <c r="V130" s="11">
        <f>INDEX(D_THERM_DEMANDS!AH$3:AH$14, MATCH($B130,D_THERM_DEMANDS!$P$3:$P$14,0), 1)</f>
        <v>1.7063491682093294E-4</v>
      </c>
      <c r="W130" s="11">
        <f>INDEX(D_THERM_DEMANDS!AI$3:AI$14, MATCH($B130,D_THERM_DEMANDS!$P$3:$P$14,0), 1)</f>
        <v>6.619047664460681E-2</v>
      </c>
      <c r="X130" s="11">
        <f>INDEX(D_THERM_DEMANDS!AJ$3:AJ$14, MATCH($B130,D_THERM_DEMANDS!$P$3:$P$14,0), 1)</f>
        <v>0.17571428881751167</v>
      </c>
      <c r="Y130" s="11">
        <f>INDEX(D_THERM_DEMANDS!AK$3:AK$14, MATCH($B130,D_THERM_DEMANDS!$P$3:$P$14,0), 1)</f>
        <v>3.550738092452761</v>
      </c>
      <c r="Z130">
        <f>INDEX(DEMAND_C217B!$K$3:$K$14, MATCH($B130,DEMAND_C217B!$H$3:$H$14,0), 1)</f>
        <v>0.93905406127136859</v>
      </c>
    </row>
    <row r="131" spans="1:26">
      <c r="A131" s="1">
        <v>43796</v>
      </c>
      <c r="B131" s="6">
        <f t="shared" si="1"/>
        <v>11</v>
      </c>
      <c r="C131" s="11">
        <v>2203</v>
      </c>
      <c r="D131" s="11">
        <f>OROLEVEL5!G120/1000</f>
        <v>3163</v>
      </c>
      <c r="E131" s="11">
        <f>INDEX(OROevaprateIN!$D$2:$D$13, MATCH($B131,OROevaprateIN!$A$2:$A$13,0), 1)</f>
        <v>6.4641844127195106E-2</v>
      </c>
      <c r="F131" s="11">
        <f>INDEX(DEM_D6_PWR!$K$3:$K$14, MATCH($B131,DEM_D6_PWR!$H$3:$H$14,0), 1)</f>
        <v>3.6507936135407479E-4</v>
      </c>
      <c r="G131" s="11">
        <f>INDEX('MINGW_6&amp;DR69'!$L$3:$L$14, MATCH($B131,'MINGW_6&amp;DR69'!$H$3:$H$14,0), 1)</f>
        <v>6.1865078787955025E-3</v>
      </c>
      <c r="H131" s="11">
        <f>INDEX('MINGW_6&amp;DR69'!$M$3:$M$14, MATCH($B131,'MINGW_6&amp;DR69'!$H$3:$H$14,0), 1)</f>
        <v>3.8412698299165757E-2</v>
      </c>
      <c r="I131" s="11">
        <v>5842</v>
      </c>
      <c r="J131" s="11">
        <f>INDEX(CALLITE_EVAP_S_SHSTA!$I$2:$I$13, MATCH($B131,CALLITE_EVAP_S_SHSTA!$F$2:$F$13,0), 1)</f>
        <v>7.305158755135914E-2</v>
      </c>
      <c r="K131" s="11">
        <f>SHASTAlevel5extended!$H120</f>
        <v>3316.0340000000001</v>
      </c>
      <c r="L131" s="11">
        <f>INDEX(CALLiTE_SHASTA_LEVEL2_4!$E$1024:$E$1035, MATCH($B131,CALLiTE_SHASTA_LEVEL2_4!$C$1024:$C$1035,0), 1)</f>
        <v>650</v>
      </c>
      <c r="M131" s="11">
        <f>INDEX(CALLiTE_SHASTA_LEVEL2_4!$F$1024:$F$1035, MATCH($B131,CALLiTE_SHASTA_LEVEL2_4!$C$1024:$C$1035,0), 1)</f>
        <v>3200</v>
      </c>
      <c r="N131" s="11">
        <f>inflowYuba!H120</f>
        <v>1229</v>
      </c>
      <c r="O131" s="11">
        <f>INDEX(DEMAND_D_DAGUER_NP!$K$3:$K$14, MATCH($B131,DEMAND_D_DAGUER_NP!$H$3:$H$14,0), 1)</f>
        <v>5.7084841493576297</v>
      </c>
      <c r="P131" s="11">
        <f>INDEX(D_THERM_DEMANDS!AB$3:AB$14, MATCH($B131,D_THERM_DEMANDS!$P$3:$P$14,0), 1)</f>
        <v>9999</v>
      </c>
      <c r="Q131" s="11">
        <f>INDEX(D_THERM_DEMANDS!AC$3:AC$14, MATCH($B131,D_THERM_DEMANDS!$P$3:$P$14,0), 1)</f>
        <v>9999</v>
      </c>
      <c r="R131" s="11">
        <f>INDEX(D_THERM_DEMANDS!AD$3:AD$14, MATCH($B131,D_THERM_DEMANDS!$P$3:$P$14,0), 1)</f>
        <v>9999</v>
      </c>
      <c r="S131" s="11">
        <f>INDEX(D_THERM_DEMANDS!AE$3:AE$14, MATCH($B131,D_THERM_DEMANDS!$P$3:$P$14,0), 1)</f>
        <v>9999</v>
      </c>
      <c r="T131" s="11">
        <f>INDEX(D_THERM_DEMANDS!AF$3:AF$14, MATCH($B131,D_THERM_DEMANDS!$P$3:$P$14,0), 1)</f>
        <v>3.5793651569457276E-2</v>
      </c>
      <c r="U131" s="11">
        <f>INDEX(D_THERM_DEMANDS!AG$3:AG$14, MATCH($B131,D_THERM_DEMANDS!$P$3:$P$14,0), 1)</f>
        <v>9.1111111499014349E-3</v>
      </c>
      <c r="V131" s="11">
        <f>INDEX(D_THERM_DEMANDS!AH$3:AH$14, MATCH($B131,D_THERM_DEMANDS!$P$3:$P$14,0), 1)</f>
        <v>1.7063491682093294E-4</v>
      </c>
      <c r="W131" s="11">
        <f>INDEX(D_THERM_DEMANDS!AI$3:AI$14, MATCH($B131,D_THERM_DEMANDS!$P$3:$P$14,0), 1)</f>
        <v>6.619047664460681E-2</v>
      </c>
      <c r="X131" s="11">
        <f>INDEX(D_THERM_DEMANDS!AJ$3:AJ$14, MATCH($B131,D_THERM_DEMANDS!$P$3:$P$14,0), 1)</f>
        <v>0.17571428881751167</v>
      </c>
      <c r="Y131" s="11">
        <f>INDEX(D_THERM_DEMANDS!AK$3:AK$14, MATCH($B131,D_THERM_DEMANDS!$P$3:$P$14,0), 1)</f>
        <v>3.550738092452761</v>
      </c>
      <c r="Z131">
        <f>INDEX(DEMAND_C217B!$K$3:$K$14, MATCH($B131,DEMAND_C217B!$H$3:$H$14,0), 1)</f>
        <v>0.93905406127136859</v>
      </c>
    </row>
    <row r="132" spans="1:26">
      <c r="A132" s="1">
        <v>43797</v>
      </c>
      <c r="B132" s="6">
        <f t="shared" si="1"/>
        <v>11</v>
      </c>
      <c r="C132" s="11">
        <v>2116</v>
      </c>
      <c r="D132" s="11">
        <f>OROLEVEL5!G121/1000</f>
        <v>3163</v>
      </c>
      <c r="E132" s="11">
        <f>INDEX(OROevaprateIN!$D$2:$D$13, MATCH($B132,OROevaprateIN!$A$2:$A$13,0), 1)</f>
        <v>6.4641844127195106E-2</v>
      </c>
      <c r="F132" s="11">
        <f>INDEX(DEM_D6_PWR!$K$3:$K$14, MATCH($B132,DEM_D6_PWR!$H$3:$H$14,0), 1)</f>
        <v>3.6507936135407479E-4</v>
      </c>
      <c r="G132" s="11">
        <f>INDEX('MINGW_6&amp;DR69'!$L$3:$L$14, MATCH($B132,'MINGW_6&amp;DR69'!$H$3:$H$14,0), 1)</f>
        <v>6.1865078787955025E-3</v>
      </c>
      <c r="H132" s="11">
        <f>INDEX('MINGW_6&amp;DR69'!$M$3:$M$14, MATCH($B132,'MINGW_6&amp;DR69'!$H$3:$H$14,0), 1)</f>
        <v>3.8412698299165757E-2</v>
      </c>
      <c r="I132" s="11">
        <v>4683</v>
      </c>
      <c r="J132" s="11">
        <f>INDEX(CALLITE_EVAP_S_SHSTA!$I$2:$I$13, MATCH($B132,CALLITE_EVAP_S_SHSTA!$F$2:$F$13,0), 1)</f>
        <v>7.305158755135914E-2</v>
      </c>
      <c r="K132" s="11">
        <f>SHASTAlevel5extended!$H121</f>
        <v>3294.723</v>
      </c>
      <c r="L132" s="11">
        <f>INDEX(CALLiTE_SHASTA_LEVEL2_4!$E$1024:$E$1035, MATCH($B132,CALLiTE_SHASTA_LEVEL2_4!$C$1024:$C$1035,0), 1)</f>
        <v>650</v>
      </c>
      <c r="M132" s="11">
        <f>INDEX(CALLiTE_SHASTA_LEVEL2_4!$F$1024:$F$1035, MATCH($B132,CALLiTE_SHASTA_LEVEL2_4!$C$1024:$C$1035,0), 1)</f>
        <v>3200</v>
      </c>
      <c r="N132" s="11">
        <f>inflowYuba!H121</f>
        <v>1228</v>
      </c>
      <c r="O132" s="11">
        <f>INDEX(DEMAND_D_DAGUER_NP!$K$3:$K$14, MATCH($B132,DEMAND_D_DAGUER_NP!$H$3:$H$14,0), 1)</f>
        <v>5.7084841493576297</v>
      </c>
      <c r="P132" s="11">
        <f>INDEX(D_THERM_DEMANDS!AB$3:AB$14, MATCH($B132,D_THERM_DEMANDS!$P$3:$P$14,0), 1)</f>
        <v>9999</v>
      </c>
      <c r="Q132" s="11">
        <f>INDEX(D_THERM_DEMANDS!AC$3:AC$14, MATCH($B132,D_THERM_DEMANDS!$P$3:$P$14,0), 1)</f>
        <v>9999</v>
      </c>
      <c r="R132" s="11">
        <f>INDEX(D_THERM_DEMANDS!AD$3:AD$14, MATCH($B132,D_THERM_DEMANDS!$P$3:$P$14,0), 1)</f>
        <v>9999</v>
      </c>
      <c r="S132" s="11">
        <f>INDEX(D_THERM_DEMANDS!AE$3:AE$14, MATCH($B132,D_THERM_DEMANDS!$P$3:$P$14,0), 1)</f>
        <v>9999</v>
      </c>
      <c r="T132" s="11">
        <f>INDEX(D_THERM_DEMANDS!AF$3:AF$14, MATCH($B132,D_THERM_DEMANDS!$P$3:$P$14,0), 1)</f>
        <v>3.5793651569457276E-2</v>
      </c>
      <c r="U132" s="11">
        <f>INDEX(D_THERM_DEMANDS!AG$3:AG$14, MATCH($B132,D_THERM_DEMANDS!$P$3:$P$14,0), 1)</f>
        <v>9.1111111499014349E-3</v>
      </c>
      <c r="V132" s="11">
        <f>INDEX(D_THERM_DEMANDS!AH$3:AH$14, MATCH($B132,D_THERM_DEMANDS!$P$3:$P$14,0), 1)</f>
        <v>1.7063491682093294E-4</v>
      </c>
      <c r="W132" s="11">
        <f>INDEX(D_THERM_DEMANDS!AI$3:AI$14, MATCH($B132,D_THERM_DEMANDS!$P$3:$P$14,0), 1)</f>
        <v>6.619047664460681E-2</v>
      </c>
      <c r="X132" s="11">
        <f>INDEX(D_THERM_DEMANDS!AJ$3:AJ$14, MATCH($B132,D_THERM_DEMANDS!$P$3:$P$14,0), 1)</f>
        <v>0.17571428881751167</v>
      </c>
      <c r="Y132" s="11">
        <f>INDEX(D_THERM_DEMANDS!AK$3:AK$14, MATCH($B132,D_THERM_DEMANDS!$P$3:$P$14,0), 1)</f>
        <v>3.550738092452761</v>
      </c>
      <c r="Z132">
        <f>INDEX(DEMAND_C217B!$K$3:$K$14, MATCH($B132,DEMAND_C217B!$H$3:$H$14,0), 1)</f>
        <v>0.93905406127136859</v>
      </c>
    </row>
    <row r="133" spans="1:26">
      <c r="A133" s="1">
        <v>43798</v>
      </c>
      <c r="B133" s="6">
        <f t="shared" si="1"/>
        <v>11</v>
      </c>
      <c r="C133" s="11">
        <v>2033</v>
      </c>
      <c r="D133" s="11">
        <f>OROLEVEL5!G122/1000</f>
        <v>3163</v>
      </c>
      <c r="E133" s="11">
        <f>INDEX(OROevaprateIN!$D$2:$D$13, MATCH($B133,OROevaprateIN!$A$2:$A$13,0), 1)</f>
        <v>6.4641844127195106E-2</v>
      </c>
      <c r="F133" s="11">
        <f>INDEX(DEM_D6_PWR!$K$3:$K$14, MATCH($B133,DEM_D6_PWR!$H$3:$H$14,0), 1)</f>
        <v>3.6507936135407479E-4</v>
      </c>
      <c r="G133" s="11">
        <f>INDEX('MINGW_6&amp;DR69'!$L$3:$L$14, MATCH($B133,'MINGW_6&amp;DR69'!$H$3:$H$14,0), 1)</f>
        <v>6.1865078787955025E-3</v>
      </c>
      <c r="H133" s="11">
        <f>INDEX('MINGW_6&amp;DR69'!$M$3:$M$14, MATCH($B133,'MINGW_6&amp;DR69'!$H$3:$H$14,0), 1)</f>
        <v>3.8412698299165757E-2</v>
      </c>
      <c r="I133" s="11">
        <v>4130</v>
      </c>
      <c r="J133" s="11">
        <f>INDEX(CALLITE_EVAP_S_SHSTA!$I$2:$I$13, MATCH($B133,CALLITE_EVAP_S_SHSTA!$F$2:$F$13,0), 1)</f>
        <v>7.305158755135914E-2</v>
      </c>
      <c r="K133" s="11">
        <f>SHASTAlevel5extended!$H122</f>
        <v>3273.4119999999998</v>
      </c>
      <c r="L133" s="11">
        <f>INDEX(CALLiTE_SHASTA_LEVEL2_4!$E$1024:$E$1035, MATCH($B133,CALLiTE_SHASTA_LEVEL2_4!$C$1024:$C$1035,0), 1)</f>
        <v>650</v>
      </c>
      <c r="M133" s="11">
        <f>INDEX(CALLiTE_SHASTA_LEVEL2_4!$F$1024:$F$1035, MATCH($B133,CALLiTE_SHASTA_LEVEL2_4!$C$1024:$C$1035,0), 1)</f>
        <v>3200</v>
      </c>
      <c r="N133" s="11">
        <f>inflowYuba!H122</f>
        <v>1229</v>
      </c>
      <c r="O133" s="11">
        <f>INDEX(DEMAND_D_DAGUER_NP!$K$3:$K$14, MATCH($B133,DEMAND_D_DAGUER_NP!$H$3:$H$14,0), 1)</f>
        <v>5.7084841493576297</v>
      </c>
      <c r="P133" s="11">
        <f>INDEX(D_THERM_DEMANDS!AB$3:AB$14, MATCH($B133,D_THERM_DEMANDS!$P$3:$P$14,0), 1)</f>
        <v>9999</v>
      </c>
      <c r="Q133" s="11">
        <f>INDEX(D_THERM_DEMANDS!AC$3:AC$14, MATCH($B133,D_THERM_DEMANDS!$P$3:$P$14,0), 1)</f>
        <v>9999</v>
      </c>
      <c r="R133" s="11">
        <f>INDEX(D_THERM_DEMANDS!AD$3:AD$14, MATCH($B133,D_THERM_DEMANDS!$P$3:$P$14,0), 1)</f>
        <v>9999</v>
      </c>
      <c r="S133" s="11">
        <f>INDEX(D_THERM_DEMANDS!AE$3:AE$14, MATCH($B133,D_THERM_DEMANDS!$P$3:$P$14,0), 1)</f>
        <v>9999</v>
      </c>
      <c r="T133" s="11">
        <f>INDEX(D_THERM_DEMANDS!AF$3:AF$14, MATCH($B133,D_THERM_DEMANDS!$P$3:$P$14,0), 1)</f>
        <v>3.5793651569457276E-2</v>
      </c>
      <c r="U133" s="11">
        <f>INDEX(D_THERM_DEMANDS!AG$3:AG$14, MATCH($B133,D_THERM_DEMANDS!$P$3:$P$14,0), 1)</f>
        <v>9.1111111499014349E-3</v>
      </c>
      <c r="V133" s="11">
        <f>INDEX(D_THERM_DEMANDS!AH$3:AH$14, MATCH($B133,D_THERM_DEMANDS!$P$3:$P$14,0), 1)</f>
        <v>1.7063491682093294E-4</v>
      </c>
      <c r="W133" s="11">
        <f>INDEX(D_THERM_DEMANDS!AI$3:AI$14, MATCH($B133,D_THERM_DEMANDS!$P$3:$P$14,0), 1)</f>
        <v>6.619047664460681E-2</v>
      </c>
      <c r="X133" s="11">
        <f>INDEX(D_THERM_DEMANDS!AJ$3:AJ$14, MATCH($B133,D_THERM_DEMANDS!$P$3:$P$14,0), 1)</f>
        <v>0.17571428881751167</v>
      </c>
      <c r="Y133" s="11">
        <f>INDEX(D_THERM_DEMANDS!AK$3:AK$14, MATCH($B133,D_THERM_DEMANDS!$P$3:$P$14,0), 1)</f>
        <v>3.550738092452761</v>
      </c>
      <c r="Z133">
        <f>INDEX(DEMAND_C217B!$K$3:$K$14, MATCH($B133,DEMAND_C217B!$H$3:$H$14,0), 1)</f>
        <v>0.93905406127136859</v>
      </c>
    </row>
    <row r="134" spans="1:26">
      <c r="A134" s="1">
        <v>43799</v>
      </c>
      <c r="B134" s="6">
        <f t="shared" si="1"/>
        <v>11</v>
      </c>
      <c r="C134" s="11">
        <v>2167</v>
      </c>
      <c r="D134" s="11">
        <f>OROLEVEL5!G123/1000</f>
        <v>3163</v>
      </c>
      <c r="E134" s="11">
        <f>INDEX(OROevaprateIN!$D$2:$D$13, MATCH($B134,OROevaprateIN!$A$2:$A$13,0), 1)</f>
        <v>6.4641844127195106E-2</v>
      </c>
      <c r="F134" s="11">
        <f>INDEX(DEM_D6_PWR!$K$3:$K$14, MATCH($B134,DEM_D6_PWR!$H$3:$H$14,0), 1)</f>
        <v>3.6507936135407479E-4</v>
      </c>
      <c r="G134" s="11">
        <f>INDEX('MINGW_6&amp;DR69'!$L$3:$L$14, MATCH($B134,'MINGW_6&amp;DR69'!$H$3:$H$14,0), 1)</f>
        <v>6.1865078787955025E-3</v>
      </c>
      <c r="H134" s="11">
        <f>INDEX('MINGW_6&amp;DR69'!$M$3:$M$14, MATCH($B134,'MINGW_6&amp;DR69'!$H$3:$H$14,0), 1)</f>
        <v>3.8412698299165757E-2</v>
      </c>
      <c r="I134" s="11">
        <v>4705</v>
      </c>
      <c r="J134" s="11">
        <f>INDEX(CALLITE_EVAP_S_SHSTA!$I$2:$I$13, MATCH($B134,CALLITE_EVAP_S_SHSTA!$F$2:$F$13,0), 1)</f>
        <v>7.305158755135914E-2</v>
      </c>
      <c r="K134" s="11">
        <f>SHASTAlevel5extended!$H123</f>
        <v>3252.1</v>
      </c>
      <c r="L134" s="11">
        <f>INDEX(CALLiTE_SHASTA_LEVEL2_4!$E$1024:$E$1035, MATCH($B134,CALLiTE_SHASTA_LEVEL2_4!$C$1024:$C$1035,0), 1)</f>
        <v>650</v>
      </c>
      <c r="M134" s="11">
        <f>INDEX(CALLiTE_SHASTA_LEVEL2_4!$F$1024:$F$1035, MATCH($B134,CALLiTE_SHASTA_LEVEL2_4!$C$1024:$C$1035,0), 1)</f>
        <v>3200</v>
      </c>
      <c r="N134" s="11">
        <f>inflowYuba!H123</f>
        <v>1224</v>
      </c>
      <c r="O134" s="11">
        <f>INDEX(DEMAND_D_DAGUER_NP!$K$3:$K$14, MATCH($B134,DEMAND_D_DAGUER_NP!$H$3:$H$14,0), 1)</f>
        <v>5.7084841493576297</v>
      </c>
      <c r="P134" s="11">
        <f>INDEX(D_THERM_DEMANDS!AB$3:AB$14, MATCH($B134,D_THERM_DEMANDS!$P$3:$P$14,0), 1)</f>
        <v>9999</v>
      </c>
      <c r="Q134" s="11">
        <f>INDEX(D_THERM_DEMANDS!AC$3:AC$14, MATCH($B134,D_THERM_DEMANDS!$P$3:$P$14,0), 1)</f>
        <v>9999</v>
      </c>
      <c r="R134" s="11">
        <f>INDEX(D_THERM_DEMANDS!AD$3:AD$14, MATCH($B134,D_THERM_DEMANDS!$P$3:$P$14,0), 1)</f>
        <v>9999</v>
      </c>
      <c r="S134" s="11">
        <f>INDEX(D_THERM_DEMANDS!AE$3:AE$14, MATCH($B134,D_THERM_DEMANDS!$P$3:$P$14,0), 1)</f>
        <v>9999</v>
      </c>
      <c r="T134" s="11">
        <f>INDEX(D_THERM_DEMANDS!AF$3:AF$14, MATCH($B134,D_THERM_DEMANDS!$P$3:$P$14,0), 1)</f>
        <v>3.5793651569457276E-2</v>
      </c>
      <c r="U134" s="11">
        <f>INDEX(D_THERM_DEMANDS!AG$3:AG$14, MATCH($B134,D_THERM_DEMANDS!$P$3:$P$14,0), 1)</f>
        <v>9.1111111499014349E-3</v>
      </c>
      <c r="V134" s="11">
        <f>INDEX(D_THERM_DEMANDS!AH$3:AH$14, MATCH($B134,D_THERM_DEMANDS!$P$3:$P$14,0), 1)</f>
        <v>1.7063491682093294E-4</v>
      </c>
      <c r="W134" s="11">
        <f>INDEX(D_THERM_DEMANDS!AI$3:AI$14, MATCH($B134,D_THERM_DEMANDS!$P$3:$P$14,0), 1)</f>
        <v>6.619047664460681E-2</v>
      </c>
      <c r="X134" s="11">
        <f>INDEX(D_THERM_DEMANDS!AJ$3:AJ$14, MATCH($B134,D_THERM_DEMANDS!$P$3:$P$14,0), 1)</f>
        <v>0.17571428881751167</v>
      </c>
      <c r="Y134" s="11">
        <f>INDEX(D_THERM_DEMANDS!AK$3:AK$14, MATCH($B134,D_THERM_DEMANDS!$P$3:$P$14,0), 1)</f>
        <v>3.550738092452761</v>
      </c>
      <c r="Z134">
        <f>INDEX(DEMAND_C217B!$K$3:$K$14, MATCH($B134,DEMAND_C217B!$H$3:$H$14,0), 1)</f>
        <v>0.93905406127136859</v>
      </c>
    </row>
    <row r="135" spans="1:26">
      <c r="A135" s="1">
        <v>43800</v>
      </c>
      <c r="B135" s="6">
        <f t="shared" si="1"/>
        <v>12</v>
      </c>
      <c r="C135" s="11">
        <v>3849</v>
      </c>
      <c r="D135" s="11">
        <f>OROLEVEL5!G124/1000</f>
        <v>3160.7060000000001</v>
      </c>
      <c r="E135" s="11">
        <f>INDEX(OROevaprateIN!$D$2:$D$13, MATCH($B135,OROevaprateIN!$A$2:$A$13,0), 1)</f>
        <v>3.3308167345489477E-2</v>
      </c>
      <c r="F135" s="11">
        <f>INDEX(DEM_D6_PWR!$K$3:$K$14, MATCH($B135,DEM_D6_PWR!$H$3:$H$14,0), 1)</f>
        <v>0</v>
      </c>
      <c r="G135" s="11">
        <f>INDEX('MINGW_6&amp;DR69'!$L$3:$L$14, MATCH($B135,'MINGW_6&amp;DR69'!$H$3:$H$14,0), 1)</f>
        <v>0</v>
      </c>
      <c r="H135" s="11">
        <f>INDEX('MINGW_6&amp;DR69'!$M$3:$M$14, MATCH($B135,'MINGW_6&amp;DR69'!$H$3:$H$14,0), 1)</f>
        <v>0</v>
      </c>
      <c r="I135" s="11">
        <v>5257</v>
      </c>
      <c r="J135" s="11">
        <f>INDEX(CALLITE_EVAP_S_SHSTA!$I$2:$I$13, MATCH($B135,CALLITE_EVAP_S_SHSTA!$F$2:$F$13,0), 1)</f>
        <v>4.9416282667725506E-2</v>
      </c>
      <c r="K135" s="11">
        <f>SHASTAlevel5extended!$H124</f>
        <v>3252.1</v>
      </c>
      <c r="L135" s="11">
        <f>INDEX(CALLiTE_SHASTA_LEVEL2_4!$E$1024:$E$1035, MATCH($B135,CALLiTE_SHASTA_LEVEL2_4!$C$1024:$C$1035,0), 1)</f>
        <v>650</v>
      </c>
      <c r="M135" s="11">
        <f>INDEX(CALLiTE_SHASTA_LEVEL2_4!$F$1024:$F$1035, MATCH($B135,CALLiTE_SHASTA_LEVEL2_4!$C$1024:$C$1035,0), 1)</f>
        <v>3348</v>
      </c>
      <c r="N135" s="11">
        <f>inflowYuba!H124</f>
        <v>1223</v>
      </c>
      <c r="O135" s="11">
        <f>INDEX(DEMAND_D_DAGUER_NP!$K$3:$K$14, MATCH($B135,DEMAND_D_DAGUER_NP!$H$3:$H$14,0), 1)</f>
        <v>2.6016320317937849</v>
      </c>
      <c r="P135" s="11">
        <f>INDEX(D_THERM_DEMANDS!AB$3:AB$14, MATCH($B135,D_THERM_DEMANDS!$P$3:$P$14,0), 1)</f>
        <v>9999</v>
      </c>
      <c r="Q135" s="11">
        <f>INDEX(D_THERM_DEMANDS!AC$3:AC$14, MATCH($B135,D_THERM_DEMANDS!$P$3:$P$14,0), 1)</f>
        <v>9999</v>
      </c>
      <c r="R135" s="11">
        <f>INDEX(D_THERM_DEMANDS!AD$3:AD$14, MATCH($B135,D_THERM_DEMANDS!$P$3:$P$14,0), 1)</f>
        <v>9999</v>
      </c>
      <c r="S135" s="11">
        <f>INDEX(D_THERM_DEMANDS!AE$3:AE$14, MATCH($B135,D_THERM_DEMANDS!$P$3:$P$14,0), 1)</f>
        <v>9999</v>
      </c>
      <c r="T135" s="11">
        <f>INDEX(D_THERM_DEMANDS!AF$3:AF$14, MATCH($B135,D_THERM_DEMANDS!$P$3:$P$14,0), 1)</f>
        <v>3.4639017647861883E-2</v>
      </c>
      <c r="U135" s="11">
        <f>INDEX(D_THERM_DEMANDS!AG$3:AG$14, MATCH($B135,D_THERM_DEMANDS!$P$3:$P$14,0), 1)</f>
        <v>8.8172043386142915E-3</v>
      </c>
      <c r="V135" s="11">
        <f>INDEX(D_THERM_DEMANDS!AH$3:AH$14, MATCH($B135,D_THERM_DEMANDS!$P$3:$P$14,0), 1)</f>
        <v>0</v>
      </c>
      <c r="W135" s="11">
        <f>INDEX(D_THERM_DEMANDS!AI$3:AI$14, MATCH($B135,D_THERM_DEMANDS!$P$3:$P$14,0), 1)</f>
        <v>1.9124424539952785E-2</v>
      </c>
      <c r="X135" s="11">
        <f>INDEX(D_THERM_DEMANDS!AJ$3:AJ$14, MATCH($B135,D_THERM_DEMANDS!$P$3:$P$14,0), 1)</f>
        <v>5.3533027615232216E-2</v>
      </c>
      <c r="Y135" s="11">
        <f>INDEX(D_THERM_DEMANDS!AK$3:AK$14, MATCH($B135,D_THERM_DEMANDS!$P$3:$P$14,0), 1)</f>
        <v>2.2589516178254159</v>
      </c>
      <c r="Z135">
        <f>INDEX(DEMAND_C217B!$K$3:$K$14, MATCH($B135,DEMAND_C217B!$H$3:$H$14,0), 1)</f>
        <v>0.31102895626824023</v>
      </c>
    </row>
    <row r="136" spans="1:26">
      <c r="A136" s="1">
        <v>43801</v>
      </c>
      <c r="B136" s="6">
        <f t="shared" si="1"/>
        <v>12</v>
      </c>
      <c r="C136" s="11">
        <v>6320</v>
      </c>
      <c r="D136" s="11">
        <f>OROLEVEL5!G125/1000</f>
        <v>3132.5219999999999</v>
      </c>
      <c r="E136" s="11">
        <f>INDEX(OROevaprateIN!$D$2:$D$13, MATCH($B136,OROevaprateIN!$A$2:$A$13,0), 1)</f>
        <v>3.3308167345489477E-2</v>
      </c>
      <c r="F136" s="11">
        <f>INDEX(DEM_D6_PWR!$K$3:$K$14, MATCH($B136,DEM_D6_PWR!$H$3:$H$14,0), 1)</f>
        <v>0</v>
      </c>
      <c r="G136" s="11">
        <f>INDEX('MINGW_6&amp;DR69'!$L$3:$L$14, MATCH($B136,'MINGW_6&amp;DR69'!$H$3:$H$14,0), 1)</f>
        <v>0</v>
      </c>
      <c r="H136" s="11">
        <f>INDEX('MINGW_6&amp;DR69'!$M$3:$M$14, MATCH($B136,'MINGW_6&amp;DR69'!$H$3:$H$14,0), 1)</f>
        <v>0</v>
      </c>
      <c r="I136" s="11">
        <v>3308</v>
      </c>
      <c r="J136" s="11">
        <f>INDEX(CALLITE_EVAP_S_SHSTA!$I$2:$I$13, MATCH($B136,CALLITE_EVAP_S_SHSTA!$F$2:$F$13,0), 1)</f>
        <v>4.9416282667725506E-2</v>
      </c>
      <c r="K136" s="11">
        <f>SHASTAlevel5extended!$H125</f>
        <v>3252.1</v>
      </c>
      <c r="L136" s="11">
        <f>INDEX(CALLiTE_SHASTA_LEVEL2_4!$E$1024:$E$1035, MATCH($B136,CALLiTE_SHASTA_LEVEL2_4!$C$1024:$C$1035,0), 1)</f>
        <v>650</v>
      </c>
      <c r="M136" s="11">
        <f>INDEX(CALLiTE_SHASTA_LEVEL2_4!$F$1024:$F$1035, MATCH($B136,CALLiTE_SHASTA_LEVEL2_4!$C$1024:$C$1035,0), 1)</f>
        <v>3348</v>
      </c>
      <c r="N136" s="11">
        <f>inflowYuba!H125</f>
        <v>1231</v>
      </c>
      <c r="O136" s="11">
        <f>INDEX(DEMAND_D_DAGUER_NP!$K$3:$K$14, MATCH($B136,DEMAND_D_DAGUER_NP!$H$3:$H$14,0), 1)</f>
        <v>2.6016320317937849</v>
      </c>
      <c r="P136" s="11">
        <f>INDEX(D_THERM_DEMANDS!AB$3:AB$14, MATCH($B136,D_THERM_DEMANDS!$P$3:$P$14,0), 1)</f>
        <v>9999</v>
      </c>
      <c r="Q136" s="11">
        <f>INDEX(D_THERM_DEMANDS!AC$3:AC$14, MATCH($B136,D_THERM_DEMANDS!$P$3:$P$14,0), 1)</f>
        <v>9999</v>
      </c>
      <c r="R136" s="11">
        <f>INDEX(D_THERM_DEMANDS!AD$3:AD$14, MATCH($B136,D_THERM_DEMANDS!$P$3:$P$14,0), 1)</f>
        <v>9999</v>
      </c>
      <c r="S136" s="11">
        <f>INDEX(D_THERM_DEMANDS!AE$3:AE$14, MATCH($B136,D_THERM_DEMANDS!$P$3:$P$14,0), 1)</f>
        <v>9999</v>
      </c>
      <c r="T136" s="11">
        <f>INDEX(D_THERM_DEMANDS!AF$3:AF$14, MATCH($B136,D_THERM_DEMANDS!$P$3:$P$14,0), 1)</f>
        <v>3.4639017647861883E-2</v>
      </c>
      <c r="U136" s="11">
        <f>INDEX(D_THERM_DEMANDS!AG$3:AG$14, MATCH($B136,D_THERM_DEMANDS!$P$3:$P$14,0), 1)</f>
        <v>8.8172043386142915E-3</v>
      </c>
      <c r="V136" s="11">
        <f>INDEX(D_THERM_DEMANDS!AH$3:AH$14, MATCH($B136,D_THERM_DEMANDS!$P$3:$P$14,0), 1)</f>
        <v>0</v>
      </c>
      <c r="W136" s="11">
        <f>INDEX(D_THERM_DEMANDS!AI$3:AI$14, MATCH($B136,D_THERM_DEMANDS!$P$3:$P$14,0), 1)</f>
        <v>1.9124424539952785E-2</v>
      </c>
      <c r="X136" s="11">
        <f>INDEX(D_THERM_DEMANDS!AJ$3:AJ$14, MATCH($B136,D_THERM_DEMANDS!$P$3:$P$14,0), 1)</f>
        <v>5.3533027615232216E-2</v>
      </c>
      <c r="Y136" s="11">
        <f>INDEX(D_THERM_DEMANDS!AK$3:AK$14, MATCH($B136,D_THERM_DEMANDS!$P$3:$P$14,0), 1)</f>
        <v>2.2589516178254159</v>
      </c>
      <c r="Z136">
        <f>INDEX(DEMAND_C217B!$K$3:$K$14, MATCH($B136,DEMAND_C217B!$H$3:$H$14,0), 1)</f>
        <v>0.31102895626824023</v>
      </c>
    </row>
    <row r="137" spans="1:26">
      <c r="A137" s="1">
        <v>43802</v>
      </c>
      <c r="B137" s="6">
        <f t="shared" si="1"/>
        <v>12</v>
      </c>
      <c r="C137" s="11">
        <v>4453</v>
      </c>
      <c r="D137" s="11">
        <f>OROLEVEL5!G126/1000</f>
        <v>3138.4340000000002</v>
      </c>
      <c r="E137" s="11">
        <f>INDEX(OROevaprateIN!$D$2:$D$13, MATCH($B137,OROevaprateIN!$A$2:$A$13,0), 1)</f>
        <v>3.3308167345489477E-2</v>
      </c>
      <c r="F137" s="11">
        <f>INDEX(DEM_D6_PWR!$K$3:$K$14, MATCH($B137,DEM_D6_PWR!$H$3:$H$14,0), 1)</f>
        <v>0</v>
      </c>
      <c r="G137" s="11">
        <f>INDEX('MINGW_6&amp;DR69'!$L$3:$L$14, MATCH($B137,'MINGW_6&amp;DR69'!$H$3:$H$14,0), 1)</f>
        <v>0</v>
      </c>
      <c r="H137" s="11">
        <f>INDEX('MINGW_6&amp;DR69'!$M$3:$M$14, MATCH($B137,'MINGW_6&amp;DR69'!$H$3:$H$14,0), 1)</f>
        <v>0</v>
      </c>
      <c r="I137" s="11">
        <v>3865</v>
      </c>
      <c r="J137" s="11">
        <f>INDEX(CALLITE_EVAP_S_SHSTA!$I$2:$I$13, MATCH($B137,CALLITE_EVAP_S_SHSTA!$F$2:$F$13,0), 1)</f>
        <v>4.9416282667725506E-2</v>
      </c>
      <c r="K137" s="11">
        <f>SHASTAlevel5extended!$H126</f>
        <v>3252.1</v>
      </c>
      <c r="L137" s="11">
        <f>INDEX(CALLiTE_SHASTA_LEVEL2_4!$E$1024:$E$1035, MATCH($B137,CALLiTE_SHASTA_LEVEL2_4!$C$1024:$C$1035,0), 1)</f>
        <v>650</v>
      </c>
      <c r="M137" s="11">
        <f>INDEX(CALLiTE_SHASTA_LEVEL2_4!$F$1024:$F$1035, MATCH($B137,CALLiTE_SHASTA_LEVEL2_4!$C$1024:$C$1035,0), 1)</f>
        <v>3348</v>
      </c>
      <c r="N137" s="11">
        <f>inflowYuba!H126</f>
        <v>1690</v>
      </c>
      <c r="O137" s="11">
        <f>INDEX(DEMAND_D_DAGUER_NP!$K$3:$K$14, MATCH($B137,DEMAND_D_DAGUER_NP!$H$3:$H$14,0), 1)</f>
        <v>2.6016320317937849</v>
      </c>
      <c r="P137" s="11">
        <f>INDEX(D_THERM_DEMANDS!AB$3:AB$14, MATCH($B137,D_THERM_DEMANDS!$P$3:$P$14,0), 1)</f>
        <v>9999</v>
      </c>
      <c r="Q137" s="11">
        <f>INDEX(D_THERM_DEMANDS!AC$3:AC$14, MATCH($B137,D_THERM_DEMANDS!$P$3:$P$14,0), 1)</f>
        <v>9999</v>
      </c>
      <c r="R137" s="11">
        <f>INDEX(D_THERM_DEMANDS!AD$3:AD$14, MATCH($B137,D_THERM_DEMANDS!$P$3:$P$14,0), 1)</f>
        <v>9999</v>
      </c>
      <c r="S137" s="11">
        <f>INDEX(D_THERM_DEMANDS!AE$3:AE$14, MATCH($B137,D_THERM_DEMANDS!$P$3:$P$14,0), 1)</f>
        <v>9999</v>
      </c>
      <c r="T137" s="11">
        <f>INDEX(D_THERM_DEMANDS!AF$3:AF$14, MATCH($B137,D_THERM_DEMANDS!$P$3:$P$14,0), 1)</f>
        <v>3.4639017647861883E-2</v>
      </c>
      <c r="U137" s="11">
        <f>INDEX(D_THERM_DEMANDS!AG$3:AG$14, MATCH($B137,D_THERM_DEMANDS!$P$3:$P$14,0), 1)</f>
        <v>8.8172043386142915E-3</v>
      </c>
      <c r="V137" s="11">
        <f>INDEX(D_THERM_DEMANDS!AH$3:AH$14, MATCH($B137,D_THERM_DEMANDS!$P$3:$P$14,0), 1)</f>
        <v>0</v>
      </c>
      <c r="W137" s="11">
        <f>INDEX(D_THERM_DEMANDS!AI$3:AI$14, MATCH($B137,D_THERM_DEMANDS!$P$3:$P$14,0), 1)</f>
        <v>1.9124424539952785E-2</v>
      </c>
      <c r="X137" s="11">
        <f>INDEX(D_THERM_DEMANDS!AJ$3:AJ$14, MATCH($B137,D_THERM_DEMANDS!$P$3:$P$14,0), 1)</f>
        <v>5.3533027615232216E-2</v>
      </c>
      <c r="Y137" s="11">
        <f>INDEX(D_THERM_DEMANDS!AK$3:AK$14, MATCH($B137,D_THERM_DEMANDS!$P$3:$P$14,0), 1)</f>
        <v>2.2589516178254159</v>
      </c>
      <c r="Z137">
        <f>INDEX(DEMAND_C217B!$K$3:$K$14, MATCH($B137,DEMAND_C217B!$H$3:$H$14,0), 1)</f>
        <v>0.31102895626824023</v>
      </c>
    </row>
    <row r="138" spans="1:26">
      <c r="A138" s="1">
        <v>43803</v>
      </c>
      <c r="B138" s="6">
        <f t="shared" si="1"/>
        <v>12</v>
      </c>
      <c r="C138" s="11">
        <v>3678</v>
      </c>
      <c r="D138" s="11">
        <f>OROLEVEL5!G127/1000</f>
        <v>3138.4780000000001</v>
      </c>
      <c r="E138" s="11">
        <f>INDEX(OROevaprateIN!$D$2:$D$13, MATCH($B138,OROevaprateIN!$A$2:$A$13,0), 1)</f>
        <v>3.3308167345489477E-2</v>
      </c>
      <c r="F138" s="11">
        <f>INDEX(DEM_D6_PWR!$K$3:$K$14, MATCH($B138,DEM_D6_PWR!$H$3:$H$14,0), 1)</f>
        <v>0</v>
      </c>
      <c r="G138" s="11">
        <f>INDEX('MINGW_6&amp;DR69'!$L$3:$L$14, MATCH($B138,'MINGW_6&amp;DR69'!$H$3:$H$14,0), 1)</f>
        <v>0</v>
      </c>
      <c r="H138" s="11">
        <f>INDEX('MINGW_6&amp;DR69'!$M$3:$M$14, MATCH($B138,'MINGW_6&amp;DR69'!$H$3:$H$14,0), 1)</f>
        <v>0</v>
      </c>
      <c r="I138" s="11">
        <v>2970</v>
      </c>
      <c r="J138" s="11">
        <f>INDEX(CALLITE_EVAP_S_SHSTA!$I$2:$I$13, MATCH($B138,CALLITE_EVAP_S_SHSTA!$F$2:$F$13,0), 1)</f>
        <v>4.9416282667725506E-2</v>
      </c>
      <c r="K138" s="11">
        <f>SHASTAlevel5extended!$H127</f>
        <v>3252.1</v>
      </c>
      <c r="L138" s="11">
        <f>INDEX(CALLiTE_SHASTA_LEVEL2_4!$E$1024:$E$1035, MATCH($B138,CALLiTE_SHASTA_LEVEL2_4!$C$1024:$C$1035,0), 1)</f>
        <v>650</v>
      </c>
      <c r="M138" s="11">
        <f>INDEX(CALLiTE_SHASTA_LEVEL2_4!$F$1024:$F$1035, MATCH($B138,CALLiTE_SHASTA_LEVEL2_4!$C$1024:$C$1035,0), 1)</f>
        <v>3348</v>
      </c>
      <c r="N138" s="11">
        <f>inflowYuba!H127</f>
        <v>2013</v>
      </c>
      <c r="O138" s="11">
        <f>INDEX(DEMAND_D_DAGUER_NP!$K$3:$K$14, MATCH($B138,DEMAND_D_DAGUER_NP!$H$3:$H$14,0), 1)</f>
        <v>2.6016320317937849</v>
      </c>
      <c r="P138" s="11">
        <f>INDEX(D_THERM_DEMANDS!AB$3:AB$14, MATCH($B138,D_THERM_DEMANDS!$P$3:$P$14,0), 1)</f>
        <v>9999</v>
      </c>
      <c r="Q138" s="11">
        <f>INDEX(D_THERM_DEMANDS!AC$3:AC$14, MATCH($B138,D_THERM_DEMANDS!$P$3:$P$14,0), 1)</f>
        <v>9999</v>
      </c>
      <c r="R138" s="11">
        <f>INDEX(D_THERM_DEMANDS!AD$3:AD$14, MATCH($B138,D_THERM_DEMANDS!$P$3:$P$14,0), 1)</f>
        <v>9999</v>
      </c>
      <c r="S138" s="11">
        <f>INDEX(D_THERM_DEMANDS!AE$3:AE$14, MATCH($B138,D_THERM_DEMANDS!$P$3:$P$14,0), 1)</f>
        <v>9999</v>
      </c>
      <c r="T138" s="11">
        <f>INDEX(D_THERM_DEMANDS!AF$3:AF$14, MATCH($B138,D_THERM_DEMANDS!$P$3:$P$14,0), 1)</f>
        <v>3.4639017647861883E-2</v>
      </c>
      <c r="U138" s="11">
        <f>INDEX(D_THERM_DEMANDS!AG$3:AG$14, MATCH($B138,D_THERM_DEMANDS!$P$3:$P$14,0), 1)</f>
        <v>8.8172043386142915E-3</v>
      </c>
      <c r="V138" s="11">
        <f>INDEX(D_THERM_DEMANDS!AH$3:AH$14, MATCH($B138,D_THERM_DEMANDS!$P$3:$P$14,0), 1)</f>
        <v>0</v>
      </c>
      <c r="W138" s="11">
        <f>INDEX(D_THERM_DEMANDS!AI$3:AI$14, MATCH($B138,D_THERM_DEMANDS!$P$3:$P$14,0), 1)</f>
        <v>1.9124424539952785E-2</v>
      </c>
      <c r="X138" s="11">
        <f>INDEX(D_THERM_DEMANDS!AJ$3:AJ$14, MATCH($B138,D_THERM_DEMANDS!$P$3:$P$14,0), 1)</f>
        <v>5.3533027615232216E-2</v>
      </c>
      <c r="Y138" s="11">
        <f>INDEX(D_THERM_DEMANDS!AK$3:AK$14, MATCH($B138,D_THERM_DEMANDS!$P$3:$P$14,0), 1)</f>
        <v>2.2589516178254159</v>
      </c>
      <c r="Z138">
        <f>INDEX(DEMAND_C217B!$K$3:$K$14, MATCH($B138,DEMAND_C217B!$H$3:$H$14,0), 1)</f>
        <v>0.31102895626824023</v>
      </c>
    </row>
    <row r="139" spans="1:26">
      <c r="A139" s="1">
        <v>43804</v>
      </c>
      <c r="B139" s="6">
        <f t="shared" si="1"/>
        <v>12</v>
      </c>
      <c r="C139" s="11">
        <v>3149</v>
      </c>
      <c r="D139" s="11">
        <f>OROLEVEL5!G128/1000</f>
        <v>3126.1959999999999</v>
      </c>
      <c r="E139" s="11">
        <f>INDEX(OROevaprateIN!$D$2:$D$13, MATCH($B139,OROevaprateIN!$A$2:$A$13,0), 1)</f>
        <v>3.3308167345489477E-2</v>
      </c>
      <c r="F139" s="11">
        <f>INDEX(DEM_D6_PWR!$K$3:$K$14, MATCH($B139,DEM_D6_PWR!$H$3:$H$14,0), 1)</f>
        <v>0</v>
      </c>
      <c r="G139" s="11">
        <f>INDEX('MINGW_6&amp;DR69'!$L$3:$L$14, MATCH($B139,'MINGW_6&amp;DR69'!$H$3:$H$14,0), 1)</f>
        <v>0</v>
      </c>
      <c r="H139" s="11">
        <f>INDEX('MINGW_6&amp;DR69'!$M$3:$M$14, MATCH($B139,'MINGW_6&amp;DR69'!$H$3:$H$14,0), 1)</f>
        <v>0</v>
      </c>
      <c r="I139" s="11">
        <v>4509</v>
      </c>
      <c r="J139" s="11">
        <f>INDEX(CALLITE_EVAP_S_SHSTA!$I$2:$I$13, MATCH($B139,CALLITE_EVAP_S_SHSTA!$F$2:$F$13,0), 1)</f>
        <v>4.9416282667725506E-2</v>
      </c>
      <c r="K139" s="11">
        <f>SHASTAlevel5extended!$H128</f>
        <v>3252.1</v>
      </c>
      <c r="L139" s="11">
        <f>INDEX(CALLiTE_SHASTA_LEVEL2_4!$E$1024:$E$1035, MATCH($B139,CALLiTE_SHASTA_LEVEL2_4!$C$1024:$C$1035,0), 1)</f>
        <v>650</v>
      </c>
      <c r="M139" s="11">
        <f>INDEX(CALLiTE_SHASTA_LEVEL2_4!$F$1024:$F$1035, MATCH($B139,CALLiTE_SHASTA_LEVEL2_4!$C$1024:$C$1035,0), 1)</f>
        <v>3348</v>
      </c>
      <c r="N139" s="11">
        <f>inflowYuba!H128</f>
        <v>2008</v>
      </c>
      <c r="O139" s="11">
        <f>INDEX(DEMAND_D_DAGUER_NP!$K$3:$K$14, MATCH($B139,DEMAND_D_DAGUER_NP!$H$3:$H$14,0), 1)</f>
        <v>2.6016320317937849</v>
      </c>
      <c r="P139" s="11">
        <f>INDEX(D_THERM_DEMANDS!AB$3:AB$14, MATCH($B139,D_THERM_DEMANDS!$P$3:$P$14,0), 1)</f>
        <v>9999</v>
      </c>
      <c r="Q139" s="11">
        <f>INDEX(D_THERM_DEMANDS!AC$3:AC$14, MATCH($B139,D_THERM_DEMANDS!$P$3:$P$14,0), 1)</f>
        <v>9999</v>
      </c>
      <c r="R139" s="11">
        <f>INDEX(D_THERM_DEMANDS!AD$3:AD$14, MATCH($B139,D_THERM_DEMANDS!$P$3:$P$14,0), 1)</f>
        <v>9999</v>
      </c>
      <c r="S139" s="11">
        <f>INDEX(D_THERM_DEMANDS!AE$3:AE$14, MATCH($B139,D_THERM_DEMANDS!$P$3:$P$14,0), 1)</f>
        <v>9999</v>
      </c>
      <c r="T139" s="11">
        <f>INDEX(D_THERM_DEMANDS!AF$3:AF$14, MATCH($B139,D_THERM_DEMANDS!$P$3:$P$14,0), 1)</f>
        <v>3.4639017647861883E-2</v>
      </c>
      <c r="U139" s="11">
        <f>INDEX(D_THERM_DEMANDS!AG$3:AG$14, MATCH($B139,D_THERM_DEMANDS!$P$3:$P$14,0), 1)</f>
        <v>8.8172043386142915E-3</v>
      </c>
      <c r="V139" s="11">
        <f>INDEX(D_THERM_DEMANDS!AH$3:AH$14, MATCH($B139,D_THERM_DEMANDS!$P$3:$P$14,0), 1)</f>
        <v>0</v>
      </c>
      <c r="W139" s="11">
        <f>INDEX(D_THERM_DEMANDS!AI$3:AI$14, MATCH($B139,D_THERM_DEMANDS!$P$3:$P$14,0), 1)</f>
        <v>1.9124424539952785E-2</v>
      </c>
      <c r="X139" s="11">
        <f>INDEX(D_THERM_DEMANDS!AJ$3:AJ$14, MATCH($B139,D_THERM_DEMANDS!$P$3:$P$14,0), 1)</f>
        <v>5.3533027615232216E-2</v>
      </c>
      <c r="Y139" s="11">
        <f>INDEX(D_THERM_DEMANDS!AK$3:AK$14, MATCH($B139,D_THERM_DEMANDS!$P$3:$P$14,0), 1)</f>
        <v>2.2589516178254159</v>
      </c>
      <c r="Z139">
        <f>INDEX(DEMAND_C217B!$K$3:$K$14, MATCH($B139,DEMAND_C217B!$H$3:$H$14,0), 1)</f>
        <v>0.31102895626824023</v>
      </c>
    </row>
    <row r="140" spans="1:26">
      <c r="A140" s="1">
        <v>43805</v>
      </c>
      <c r="B140" s="6">
        <f t="shared" si="1"/>
        <v>12</v>
      </c>
      <c r="C140" s="11">
        <v>3972</v>
      </c>
      <c r="D140" s="11">
        <f>OROLEVEL5!G129/1000</f>
        <v>3108.971</v>
      </c>
      <c r="E140" s="11">
        <f>INDEX(OROevaprateIN!$D$2:$D$13, MATCH($B140,OROevaprateIN!$A$2:$A$13,0), 1)</f>
        <v>3.3308167345489477E-2</v>
      </c>
      <c r="F140" s="11">
        <f>INDEX(DEM_D6_PWR!$K$3:$K$14, MATCH($B140,DEM_D6_PWR!$H$3:$H$14,0), 1)</f>
        <v>0</v>
      </c>
      <c r="G140" s="11">
        <f>INDEX('MINGW_6&amp;DR69'!$L$3:$L$14, MATCH($B140,'MINGW_6&amp;DR69'!$H$3:$H$14,0), 1)</f>
        <v>0</v>
      </c>
      <c r="H140" s="11">
        <f>INDEX('MINGW_6&amp;DR69'!$M$3:$M$14, MATCH($B140,'MINGW_6&amp;DR69'!$H$3:$H$14,0), 1)</f>
        <v>0</v>
      </c>
      <c r="I140" s="11">
        <v>5814</v>
      </c>
      <c r="J140" s="11">
        <f>INDEX(CALLITE_EVAP_S_SHSTA!$I$2:$I$13, MATCH($B140,CALLITE_EVAP_S_SHSTA!$F$2:$F$13,0), 1)</f>
        <v>4.9416282667725506E-2</v>
      </c>
      <c r="K140" s="11">
        <f>SHASTAlevel5extended!$H129</f>
        <v>3252.1</v>
      </c>
      <c r="L140" s="11">
        <f>INDEX(CALLiTE_SHASTA_LEVEL2_4!$E$1024:$E$1035, MATCH($B140,CALLiTE_SHASTA_LEVEL2_4!$C$1024:$C$1035,0), 1)</f>
        <v>650</v>
      </c>
      <c r="M140" s="11">
        <f>INDEX(CALLiTE_SHASTA_LEVEL2_4!$F$1024:$F$1035, MATCH($B140,CALLiTE_SHASTA_LEVEL2_4!$C$1024:$C$1035,0), 1)</f>
        <v>3348</v>
      </c>
      <c r="N140" s="11">
        <f>inflowYuba!H129</f>
        <v>1881</v>
      </c>
      <c r="O140" s="11">
        <f>INDEX(DEMAND_D_DAGUER_NP!$K$3:$K$14, MATCH($B140,DEMAND_D_DAGUER_NP!$H$3:$H$14,0), 1)</f>
        <v>2.6016320317937849</v>
      </c>
      <c r="P140" s="11">
        <f>INDEX(D_THERM_DEMANDS!AB$3:AB$14, MATCH($B140,D_THERM_DEMANDS!$P$3:$P$14,0), 1)</f>
        <v>9999</v>
      </c>
      <c r="Q140" s="11">
        <f>INDEX(D_THERM_DEMANDS!AC$3:AC$14, MATCH($B140,D_THERM_DEMANDS!$P$3:$P$14,0), 1)</f>
        <v>9999</v>
      </c>
      <c r="R140" s="11">
        <f>INDEX(D_THERM_DEMANDS!AD$3:AD$14, MATCH($B140,D_THERM_DEMANDS!$P$3:$P$14,0), 1)</f>
        <v>9999</v>
      </c>
      <c r="S140" s="11">
        <f>INDEX(D_THERM_DEMANDS!AE$3:AE$14, MATCH($B140,D_THERM_DEMANDS!$P$3:$P$14,0), 1)</f>
        <v>9999</v>
      </c>
      <c r="T140" s="11">
        <f>INDEX(D_THERM_DEMANDS!AF$3:AF$14, MATCH($B140,D_THERM_DEMANDS!$P$3:$P$14,0), 1)</f>
        <v>3.4639017647861883E-2</v>
      </c>
      <c r="U140" s="11">
        <f>INDEX(D_THERM_DEMANDS!AG$3:AG$14, MATCH($B140,D_THERM_DEMANDS!$P$3:$P$14,0), 1)</f>
        <v>8.8172043386142915E-3</v>
      </c>
      <c r="V140" s="11">
        <f>INDEX(D_THERM_DEMANDS!AH$3:AH$14, MATCH($B140,D_THERM_DEMANDS!$P$3:$P$14,0), 1)</f>
        <v>0</v>
      </c>
      <c r="W140" s="11">
        <f>INDEX(D_THERM_DEMANDS!AI$3:AI$14, MATCH($B140,D_THERM_DEMANDS!$P$3:$P$14,0), 1)</f>
        <v>1.9124424539952785E-2</v>
      </c>
      <c r="X140" s="11">
        <f>INDEX(D_THERM_DEMANDS!AJ$3:AJ$14, MATCH($B140,D_THERM_DEMANDS!$P$3:$P$14,0), 1)</f>
        <v>5.3533027615232216E-2</v>
      </c>
      <c r="Y140" s="11">
        <f>INDEX(D_THERM_DEMANDS!AK$3:AK$14, MATCH($B140,D_THERM_DEMANDS!$P$3:$P$14,0), 1)</f>
        <v>2.2589516178254159</v>
      </c>
      <c r="Z140">
        <f>INDEX(DEMAND_C217B!$K$3:$K$14, MATCH($B140,DEMAND_C217B!$H$3:$H$14,0), 1)</f>
        <v>0.31102895626824023</v>
      </c>
    </row>
    <row r="141" spans="1:26">
      <c r="A141" s="1">
        <v>43806</v>
      </c>
      <c r="B141" s="6">
        <f t="shared" ref="B141:B204" si="2">MONTH(A141)</f>
        <v>12</v>
      </c>
      <c r="C141" s="11">
        <v>9296</v>
      </c>
      <c r="D141" s="11">
        <f>OROLEVEL5!G130/1000</f>
        <v>3042.4520000000002</v>
      </c>
      <c r="E141" s="11">
        <f>INDEX(OROevaprateIN!$D$2:$D$13, MATCH($B141,OROevaprateIN!$A$2:$A$13,0), 1)</f>
        <v>3.3308167345489477E-2</v>
      </c>
      <c r="F141" s="11">
        <f>INDEX(DEM_D6_PWR!$K$3:$K$14, MATCH($B141,DEM_D6_PWR!$H$3:$H$14,0), 1)</f>
        <v>0</v>
      </c>
      <c r="G141" s="11">
        <f>INDEX('MINGW_6&amp;DR69'!$L$3:$L$14, MATCH($B141,'MINGW_6&amp;DR69'!$H$3:$H$14,0), 1)</f>
        <v>0</v>
      </c>
      <c r="H141" s="11">
        <f>INDEX('MINGW_6&amp;DR69'!$M$3:$M$14, MATCH($B141,'MINGW_6&amp;DR69'!$H$3:$H$14,0), 1)</f>
        <v>0</v>
      </c>
      <c r="I141" s="11">
        <v>20322</v>
      </c>
      <c r="J141" s="11">
        <f>INDEX(CALLITE_EVAP_S_SHSTA!$I$2:$I$13, MATCH($B141,CALLITE_EVAP_S_SHSTA!$F$2:$F$13,0), 1)</f>
        <v>4.9416282667725506E-2</v>
      </c>
      <c r="K141" s="11">
        <f>SHASTAlevel5extended!$H130</f>
        <v>3252.1</v>
      </c>
      <c r="L141" s="11">
        <f>INDEX(CALLiTE_SHASTA_LEVEL2_4!$E$1024:$E$1035, MATCH($B141,CALLiTE_SHASTA_LEVEL2_4!$C$1024:$C$1035,0), 1)</f>
        <v>650</v>
      </c>
      <c r="M141" s="11">
        <f>INDEX(CALLiTE_SHASTA_LEVEL2_4!$F$1024:$F$1035, MATCH($B141,CALLiTE_SHASTA_LEVEL2_4!$C$1024:$C$1035,0), 1)</f>
        <v>3348</v>
      </c>
      <c r="N141" s="11">
        <f>inflowYuba!H130</f>
        <v>1784</v>
      </c>
      <c r="O141" s="11">
        <f>INDEX(DEMAND_D_DAGUER_NP!$K$3:$K$14, MATCH($B141,DEMAND_D_DAGUER_NP!$H$3:$H$14,0), 1)</f>
        <v>2.6016320317937849</v>
      </c>
      <c r="P141" s="11">
        <f>INDEX(D_THERM_DEMANDS!AB$3:AB$14, MATCH($B141,D_THERM_DEMANDS!$P$3:$P$14,0), 1)</f>
        <v>9999</v>
      </c>
      <c r="Q141" s="11">
        <f>INDEX(D_THERM_DEMANDS!AC$3:AC$14, MATCH($B141,D_THERM_DEMANDS!$P$3:$P$14,0), 1)</f>
        <v>9999</v>
      </c>
      <c r="R141" s="11">
        <f>INDEX(D_THERM_DEMANDS!AD$3:AD$14, MATCH($B141,D_THERM_DEMANDS!$P$3:$P$14,0), 1)</f>
        <v>9999</v>
      </c>
      <c r="S141" s="11">
        <f>INDEX(D_THERM_DEMANDS!AE$3:AE$14, MATCH($B141,D_THERM_DEMANDS!$P$3:$P$14,0), 1)</f>
        <v>9999</v>
      </c>
      <c r="T141" s="11">
        <f>INDEX(D_THERM_DEMANDS!AF$3:AF$14, MATCH($B141,D_THERM_DEMANDS!$P$3:$P$14,0), 1)</f>
        <v>3.4639017647861883E-2</v>
      </c>
      <c r="U141" s="11">
        <f>INDEX(D_THERM_DEMANDS!AG$3:AG$14, MATCH($B141,D_THERM_DEMANDS!$P$3:$P$14,0), 1)</f>
        <v>8.8172043386142915E-3</v>
      </c>
      <c r="V141" s="11">
        <f>INDEX(D_THERM_DEMANDS!AH$3:AH$14, MATCH($B141,D_THERM_DEMANDS!$P$3:$P$14,0), 1)</f>
        <v>0</v>
      </c>
      <c r="W141" s="11">
        <f>INDEX(D_THERM_DEMANDS!AI$3:AI$14, MATCH($B141,D_THERM_DEMANDS!$P$3:$P$14,0), 1)</f>
        <v>1.9124424539952785E-2</v>
      </c>
      <c r="X141" s="11">
        <f>INDEX(D_THERM_DEMANDS!AJ$3:AJ$14, MATCH($B141,D_THERM_DEMANDS!$P$3:$P$14,0), 1)</f>
        <v>5.3533027615232216E-2</v>
      </c>
      <c r="Y141" s="11">
        <f>INDEX(D_THERM_DEMANDS!AK$3:AK$14, MATCH($B141,D_THERM_DEMANDS!$P$3:$P$14,0), 1)</f>
        <v>2.2589516178254159</v>
      </c>
      <c r="Z141">
        <f>INDEX(DEMAND_C217B!$K$3:$K$14, MATCH($B141,DEMAND_C217B!$H$3:$H$14,0), 1)</f>
        <v>0.31102895626824023</v>
      </c>
    </row>
    <row r="142" spans="1:26">
      <c r="A142" s="1">
        <v>43807</v>
      </c>
      <c r="B142" s="6">
        <f t="shared" si="2"/>
        <v>12</v>
      </c>
      <c r="C142" s="11">
        <v>11267</v>
      </c>
      <c r="D142" s="11">
        <f>OROLEVEL5!G131/1000</f>
        <v>3034.1880000000001</v>
      </c>
      <c r="E142" s="11">
        <f>INDEX(OROevaprateIN!$D$2:$D$13, MATCH($B142,OROevaprateIN!$A$2:$A$13,0), 1)</f>
        <v>3.3308167345489477E-2</v>
      </c>
      <c r="F142" s="11">
        <f>INDEX(DEM_D6_PWR!$K$3:$K$14, MATCH($B142,DEM_D6_PWR!$H$3:$H$14,0), 1)</f>
        <v>0</v>
      </c>
      <c r="G142" s="11">
        <f>INDEX('MINGW_6&amp;DR69'!$L$3:$L$14, MATCH($B142,'MINGW_6&amp;DR69'!$H$3:$H$14,0), 1)</f>
        <v>0</v>
      </c>
      <c r="H142" s="11">
        <f>INDEX('MINGW_6&amp;DR69'!$M$3:$M$14, MATCH($B142,'MINGW_6&amp;DR69'!$H$3:$H$14,0), 1)</f>
        <v>0</v>
      </c>
      <c r="I142" s="11">
        <v>13724</v>
      </c>
      <c r="J142" s="11">
        <f>INDEX(CALLITE_EVAP_S_SHSTA!$I$2:$I$13, MATCH($B142,CALLITE_EVAP_S_SHSTA!$F$2:$F$13,0), 1)</f>
        <v>4.9416282667725506E-2</v>
      </c>
      <c r="K142" s="11">
        <f>SHASTAlevel5extended!$H131</f>
        <v>3252.1</v>
      </c>
      <c r="L142" s="11">
        <f>INDEX(CALLiTE_SHASTA_LEVEL2_4!$E$1024:$E$1035, MATCH($B142,CALLiTE_SHASTA_LEVEL2_4!$C$1024:$C$1035,0), 1)</f>
        <v>650</v>
      </c>
      <c r="M142" s="11">
        <f>INDEX(CALLiTE_SHASTA_LEVEL2_4!$F$1024:$F$1035, MATCH($B142,CALLiTE_SHASTA_LEVEL2_4!$C$1024:$C$1035,0), 1)</f>
        <v>3348</v>
      </c>
      <c r="N142" s="11">
        <f>inflowYuba!H131</f>
        <v>1678</v>
      </c>
      <c r="O142" s="11">
        <f>INDEX(DEMAND_D_DAGUER_NP!$K$3:$K$14, MATCH($B142,DEMAND_D_DAGUER_NP!$H$3:$H$14,0), 1)</f>
        <v>2.6016320317937849</v>
      </c>
      <c r="P142" s="11">
        <f>INDEX(D_THERM_DEMANDS!AB$3:AB$14, MATCH($B142,D_THERM_DEMANDS!$P$3:$P$14,0), 1)</f>
        <v>9999</v>
      </c>
      <c r="Q142" s="11">
        <f>INDEX(D_THERM_DEMANDS!AC$3:AC$14, MATCH($B142,D_THERM_DEMANDS!$P$3:$P$14,0), 1)</f>
        <v>9999</v>
      </c>
      <c r="R142" s="11">
        <f>INDEX(D_THERM_DEMANDS!AD$3:AD$14, MATCH($B142,D_THERM_DEMANDS!$P$3:$P$14,0), 1)</f>
        <v>9999</v>
      </c>
      <c r="S142" s="11">
        <f>INDEX(D_THERM_DEMANDS!AE$3:AE$14, MATCH($B142,D_THERM_DEMANDS!$P$3:$P$14,0), 1)</f>
        <v>9999</v>
      </c>
      <c r="T142" s="11">
        <f>INDEX(D_THERM_DEMANDS!AF$3:AF$14, MATCH($B142,D_THERM_DEMANDS!$P$3:$P$14,0), 1)</f>
        <v>3.4639017647861883E-2</v>
      </c>
      <c r="U142" s="11">
        <f>INDEX(D_THERM_DEMANDS!AG$3:AG$14, MATCH($B142,D_THERM_DEMANDS!$P$3:$P$14,0), 1)</f>
        <v>8.8172043386142915E-3</v>
      </c>
      <c r="V142" s="11">
        <f>INDEX(D_THERM_DEMANDS!AH$3:AH$14, MATCH($B142,D_THERM_DEMANDS!$P$3:$P$14,0), 1)</f>
        <v>0</v>
      </c>
      <c r="W142" s="11">
        <f>INDEX(D_THERM_DEMANDS!AI$3:AI$14, MATCH($B142,D_THERM_DEMANDS!$P$3:$P$14,0), 1)</f>
        <v>1.9124424539952785E-2</v>
      </c>
      <c r="X142" s="11">
        <f>INDEX(D_THERM_DEMANDS!AJ$3:AJ$14, MATCH($B142,D_THERM_DEMANDS!$P$3:$P$14,0), 1)</f>
        <v>5.3533027615232216E-2</v>
      </c>
      <c r="Y142" s="11">
        <f>INDEX(D_THERM_DEMANDS!AK$3:AK$14, MATCH($B142,D_THERM_DEMANDS!$P$3:$P$14,0), 1)</f>
        <v>2.2589516178254159</v>
      </c>
      <c r="Z142">
        <f>INDEX(DEMAND_C217B!$K$3:$K$14, MATCH($B142,DEMAND_C217B!$H$3:$H$14,0), 1)</f>
        <v>0.31102895626824023</v>
      </c>
    </row>
    <row r="143" spans="1:26">
      <c r="A143" s="1">
        <v>43808</v>
      </c>
      <c r="B143" s="6">
        <f t="shared" si="2"/>
        <v>12</v>
      </c>
      <c r="C143" s="11">
        <v>6225</v>
      </c>
      <c r="D143" s="11">
        <f>OROLEVEL5!G132/1000</f>
        <v>3043.3020000000001</v>
      </c>
      <c r="E143" s="11">
        <f>INDEX(OROevaprateIN!$D$2:$D$13, MATCH($B143,OROevaprateIN!$A$2:$A$13,0), 1)</f>
        <v>3.3308167345489477E-2</v>
      </c>
      <c r="F143" s="11">
        <f>INDEX(DEM_D6_PWR!$K$3:$K$14, MATCH($B143,DEM_D6_PWR!$H$3:$H$14,0), 1)</f>
        <v>0</v>
      </c>
      <c r="G143" s="11">
        <f>INDEX('MINGW_6&amp;DR69'!$L$3:$L$14, MATCH($B143,'MINGW_6&amp;DR69'!$H$3:$H$14,0), 1)</f>
        <v>0</v>
      </c>
      <c r="H143" s="11">
        <f>INDEX('MINGW_6&amp;DR69'!$M$3:$M$14, MATCH($B143,'MINGW_6&amp;DR69'!$H$3:$H$14,0), 1)</f>
        <v>0</v>
      </c>
      <c r="I143" s="11">
        <v>7000</v>
      </c>
      <c r="J143" s="11">
        <f>INDEX(CALLITE_EVAP_S_SHSTA!$I$2:$I$13, MATCH($B143,CALLITE_EVAP_S_SHSTA!$F$2:$F$13,0), 1)</f>
        <v>4.9416282667725506E-2</v>
      </c>
      <c r="K143" s="11">
        <f>SHASTAlevel5extended!$H132</f>
        <v>3252.1</v>
      </c>
      <c r="L143" s="11">
        <f>INDEX(CALLiTE_SHASTA_LEVEL2_4!$E$1024:$E$1035, MATCH($B143,CALLiTE_SHASTA_LEVEL2_4!$C$1024:$C$1035,0), 1)</f>
        <v>650</v>
      </c>
      <c r="M143" s="11">
        <f>INDEX(CALLiTE_SHASTA_LEVEL2_4!$F$1024:$F$1035, MATCH($B143,CALLiTE_SHASTA_LEVEL2_4!$C$1024:$C$1035,0), 1)</f>
        <v>3348</v>
      </c>
      <c r="N143" s="11">
        <f>inflowYuba!H132</f>
        <v>1512</v>
      </c>
      <c r="O143" s="11">
        <f>INDEX(DEMAND_D_DAGUER_NP!$K$3:$K$14, MATCH($B143,DEMAND_D_DAGUER_NP!$H$3:$H$14,0), 1)</f>
        <v>2.6016320317937849</v>
      </c>
      <c r="P143" s="11">
        <f>INDEX(D_THERM_DEMANDS!AB$3:AB$14, MATCH($B143,D_THERM_DEMANDS!$P$3:$P$14,0), 1)</f>
        <v>9999</v>
      </c>
      <c r="Q143" s="11">
        <f>INDEX(D_THERM_DEMANDS!AC$3:AC$14, MATCH($B143,D_THERM_DEMANDS!$P$3:$P$14,0), 1)</f>
        <v>9999</v>
      </c>
      <c r="R143" s="11">
        <f>INDEX(D_THERM_DEMANDS!AD$3:AD$14, MATCH($B143,D_THERM_DEMANDS!$P$3:$P$14,0), 1)</f>
        <v>9999</v>
      </c>
      <c r="S143" s="11">
        <f>INDEX(D_THERM_DEMANDS!AE$3:AE$14, MATCH($B143,D_THERM_DEMANDS!$P$3:$P$14,0), 1)</f>
        <v>9999</v>
      </c>
      <c r="T143" s="11">
        <f>INDEX(D_THERM_DEMANDS!AF$3:AF$14, MATCH($B143,D_THERM_DEMANDS!$P$3:$P$14,0), 1)</f>
        <v>3.4639017647861883E-2</v>
      </c>
      <c r="U143" s="11">
        <f>INDEX(D_THERM_DEMANDS!AG$3:AG$14, MATCH($B143,D_THERM_DEMANDS!$P$3:$P$14,0), 1)</f>
        <v>8.8172043386142915E-3</v>
      </c>
      <c r="V143" s="11">
        <f>INDEX(D_THERM_DEMANDS!AH$3:AH$14, MATCH($B143,D_THERM_DEMANDS!$P$3:$P$14,0), 1)</f>
        <v>0</v>
      </c>
      <c r="W143" s="11">
        <f>INDEX(D_THERM_DEMANDS!AI$3:AI$14, MATCH($B143,D_THERM_DEMANDS!$P$3:$P$14,0), 1)</f>
        <v>1.9124424539952785E-2</v>
      </c>
      <c r="X143" s="11">
        <f>INDEX(D_THERM_DEMANDS!AJ$3:AJ$14, MATCH($B143,D_THERM_DEMANDS!$P$3:$P$14,0), 1)</f>
        <v>5.3533027615232216E-2</v>
      </c>
      <c r="Y143" s="11">
        <f>INDEX(D_THERM_DEMANDS!AK$3:AK$14, MATCH($B143,D_THERM_DEMANDS!$P$3:$P$14,0), 1)</f>
        <v>2.2589516178254159</v>
      </c>
      <c r="Z143">
        <f>INDEX(DEMAND_C217B!$K$3:$K$14, MATCH($B143,DEMAND_C217B!$H$3:$H$14,0), 1)</f>
        <v>0.31102895626824023</v>
      </c>
    </row>
    <row r="144" spans="1:26">
      <c r="A144" s="1">
        <v>43809</v>
      </c>
      <c r="B144" s="6">
        <f t="shared" si="2"/>
        <v>12</v>
      </c>
      <c r="C144" s="11">
        <v>4887</v>
      </c>
      <c r="D144" s="11">
        <f>OROLEVEL5!G133/1000</f>
        <v>3045.5680000000002</v>
      </c>
      <c r="E144" s="11">
        <f>INDEX(OROevaprateIN!$D$2:$D$13, MATCH($B144,OROevaprateIN!$A$2:$A$13,0), 1)</f>
        <v>3.3308167345489477E-2</v>
      </c>
      <c r="F144" s="11">
        <f>INDEX(DEM_D6_PWR!$K$3:$K$14, MATCH($B144,DEM_D6_PWR!$H$3:$H$14,0), 1)</f>
        <v>0</v>
      </c>
      <c r="G144" s="11">
        <f>INDEX('MINGW_6&amp;DR69'!$L$3:$L$14, MATCH($B144,'MINGW_6&amp;DR69'!$H$3:$H$14,0), 1)</f>
        <v>0</v>
      </c>
      <c r="H144" s="11">
        <f>INDEX('MINGW_6&amp;DR69'!$M$3:$M$14, MATCH($B144,'MINGW_6&amp;DR69'!$H$3:$H$14,0), 1)</f>
        <v>0</v>
      </c>
      <c r="I144" s="11">
        <v>6400</v>
      </c>
      <c r="J144" s="11">
        <f>INDEX(CALLITE_EVAP_S_SHSTA!$I$2:$I$13, MATCH($B144,CALLITE_EVAP_S_SHSTA!$F$2:$F$13,0), 1)</f>
        <v>4.9416282667725506E-2</v>
      </c>
      <c r="K144" s="11">
        <f>SHASTAlevel5extended!$H133</f>
        <v>3252.1</v>
      </c>
      <c r="L144" s="11">
        <f>INDEX(CALLiTE_SHASTA_LEVEL2_4!$E$1024:$E$1035, MATCH($B144,CALLiTE_SHASTA_LEVEL2_4!$C$1024:$C$1035,0), 1)</f>
        <v>650</v>
      </c>
      <c r="M144" s="11">
        <f>INDEX(CALLiTE_SHASTA_LEVEL2_4!$F$1024:$F$1035, MATCH($B144,CALLiTE_SHASTA_LEVEL2_4!$C$1024:$C$1035,0), 1)</f>
        <v>3348</v>
      </c>
      <c r="N144" s="11">
        <f>inflowYuba!H133</f>
        <v>1383</v>
      </c>
      <c r="O144" s="11">
        <f>INDEX(DEMAND_D_DAGUER_NP!$K$3:$K$14, MATCH($B144,DEMAND_D_DAGUER_NP!$H$3:$H$14,0), 1)</f>
        <v>2.6016320317937849</v>
      </c>
      <c r="P144" s="11">
        <f>INDEX(D_THERM_DEMANDS!AB$3:AB$14, MATCH($B144,D_THERM_DEMANDS!$P$3:$P$14,0), 1)</f>
        <v>9999</v>
      </c>
      <c r="Q144" s="11">
        <f>INDEX(D_THERM_DEMANDS!AC$3:AC$14, MATCH($B144,D_THERM_DEMANDS!$P$3:$P$14,0), 1)</f>
        <v>9999</v>
      </c>
      <c r="R144" s="11">
        <f>INDEX(D_THERM_DEMANDS!AD$3:AD$14, MATCH($B144,D_THERM_DEMANDS!$P$3:$P$14,0), 1)</f>
        <v>9999</v>
      </c>
      <c r="S144" s="11">
        <f>INDEX(D_THERM_DEMANDS!AE$3:AE$14, MATCH($B144,D_THERM_DEMANDS!$P$3:$P$14,0), 1)</f>
        <v>9999</v>
      </c>
      <c r="T144" s="11">
        <f>INDEX(D_THERM_DEMANDS!AF$3:AF$14, MATCH($B144,D_THERM_DEMANDS!$P$3:$P$14,0), 1)</f>
        <v>3.4639017647861883E-2</v>
      </c>
      <c r="U144" s="11">
        <f>INDEX(D_THERM_DEMANDS!AG$3:AG$14, MATCH($B144,D_THERM_DEMANDS!$P$3:$P$14,0), 1)</f>
        <v>8.8172043386142915E-3</v>
      </c>
      <c r="V144" s="11">
        <f>INDEX(D_THERM_DEMANDS!AH$3:AH$14, MATCH($B144,D_THERM_DEMANDS!$P$3:$P$14,0), 1)</f>
        <v>0</v>
      </c>
      <c r="W144" s="11">
        <f>INDEX(D_THERM_DEMANDS!AI$3:AI$14, MATCH($B144,D_THERM_DEMANDS!$P$3:$P$14,0), 1)</f>
        <v>1.9124424539952785E-2</v>
      </c>
      <c r="X144" s="11">
        <f>INDEX(D_THERM_DEMANDS!AJ$3:AJ$14, MATCH($B144,D_THERM_DEMANDS!$P$3:$P$14,0), 1)</f>
        <v>5.3533027615232216E-2</v>
      </c>
      <c r="Y144" s="11">
        <f>INDEX(D_THERM_DEMANDS!AK$3:AK$14, MATCH($B144,D_THERM_DEMANDS!$P$3:$P$14,0), 1)</f>
        <v>2.2589516178254159</v>
      </c>
      <c r="Z144">
        <f>INDEX(DEMAND_C217B!$K$3:$K$14, MATCH($B144,DEMAND_C217B!$H$3:$H$14,0), 1)</f>
        <v>0.31102895626824023</v>
      </c>
    </row>
    <row r="145" spans="1:26">
      <c r="A145" s="1">
        <v>43810</v>
      </c>
      <c r="B145" s="6">
        <f t="shared" si="2"/>
        <v>12</v>
      </c>
      <c r="C145" s="11">
        <v>5117</v>
      </c>
      <c r="D145" s="11">
        <f>OROLEVEL5!G134/1000</f>
        <v>3021.9760000000001</v>
      </c>
      <c r="E145" s="11">
        <f>INDEX(OROevaprateIN!$D$2:$D$13, MATCH($B145,OROevaprateIN!$A$2:$A$13,0), 1)</f>
        <v>3.3308167345489477E-2</v>
      </c>
      <c r="F145" s="11">
        <f>INDEX(DEM_D6_PWR!$K$3:$K$14, MATCH($B145,DEM_D6_PWR!$H$3:$H$14,0), 1)</f>
        <v>0</v>
      </c>
      <c r="G145" s="11">
        <f>INDEX('MINGW_6&amp;DR69'!$L$3:$L$14, MATCH($B145,'MINGW_6&amp;DR69'!$H$3:$H$14,0), 1)</f>
        <v>0</v>
      </c>
      <c r="H145" s="11">
        <f>INDEX('MINGW_6&amp;DR69'!$M$3:$M$14, MATCH($B145,'MINGW_6&amp;DR69'!$H$3:$H$14,0), 1)</f>
        <v>0</v>
      </c>
      <c r="I145" s="11">
        <v>5597</v>
      </c>
      <c r="J145" s="11">
        <f>INDEX(CALLITE_EVAP_S_SHSTA!$I$2:$I$13, MATCH($B145,CALLITE_EVAP_S_SHSTA!$F$2:$F$13,0), 1)</f>
        <v>4.9416282667725506E-2</v>
      </c>
      <c r="K145" s="11">
        <f>SHASTAlevel5extended!$H134</f>
        <v>3252.1</v>
      </c>
      <c r="L145" s="11">
        <f>INDEX(CALLiTE_SHASTA_LEVEL2_4!$E$1024:$E$1035, MATCH($B145,CALLiTE_SHASTA_LEVEL2_4!$C$1024:$C$1035,0), 1)</f>
        <v>650</v>
      </c>
      <c r="M145" s="11">
        <f>INDEX(CALLiTE_SHASTA_LEVEL2_4!$F$1024:$F$1035, MATCH($B145,CALLiTE_SHASTA_LEVEL2_4!$C$1024:$C$1035,0), 1)</f>
        <v>3348</v>
      </c>
      <c r="N145" s="11">
        <f>inflowYuba!H134</f>
        <v>1360</v>
      </c>
      <c r="O145" s="11">
        <f>INDEX(DEMAND_D_DAGUER_NP!$K$3:$K$14, MATCH($B145,DEMAND_D_DAGUER_NP!$H$3:$H$14,0), 1)</f>
        <v>2.6016320317937849</v>
      </c>
      <c r="P145" s="11">
        <f>INDEX(D_THERM_DEMANDS!AB$3:AB$14, MATCH($B145,D_THERM_DEMANDS!$P$3:$P$14,0), 1)</f>
        <v>9999</v>
      </c>
      <c r="Q145" s="11">
        <f>INDEX(D_THERM_DEMANDS!AC$3:AC$14, MATCH($B145,D_THERM_DEMANDS!$P$3:$P$14,0), 1)</f>
        <v>9999</v>
      </c>
      <c r="R145" s="11">
        <f>INDEX(D_THERM_DEMANDS!AD$3:AD$14, MATCH($B145,D_THERM_DEMANDS!$P$3:$P$14,0), 1)</f>
        <v>9999</v>
      </c>
      <c r="S145" s="11">
        <f>INDEX(D_THERM_DEMANDS!AE$3:AE$14, MATCH($B145,D_THERM_DEMANDS!$P$3:$P$14,0), 1)</f>
        <v>9999</v>
      </c>
      <c r="T145" s="11">
        <f>INDEX(D_THERM_DEMANDS!AF$3:AF$14, MATCH($B145,D_THERM_DEMANDS!$P$3:$P$14,0), 1)</f>
        <v>3.4639017647861883E-2</v>
      </c>
      <c r="U145" s="11">
        <f>INDEX(D_THERM_DEMANDS!AG$3:AG$14, MATCH($B145,D_THERM_DEMANDS!$P$3:$P$14,0), 1)</f>
        <v>8.8172043386142915E-3</v>
      </c>
      <c r="V145" s="11">
        <f>INDEX(D_THERM_DEMANDS!AH$3:AH$14, MATCH($B145,D_THERM_DEMANDS!$P$3:$P$14,0), 1)</f>
        <v>0</v>
      </c>
      <c r="W145" s="11">
        <f>INDEX(D_THERM_DEMANDS!AI$3:AI$14, MATCH($B145,D_THERM_DEMANDS!$P$3:$P$14,0), 1)</f>
        <v>1.9124424539952785E-2</v>
      </c>
      <c r="X145" s="11">
        <f>INDEX(D_THERM_DEMANDS!AJ$3:AJ$14, MATCH($B145,D_THERM_DEMANDS!$P$3:$P$14,0), 1)</f>
        <v>5.3533027615232216E-2</v>
      </c>
      <c r="Y145" s="11">
        <f>INDEX(D_THERM_DEMANDS!AK$3:AK$14, MATCH($B145,D_THERM_DEMANDS!$P$3:$P$14,0), 1)</f>
        <v>2.2589516178254159</v>
      </c>
      <c r="Z145">
        <f>INDEX(DEMAND_C217B!$K$3:$K$14, MATCH($B145,DEMAND_C217B!$H$3:$H$14,0), 1)</f>
        <v>0.31102895626824023</v>
      </c>
    </row>
    <row r="146" spans="1:26">
      <c r="A146" s="1">
        <v>43811</v>
      </c>
      <c r="B146" s="6">
        <f t="shared" si="2"/>
        <v>12</v>
      </c>
      <c r="C146" s="11">
        <v>7839</v>
      </c>
      <c r="D146" s="11">
        <f>OROLEVEL5!G135/1000</f>
        <v>3019.636</v>
      </c>
      <c r="E146" s="11">
        <f>INDEX(OROevaprateIN!$D$2:$D$13, MATCH($B146,OROevaprateIN!$A$2:$A$13,0), 1)</f>
        <v>3.3308167345489477E-2</v>
      </c>
      <c r="F146" s="11">
        <f>INDEX(DEM_D6_PWR!$K$3:$K$14, MATCH($B146,DEM_D6_PWR!$H$3:$H$14,0), 1)</f>
        <v>0</v>
      </c>
      <c r="G146" s="11">
        <f>INDEX('MINGW_6&amp;DR69'!$L$3:$L$14, MATCH($B146,'MINGW_6&amp;DR69'!$H$3:$H$14,0), 1)</f>
        <v>0</v>
      </c>
      <c r="H146" s="11">
        <f>INDEX('MINGW_6&amp;DR69'!$M$3:$M$14, MATCH($B146,'MINGW_6&amp;DR69'!$H$3:$H$14,0), 1)</f>
        <v>0</v>
      </c>
      <c r="I146" s="11">
        <v>6931</v>
      </c>
      <c r="J146" s="11">
        <f>INDEX(CALLITE_EVAP_S_SHSTA!$I$2:$I$13, MATCH($B146,CALLITE_EVAP_S_SHSTA!$F$2:$F$13,0), 1)</f>
        <v>4.9416282667725506E-2</v>
      </c>
      <c r="K146" s="11">
        <f>SHASTAlevel5extended!$H135</f>
        <v>3252.1</v>
      </c>
      <c r="L146" s="11">
        <f>INDEX(CALLiTE_SHASTA_LEVEL2_4!$E$1024:$E$1035, MATCH($B146,CALLiTE_SHASTA_LEVEL2_4!$C$1024:$C$1035,0), 1)</f>
        <v>650</v>
      </c>
      <c r="M146" s="11">
        <f>INDEX(CALLiTE_SHASTA_LEVEL2_4!$F$1024:$F$1035, MATCH($B146,CALLiTE_SHASTA_LEVEL2_4!$C$1024:$C$1035,0), 1)</f>
        <v>3348</v>
      </c>
      <c r="N146" s="11">
        <f>inflowYuba!H135</f>
        <v>1358</v>
      </c>
      <c r="O146" s="11">
        <f>INDEX(DEMAND_D_DAGUER_NP!$K$3:$K$14, MATCH($B146,DEMAND_D_DAGUER_NP!$H$3:$H$14,0), 1)</f>
        <v>2.6016320317937849</v>
      </c>
      <c r="P146" s="11">
        <f>INDEX(D_THERM_DEMANDS!AB$3:AB$14, MATCH($B146,D_THERM_DEMANDS!$P$3:$P$14,0), 1)</f>
        <v>9999</v>
      </c>
      <c r="Q146" s="11">
        <f>INDEX(D_THERM_DEMANDS!AC$3:AC$14, MATCH($B146,D_THERM_DEMANDS!$P$3:$P$14,0), 1)</f>
        <v>9999</v>
      </c>
      <c r="R146" s="11">
        <f>INDEX(D_THERM_DEMANDS!AD$3:AD$14, MATCH($B146,D_THERM_DEMANDS!$P$3:$P$14,0), 1)</f>
        <v>9999</v>
      </c>
      <c r="S146" s="11">
        <f>INDEX(D_THERM_DEMANDS!AE$3:AE$14, MATCH($B146,D_THERM_DEMANDS!$P$3:$P$14,0), 1)</f>
        <v>9999</v>
      </c>
      <c r="T146" s="11">
        <f>INDEX(D_THERM_DEMANDS!AF$3:AF$14, MATCH($B146,D_THERM_DEMANDS!$P$3:$P$14,0), 1)</f>
        <v>3.4639017647861883E-2</v>
      </c>
      <c r="U146" s="11">
        <f>INDEX(D_THERM_DEMANDS!AG$3:AG$14, MATCH($B146,D_THERM_DEMANDS!$P$3:$P$14,0), 1)</f>
        <v>8.8172043386142915E-3</v>
      </c>
      <c r="V146" s="11">
        <f>INDEX(D_THERM_DEMANDS!AH$3:AH$14, MATCH($B146,D_THERM_DEMANDS!$P$3:$P$14,0), 1)</f>
        <v>0</v>
      </c>
      <c r="W146" s="11">
        <f>INDEX(D_THERM_DEMANDS!AI$3:AI$14, MATCH($B146,D_THERM_DEMANDS!$P$3:$P$14,0), 1)</f>
        <v>1.9124424539952785E-2</v>
      </c>
      <c r="X146" s="11">
        <f>INDEX(D_THERM_DEMANDS!AJ$3:AJ$14, MATCH($B146,D_THERM_DEMANDS!$P$3:$P$14,0), 1)</f>
        <v>5.3533027615232216E-2</v>
      </c>
      <c r="Y146" s="11">
        <f>INDEX(D_THERM_DEMANDS!AK$3:AK$14, MATCH($B146,D_THERM_DEMANDS!$P$3:$P$14,0), 1)</f>
        <v>2.2589516178254159</v>
      </c>
      <c r="Z146">
        <f>INDEX(DEMAND_C217B!$K$3:$K$14, MATCH($B146,DEMAND_C217B!$H$3:$H$14,0), 1)</f>
        <v>0.31102895626824023</v>
      </c>
    </row>
    <row r="147" spans="1:26">
      <c r="A147" s="1">
        <v>43812</v>
      </c>
      <c r="B147" s="6">
        <f t="shared" si="2"/>
        <v>12</v>
      </c>
      <c r="C147" s="11">
        <v>7737</v>
      </c>
      <c r="D147" s="11">
        <f>OROLEVEL5!G136/1000</f>
        <v>2997.2640000000001</v>
      </c>
      <c r="E147" s="11">
        <f>INDEX(OROevaprateIN!$D$2:$D$13, MATCH($B147,OROevaprateIN!$A$2:$A$13,0), 1)</f>
        <v>3.3308167345489477E-2</v>
      </c>
      <c r="F147" s="11">
        <f>INDEX(DEM_D6_PWR!$K$3:$K$14, MATCH($B147,DEM_D6_PWR!$H$3:$H$14,0), 1)</f>
        <v>0</v>
      </c>
      <c r="G147" s="11">
        <f>INDEX('MINGW_6&amp;DR69'!$L$3:$L$14, MATCH($B147,'MINGW_6&amp;DR69'!$H$3:$H$14,0), 1)</f>
        <v>0</v>
      </c>
      <c r="H147" s="11">
        <f>INDEX('MINGW_6&amp;DR69'!$M$3:$M$14, MATCH($B147,'MINGW_6&amp;DR69'!$H$3:$H$14,0), 1)</f>
        <v>0</v>
      </c>
      <c r="I147" s="11">
        <v>9675</v>
      </c>
      <c r="J147" s="11">
        <f>INDEX(CALLITE_EVAP_S_SHSTA!$I$2:$I$13, MATCH($B147,CALLITE_EVAP_S_SHSTA!$F$2:$F$13,0), 1)</f>
        <v>4.9416282667725506E-2</v>
      </c>
      <c r="K147" s="11">
        <f>SHASTAlevel5extended!$H136</f>
        <v>3252.1</v>
      </c>
      <c r="L147" s="11">
        <f>INDEX(CALLiTE_SHASTA_LEVEL2_4!$E$1024:$E$1035, MATCH($B147,CALLiTE_SHASTA_LEVEL2_4!$C$1024:$C$1035,0), 1)</f>
        <v>650</v>
      </c>
      <c r="M147" s="11">
        <f>INDEX(CALLiTE_SHASTA_LEVEL2_4!$F$1024:$F$1035, MATCH($B147,CALLiTE_SHASTA_LEVEL2_4!$C$1024:$C$1035,0), 1)</f>
        <v>3348</v>
      </c>
      <c r="N147" s="11">
        <f>inflowYuba!H136</f>
        <v>1607</v>
      </c>
      <c r="O147" s="11">
        <f>INDEX(DEMAND_D_DAGUER_NP!$K$3:$K$14, MATCH($B147,DEMAND_D_DAGUER_NP!$H$3:$H$14,0), 1)</f>
        <v>2.6016320317937849</v>
      </c>
      <c r="P147" s="11">
        <f>INDEX(D_THERM_DEMANDS!AB$3:AB$14, MATCH($B147,D_THERM_DEMANDS!$P$3:$P$14,0), 1)</f>
        <v>9999</v>
      </c>
      <c r="Q147" s="11">
        <f>INDEX(D_THERM_DEMANDS!AC$3:AC$14, MATCH($B147,D_THERM_DEMANDS!$P$3:$P$14,0), 1)</f>
        <v>9999</v>
      </c>
      <c r="R147" s="11">
        <f>INDEX(D_THERM_DEMANDS!AD$3:AD$14, MATCH($B147,D_THERM_DEMANDS!$P$3:$P$14,0), 1)</f>
        <v>9999</v>
      </c>
      <c r="S147" s="11">
        <f>INDEX(D_THERM_DEMANDS!AE$3:AE$14, MATCH($B147,D_THERM_DEMANDS!$P$3:$P$14,0), 1)</f>
        <v>9999</v>
      </c>
      <c r="T147" s="11">
        <f>INDEX(D_THERM_DEMANDS!AF$3:AF$14, MATCH($B147,D_THERM_DEMANDS!$P$3:$P$14,0), 1)</f>
        <v>3.4639017647861883E-2</v>
      </c>
      <c r="U147" s="11">
        <f>INDEX(D_THERM_DEMANDS!AG$3:AG$14, MATCH($B147,D_THERM_DEMANDS!$P$3:$P$14,0), 1)</f>
        <v>8.8172043386142915E-3</v>
      </c>
      <c r="V147" s="11">
        <f>INDEX(D_THERM_DEMANDS!AH$3:AH$14, MATCH($B147,D_THERM_DEMANDS!$P$3:$P$14,0), 1)</f>
        <v>0</v>
      </c>
      <c r="W147" s="11">
        <f>INDEX(D_THERM_DEMANDS!AI$3:AI$14, MATCH($B147,D_THERM_DEMANDS!$P$3:$P$14,0), 1)</f>
        <v>1.9124424539952785E-2</v>
      </c>
      <c r="X147" s="11">
        <f>INDEX(D_THERM_DEMANDS!AJ$3:AJ$14, MATCH($B147,D_THERM_DEMANDS!$P$3:$P$14,0), 1)</f>
        <v>5.3533027615232216E-2</v>
      </c>
      <c r="Y147" s="11">
        <f>INDEX(D_THERM_DEMANDS!AK$3:AK$14, MATCH($B147,D_THERM_DEMANDS!$P$3:$P$14,0), 1)</f>
        <v>2.2589516178254159</v>
      </c>
      <c r="Z147">
        <f>INDEX(DEMAND_C217B!$K$3:$K$14, MATCH($B147,DEMAND_C217B!$H$3:$H$14,0), 1)</f>
        <v>0.31102895626824023</v>
      </c>
    </row>
    <row r="148" spans="1:26">
      <c r="A148" s="1">
        <v>43813</v>
      </c>
      <c r="B148" s="6">
        <f t="shared" si="2"/>
        <v>12</v>
      </c>
      <c r="C148" s="11">
        <v>9344</v>
      </c>
      <c r="D148" s="11">
        <f>OROLEVEL5!G137/1000</f>
        <v>2992.6570000000002</v>
      </c>
      <c r="E148" s="11">
        <f>INDEX(OROevaprateIN!$D$2:$D$13, MATCH($B148,OROevaprateIN!$A$2:$A$13,0), 1)</f>
        <v>3.3308167345489477E-2</v>
      </c>
      <c r="F148" s="11">
        <f>INDEX(DEM_D6_PWR!$K$3:$K$14, MATCH($B148,DEM_D6_PWR!$H$3:$H$14,0), 1)</f>
        <v>0</v>
      </c>
      <c r="G148" s="11">
        <f>INDEX('MINGW_6&amp;DR69'!$L$3:$L$14, MATCH($B148,'MINGW_6&amp;DR69'!$H$3:$H$14,0), 1)</f>
        <v>0</v>
      </c>
      <c r="H148" s="11">
        <f>INDEX('MINGW_6&amp;DR69'!$M$3:$M$14, MATCH($B148,'MINGW_6&amp;DR69'!$H$3:$H$14,0), 1)</f>
        <v>0</v>
      </c>
      <c r="I148" s="11">
        <v>7757</v>
      </c>
      <c r="J148" s="11">
        <f>INDEX(CALLITE_EVAP_S_SHSTA!$I$2:$I$13, MATCH($B148,CALLITE_EVAP_S_SHSTA!$F$2:$F$13,0), 1)</f>
        <v>4.9416282667725506E-2</v>
      </c>
      <c r="K148" s="11">
        <f>SHASTAlevel5extended!$H137</f>
        <v>3252.1</v>
      </c>
      <c r="L148" s="11">
        <f>INDEX(CALLiTE_SHASTA_LEVEL2_4!$E$1024:$E$1035, MATCH($B148,CALLiTE_SHASTA_LEVEL2_4!$C$1024:$C$1035,0), 1)</f>
        <v>650</v>
      </c>
      <c r="M148" s="11">
        <f>INDEX(CALLiTE_SHASTA_LEVEL2_4!$F$1024:$F$1035, MATCH($B148,CALLiTE_SHASTA_LEVEL2_4!$C$1024:$C$1035,0), 1)</f>
        <v>3348</v>
      </c>
      <c r="N148" s="11">
        <f>inflowYuba!H137</f>
        <v>1974</v>
      </c>
      <c r="O148" s="11">
        <f>INDEX(DEMAND_D_DAGUER_NP!$K$3:$K$14, MATCH($B148,DEMAND_D_DAGUER_NP!$H$3:$H$14,0), 1)</f>
        <v>2.6016320317937849</v>
      </c>
      <c r="P148" s="11">
        <f>INDEX(D_THERM_DEMANDS!AB$3:AB$14, MATCH($B148,D_THERM_DEMANDS!$P$3:$P$14,0), 1)</f>
        <v>9999</v>
      </c>
      <c r="Q148" s="11">
        <f>INDEX(D_THERM_DEMANDS!AC$3:AC$14, MATCH($B148,D_THERM_DEMANDS!$P$3:$P$14,0), 1)</f>
        <v>9999</v>
      </c>
      <c r="R148" s="11">
        <f>INDEX(D_THERM_DEMANDS!AD$3:AD$14, MATCH($B148,D_THERM_DEMANDS!$P$3:$P$14,0), 1)</f>
        <v>9999</v>
      </c>
      <c r="S148" s="11">
        <f>INDEX(D_THERM_DEMANDS!AE$3:AE$14, MATCH($B148,D_THERM_DEMANDS!$P$3:$P$14,0), 1)</f>
        <v>9999</v>
      </c>
      <c r="T148" s="11">
        <f>INDEX(D_THERM_DEMANDS!AF$3:AF$14, MATCH($B148,D_THERM_DEMANDS!$P$3:$P$14,0), 1)</f>
        <v>3.4639017647861883E-2</v>
      </c>
      <c r="U148" s="11">
        <f>INDEX(D_THERM_DEMANDS!AG$3:AG$14, MATCH($B148,D_THERM_DEMANDS!$P$3:$P$14,0), 1)</f>
        <v>8.8172043386142915E-3</v>
      </c>
      <c r="V148" s="11">
        <f>INDEX(D_THERM_DEMANDS!AH$3:AH$14, MATCH($B148,D_THERM_DEMANDS!$P$3:$P$14,0), 1)</f>
        <v>0</v>
      </c>
      <c r="W148" s="11">
        <f>INDEX(D_THERM_DEMANDS!AI$3:AI$14, MATCH($B148,D_THERM_DEMANDS!$P$3:$P$14,0), 1)</f>
        <v>1.9124424539952785E-2</v>
      </c>
      <c r="X148" s="11">
        <f>INDEX(D_THERM_DEMANDS!AJ$3:AJ$14, MATCH($B148,D_THERM_DEMANDS!$P$3:$P$14,0), 1)</f>
        <v>5.3533027615232216E-2</v>
      </c>
      <c r="Y148" s="11">
        <f>INDEX(D_THERM_DEMANDS!AK$3:AK$14, MATCH($B148,D_THERM_DEMANDS!$P$3:$P$14,0), 1)</f>
        <v>2.2589516178254159</v>
      </c>
      <c r="Z148">
        <f>INDEX(DEMAND_C217B!$K$3:$K$14, MATCH($B148,DEMAND_C217B!$H$3:$H$14,0), 1)</f>
        <v>0.31102895626824023</v>
      </c>
    </row>
    <row r="149" spans="1:26">
      <c r="A149" s="1">
        <v>43814</v>
      </c>
      <c r="B149" s="6">
        <f t="shared" si="2"/>
        <v>12</v>
      </c>
      <c r="C149" s="11">
        <v>7511</v>
      </c>
      <c r="D149" s="11">
        <f>OROLEVEL5!G138/1000</f>
        <v>3000.2939999999999</v>
      </c>
      <c r="E149" s="11">
        <f>INDEX(OROevaprateIN!$D$2:$D$13, MATCH($B149,OROevaprateIN!$A$2:$A$13,0), 1)</f>
        <v>3.3308167345489477E-2</v>
      </c>
      <c r="F149" s="11">
        <f>INDEX(DEM_D6_PWR!$K$3:$K$14, MATCH($B149,DEM_D6_PWR!$H$3:$H$14,0), 1)</f>
        <v>0</v>
      </c>
      <c r="G149" s="11">
        <f>INDEX('MINGW_6&amp;DR69'!$L$3:$L$14, MATCH($B149,'MINGW_6&amp;DR69'!$H$3:$H$14,0), 1)</f>
        <v>0</v>
      </c>
      <c r="H149" s="11">
        <f>INDEX('MINGW_6&amp;DR69'!$M$3:$M$14, MATCH($B149,'MINGW_6&amp;DR69'!$H$3:$H$14,0), 1)</f>
        <v>0</v>
      </c>
      <c r="I149" s="11">
        <v>6353</v>
      </c>
      <c r="J149" s="11">
        <f>INDEX(CALLITE_EVAP_S_SHSTA!$I$2:$I$13, MATCH($B149,CALLITE_EVAP_S_SHSTA!$F$2:$F$13,0), 1)</f>
        <v>4.9416282667725506E-2</v>
      </c>
      <c r="K149" s="11">
        <f>SHASTAlevel5extended!$H138</f>
        <v>3252.1</v>
      </c>
      <c r="L149" s="11">
        <f>INDEX(CALLiTE_SHASTA_LEVEL2_4!$E$1024:$E$1035, MATCH($B149,CALLiTE_SHASTA_LEVEL2_4!$C$1024:$C$1035,0), 1)</f>
        <v>650</v>
      </c>
      <c r="M149" s="11">
        <f>INDEX(CALLiTE_SHASTA_LEVEL2_4!$F$1024:$F$1035, MATCH($B149,CALLiTE_SHASTA_LEVEL2_4!$C$1024:$C$1035,0), 1)</f>
        <v>3348</v>
      </c>
      <c r="N149" s="11">
        <f>inflowYuba!H138</f>
        <v>1965</v>
      </c>
      <c r="O149" s="11">
        <f>INDEX(DEMAND_D_DAGUER_NP!$K$3:$K$14, MATCH($B149,DEMAND_D_DAGUER_NP!$H$3:$H$14,0), 1)</f>
        <v>2.6016320317937849</v>
      </c>
      <c r="P149" s="11">
        <f>INDEX(D_THERM_DEMANDS!AB$3:AB$14, MATCH($B149,D_THERM_DEMANDS!$P$3:$P$14,0), 1)</f>
        <v>9999</v>
      </c>
      <c r="Q149" s="11">
        <f>INDEX(D_THERM_DEMANDS!AC$3:AC$14, MATCH($B149,D_THERM_DEMANDS!$P$3:$P$14,0), 1)</f>
        <v>9999</v>
      </c>
      <c r="R149" s="11">
        <f>INDEX(D_THERM_DEMANDS!AD$3:AD$14, MATCH($B149,D_THERM_DEMANDS!$P$3:$P$14,0), 1)</f>
        <v>9999</v>
      </c>
      <c r="S149" s="11">
        <f>INDEX(D_THERM_DEMANDS!AE$3:AE$14, MATCH($B149,D_THERM_DEMANDS!$P$3:$P$14,0), 1)</f>
        <v>9999</v>
      </c>
      <c r="T149" s="11">
        <f>INDEX(D_THERM_DEMANDS!AF$3:AF$14, MATCH($B149,D_THERM_DEMANDS!$P$3:$P$14,0), 1)</f>
        <v>3.4639017647861883E-2</v>
      </c>
      <c r="U149" s="11">
        <f>INDEX(D_THERM_DEMANDS!AG$3:AG$14, MATCH($B149,D_THERM_DEMANDS!$P$3:$P$14,0), 1)</f>
        <v>8.8172043386142915E-3</v>
      </c>
      <c r="V149" s="11">
        <f>INDEX(D_THERM_DEMANDS!AH$3:AH$14, MATCH($B149,D_THERM_DEMANDS!$P$3:$P$14,0), 1)</f>
        <v>0</v>
      </c>
      <c r="W149" s="11">
        <f>INDEX(D_THERM_DEMANDS!AI$3:AI$14, MATCH($B149,D_THERM_DEMANDS!$P$3:$P$14,0), 1)</f>
        <v>1.9124424539952785E-2</v>
      </c>
      <c r="X149" s="11">
        <f>INDEX(D_THERM_DEMANDS!AJ$3:AJ$14, MATCH($B149,D_THERM_DEMANDS!$P$3:$P$14,0), 1)</f>
        <v>5.3533027615232216E-2</v>
      </c>
      <c r="Y149" s="11">
        <f>INDEX(D_THERM_DEMANDS!AK$3:AK$14, MATCH($B149,D_THERM_DEMANDS!$P$3:$P$14,0), 1)</f>
        <v>2.2589516178254159</v>
      </c>
      <c r="Z149">
        <f>INDEX(DEMAND_C217B!$K$3:$K$14, MATCH($B149,DEMAND_C217B!$H$3:$H$14,0), 1)</f>
        <v>0.31102895626824023</v>
      </c>
    </row>
    <row r="150" spans="1:26">
      <c r="A150" s="1">
        <v>43815</v>
      </c>
      <c r="B150" s="6">
        <f t="shared" si="2"/>
        <v>12</v>
      </c>
      <c r="C150" s="11">
        <v>5213</v>
      </c>
      <c r="D150" s="11">
        <f>OROLEVEL5!G139/1000</f>
        <v>3010.1729999999998</v>
      </c>
      <c r="E150" s="11">
        <f>INDEX(OROevaprateIN!$D$2:$D$13, MATCH($B150,OROevaprateIN!$A$2:$A$13,0), 1)</f>
        <v>3.3308167345489477E-2</v>
      </c>
      <c r="F150" s="11">
        <f>INDEX(DEM_D6_PWR!$K$3:$K$14, MATCH($B150,DEM_D6_PWR!$H$3:$H$14,0), 1)</f>
        <v>0</v>
      </c>
      <c r="G150" s="11">
        <f>INDEX('MINGW_6&amp;DR69'!$L$3:$L$14, MATCH($B150,'MINGW_6&amp;DR69'!$H$3:$H$14,0), 1)</f>
        <v>0</v>
      </c>
      <c r="H150" s="11">
        <f>INDEX('MINGW_6&amp;DR69'!$M$3:$M$14, MATCH($B150,'MINGW_6&amp;DR69'!$H$3:$H$14,0), 1)</f>
        <v>0</v>
      </c>
      <c r="I150" s="11">
        <v>6053</v>
      </c>
      <c r="J150" s="11">
        <f>INDEX(CALLITE_EVAP_S_SHSTA!$I$2:$I$13, MATCH($B150,CALLITE_EVAP_S_SHSTA!$F$2:$F$13,0), 1)</f>
        <v>4.9416282667725506E-2</v>
      </c>
      <c r="K150" s="11">
        <f>SHASTAlevel5extended!$H139</f>
        <v>3252.1</v>
      </c>
      <c r="L150" s="11">
        <f>INDEX(CALLiTE_SHASTA_LEVEL2_4!$E$1024:$E$1035, MATCH($B150,CALLiTE_SHASTA_LEVEL2_4!$C$1024:$C$1035,0), 1)</f>
        <v>650</v>
      </c>
      <c r="M150" s="11">
        <f>INDEX(CALLiTE_SHASTA_LEVEL2_4!$F$1024:$F$1035, MATCH($B150,CALLiTE_SHASTA_LEVEL2_4!$C$1024:$C$1035,0), 1)</f>
        <v>3348</v>
      </c>
      <c r="N150" s="11">
        <f>inflowYuba!H139</f>
        <v>1956</v>
      </c>
      <c r="O150" s="11">
        <f>INDEX(DEMAND_D_DAGUER_NP!$K$3:$K$14, MATCH($B150,DEMAND_D_DAGUER_NP!$H$3:$H$14,0), 1)</f>
        <v>2.6016320317937849</v>
      </c>
      <c r="P150" s="11">
        <f>INDEX(D_THERM_DEMANDS!AB$3:AB$14, MATCH($B150,D_THERM_DEMANDS!$P$3:$P$14,0), 1)</f>
        <v>9999</v>
      </c>
      <c r="Q150" s="11">
        <f>INDEX(D_THERM_DEMANDS!AC$3:AC$14, MATCH($B150,D_THERM_DEMANDS!$P$3:$P$14,0), 1)</f>
        <v>9999</v>
      </c>
      <c r="R150" s="11">
        <f>INDEX(D_THERM_DEMANDS!AD$3:AD$14, MATCH($B150,D_THERM_DEMANDS!$P$3:$P$14,0), 1)</f>
        <v>9999</v>
      </c>
      <c r="S150" s="11">
        <f>INDEX(D_THERM_DEMANDS!AE$3:AE$14, MATCH($B150,D_THERM_DEMANDS!$P$3:$P$14,0), 1)</f>
        <v>9999</v>
      </c>
      <c r="T150" s="11">
        <f>INDEX(D_THERM_DEMANDS!AF$3:AF$14, MATCH($B150,D_THERM_DEMANDS!$P$3:$P$14,0), 1)</f>
        <v>3.4639017647861883E-2</v>
      </c>
      <c r="U150" s="11">
        <f>INDEX(D_THERM_DEMANDS!AG$3:AG$14, MATCH($B150,D_THERM_DEMANDS!$P$3:$P$14,0), 1)</f>
        <v>8.8172043386142915E-3</v>
      </c>
      <c r="V150" s="11">
        <f>INDEX(D_THERM_DEMANDS!AH$3:AH$14, MATCH($B150,D_THERM_DEMANDS!$P$3:$P$14,0), 1)</f>
        <v>0</v>
      </c>
      <c r="W150" s="11">
        <f>INDEX(D_THERM_DEMANDS!AI$3:AI$14, MATCH($B150,D_THERM_DEMANDS!$P$3:$P$14,0), 1)</f>
        <v>1.9124424539952785E-2</v>
      </c>
      <c r="X150" s="11">
        <f>INDEX(D_THERM_DEMANDS!AJ$3:AJ$14, MATCH($B150,D_THERM_DEMANDS!$P$3:$P$14,0), 1)</f>
        <v>5.3533027615232216E-2</v>
      </c>
      <c r="Y150" s="11">
        <f>INDEX(D_THERM_DEMANDS!AK$3:AK$14, MATCH($B150,D_THERM_DEMANDS!$P$3:$P$14,0), 1)</f>
        <v>2.2589516178254159</v>
      </c>
      <c r="Z150">
        <f>INDEX(DEMAND_C217B!$K$3:$K$14, MATCH($B150,DEMAND_C217B!$H$3:$H$14,0), 1)</f>
        <v>0.31102895626824023</v>
      </c>
    </row>
    <row r="151" spans="1:26">
      <c r="A151" s="1">
        <v>43816</v>
      </c>
      <c r="B151" s="6">
        <f t="shared" si="2"/>
        <v>12</v>
      </c>
      <c r="C151" s="11">
        <v>4988</v>
      </c>
      <c r="D151" s="11">
        <f>OROLEVEL5!G140/1000</f>
        <v>3020.0079999999998</v>
      </c>
      <c r="E151" s="11">
        <f>INDEX(OROevaprateIN!$D$2:$D$13, MATCH($B151,OROevaprateIN!$A$2:$A$13,0), 1)</f>
        <v>3.3308167345489477E-2</v>
      </c>
      <c r="F151" s="11">
        <f>INDEX(DEM_D6_PWR!$K$3:$K$14, MATCH($B151,DEM_D6_PWR!$H$3:$H$14,0), 1)</f>
        <v>0</v>
      </c>
      <c r="G151" s="11">
        <f>INDEX('MINGW_6&amp;DR69'!$L$3:$L$14, MATCH($B151,'MINGW_6&amp;DR69'!$H$3:$H$14,0), 1)</f>
        <v>0</v>
      </c>
      <c r="H151" s="11">
        <f>INDEX('MINGW_6&amp;DR69'!$M$3:$M$14, MATCH($B151,'MINGW_6&amp;DR69'!$H$3:$H$14,0), 1)</f>
        <v>0</v>
      </c>
      <c r="I151" s="11">
        <v>5247</v>
      </c>
      <c r="J151" s="11">
        <f>INDEX(CALLITE_EVAP_S_SHSTA!$I$2:$I$13, MATCH($B151,CALLITE_EVAP_S_SHSTA!$F$2:$F$13,0), 1)</f>
        <v>4.9416282667725506E-2</v>
      </c>
      <c r="K151" s="11">
        <f>SHASTAlevel5extended!$H140</f>
        <v>3252.1</v>
      </c>
      <c r="L151" s="11">
        <f>INDEX(CALLiTE_SHASTA_LEVEL2_4!$E$1024:$E$1035, MATCH($B151,CALLiTE_SHASTA_LEVEL2_4!$C$1024:$C$1035,0), 1)</f>
        <v>650</v>
      </c>
      <c r="M151" s="11">
        <f>INDEX(CALLiTE_SHASTA_LEVEL2_4!$F$1024:$F$1035, MATCH($B151,CALLiTE_SHASTA_LEVEL2_4!$C$1024:$C$1035,0), 1)</f>
        <v>3348</v>
      </c>
      <c r="N151" s="11">
        <f>inflowYuba!H140</f>
        <v>1721</v>
      </c>
      <c r="O151" s="11">
        <f>INDEX(DEMAND_D_DAGUER_NP!$K$3:$K$14, MATCH($B151,DEMAND_D_DAGUER_NP!$H$3:$H$14,0), 1)</f>
        <v>2.6016320317937849</v>
      </c>
      <c r="P151" s="11">
        <f>INDEX(D_THERM_DEMANDS!AB$3:AB$14, MATCH($B151,D_THERM_DEMANDS!$P$3:$P$14,0), 1)</f>
        <v>9999</v>
      </c>
      <c r="Q151" s="11">
        <f>INDEX(D_THERM_DEMANDS!AC$3:AC$14, MATCH($B151,D_THERM_DEMANDS!$P$3:$P$14,0), 1)</f>
        <v>9999</v>
      </c>
      <c r="R151" s="11">
        <f>INDEX(D_THERM_DEMANDS!AD$3:AD$14, MATCH($B151,D_THERM_DEMANDS!$P$3:$P$14,0), 1)</f>
        <v>9999</v>
      </c>
      <c r="S151" s="11">
        <f>INDEX(D_THERM_DEMANDS!AE$3:AE$14, MATCH($B151,D_THERM_DEMANDS!$P$3:$P$14,0), 1)</f>
        <v>9999</v>
      </c>
      <c r="T151" s="11">
        <f>INDEX(D_THERM_DEMANDS!AF$3:AF$14, MATCH($B151,D_THERM_DEMANDS!$P$3:$P$14,0), 1)</f>
        <v>3.4639017647861883E-2</v>
      </c>
      <c r="U151" s="11">
        <f>INDEX(D_THERM_DEMANDS!AG$3:AG$14, MATCH($B151,D_THERM_DEMANDS!$P$3:$P$14,0), 1)</f>
        <v>8.8172043386142915E-3</v>
      </c>
      <c r="V151" s="11">
        <f>INDEX(D_THERM_DEMANDS!AH$3:AH$14, MATCH($B151,D_THERM_DEMANDS!$P$3:$P$14,0), 1)</f>
        <v>0</v>
      </c>
      <c r="W151" s="11">
        <f>INDEX(D_THERM_DEMANDS!AI$3:AI$14, MATCH($B151,D_THERM_DEMANDS!$P$3:$P$14,0), 1)</f>
        <v>1.9124424539952785E-2</v>
      </c>
      <c r="X151" s="11">
        <f>INDEX(D_THERM_DEMANDS!AJ$3:AJ$14, MATCH($B151,D_THERM_DEMANDS!$P$3:$P$14,0), 1)</f>
        <v>5.3533027615232216E-2</v>
      </c>
      <c r="Y151" s="11">
        <f>INDEX(D_THERM_DEMANDS!AK$3:AK$14, MATCH($B151,D_THERM_DEMANDS!$P$3:$P$14,0), 1)</f>
        <v>2.2589516178254159</v>
      </c>
      <c r="Z151">
        <f>INDEX(DEMAND_C217B!$K$3:$K$14, MATCH($B151,DEMAND_C217B!$H$3:$H$14,0), 1)</f>
        <v>0.31102895626824023</v>
      </c>
    </row>
    <row r="152" spans="1:26">
      <c r="A152" s="1">
        <v>43817</v>
      </c>
      <c r="B152" s="6">
        <f t="shared" si="2"/>
        <v>12</v>
      </c>
      <c r="C152" s="11">
        <v>3416</v>
      </c>
      <c r="D152" s="11">
        <f>OROLEVEL5!G141/1000</f>
        <v>3018.7379999999998</v>
      </c>
      <c r="E152" s="11">
        <f>INDEX(OROevaprateIN!$D$2:$D$13, MATCH($B152,OROevaprateIN!$A$2:$A$13,0), 1)</f>
        <v>3.3308167345489477E-2</v>
      </c>
      <c r="F152" s="11">
        <f>INDEX(DEM_D6_PWR!$K$3:$K$14, MATCH($B152,DEM_D6_PWR!$H$3:$H$14,0), 1)</f>
        <v>0</v>
      </c>
      <c r="G152" s="11">
        <f>INDEX('MINGW_6&amp;DR69'!$L$3:$L$14, MATCH($B152,'MINGW_6&amp;DR69'!$H$3:$H$14,0), 1)</f>
        <v>0</v>
      </c>
      <c r="H152" s="11">
        <f>INDEX('MINGW_6&amp;DR69'!$M$3:$M$14, MATCH($B152,'MINGW_6&amp;DR69'!$H$3:$H$14,0), 1)</f>
        <v>0</v>
      </c>
      <c r="I152" s="11">
        <v>6950</v>
      </c>
      <c r="J152" s="11">
        <f>INDEX(CALLITE_EVAP_S_SHSTA!$I$2:$I$13, MATCH($B152,CALLITE_EVAP_S_SHSTA!$F$2:$F$13,0), 1)</f>
        <v>4.9416282667725506E-2</v>
      </c>
      <c r="K152" s="11">
        <f>SHASTAlevel5extended!$H141</f>
        <v>3252.1</v>
      </c>
      <c r="L152" s="11">
        <f>INDEX(CALLiTE_SHASTA_LEVEL2_4!$E$1024:$E$1035, MATCH($B152,CALLiTE_SHASTA_LEVEL2_4!$C$1024:$C$1035,0), 1)</f>
        <v>650</v>
      </c>
      <c r="M152" s="11">
        <f>INDEX(CALLiTE_SHASTA_LEVEL2_4!$F$1024:$F$1035, MATCH($B152,CALLiTE_SHASTA_LEVEL2_4!$C$1024:$C$1035,0), 1)</f>
        <v>3348</v>
      </c>
      <c r="N152" s="11">
        <f>inflowYuba!H141</f>
        <v>1359</v>
      </c>
      <c r="O152" s="11">
        <f>INDEX(DEMAND_D_DAGUER_NP!$K$3:$K$14, MATCH($B152,DEMAND_D_DAGUER_NP!$H$3:$H$14,0), 1)</f>
        <v>2.6016320317937849</v>
      </c>
      <c r="P152" s="11">
        <f>INDEX(D_THERM_DEMANDS!AB$3:AB$14, MATCH($B152,D_THERM_DEMANDS!$P$3:$P$14,0), 1)</f>
        <v>9999</v>
      </c>
      <c r="Q152" s="11">
        <f>INDEX(D_THERM_DEMANDS!AC$3:AC$14, MATCH($B152,D_THERM_DEMANDS!$P$3:$P$14,0), 1)</f>
        <v>9999</v>
      </c>
      <c r="R152" s="11">
        <f>INDEX(D_THERM_DEMANDS!AD$3:AD$14, MATCH($B152,D_THERM_DEMANDS!$P$3:$P$14,0), 1)</f>
        <v>9999</v>
      </c>
      <c r="S152" s="11">
        <f>INDEX(D_THERM_DEMANDS!AE$3:AE$14, MATCH($B152,D_THERM_DEMANDS!$P$3:$P$14,0), 1)</f>
        <v>9999</v>
      </c>
      <c r="T152" s="11">
        <f>INDEX(D_THERM_DEMANDS!AF$3:AF$14, MATCH($B152,D_THERM_DEMANDS!$P$3:$P$14,0), 1)</f>
        <v>3.4639017647861883E-2</v>
      </c>
      <c r="U152" s="11">
        <f>INDEX(D_THERM_DEMANDS!AG$3:AG$14, MATCH($B152,D_THERM_DEMANDS!$P$3:$P$14,0), 1)</f>
        <v>8.8172043386142915E-3</v>
      </c>
      <c r="V152" s="11">
        <f>INDEX(D_THERM_DEMANDS!AH$3:AH$14, MATCH($B152,D_THERM_DEMANDS!$P$3:$P$14,0), 1)</f>
        <v>0</v>
      </c>
      <c r="W152" s="11">
        <f>INDEX(D_THERM_DEMANDS!AI$3:AI$14, MATCH($B152,D_THERM_DEMANDS!$P$3:$P$14,0), 1)</f>
        <v>1.9124424539952785E-2</v>
      </c>
      <c r="X152" s="11">
        <f>INDEX(D_THERM_DEMANDS!AJ$3:AJ$14, MATCH($B152,D_THERM_DEMANDS!$P$3:$P$14,0), 1)</f>
        <v>5.3533027615232216E-2</v>
      </c>
      <c r="Y152" s="11">
        <f>INDEX(D_THERM_DEMANDS!AK$3:AK$14, MATCH($B152,D_THERM_DEMANDS!$P$3:$P$14,0), 1)</f>
        <v>2.2589516178254159</v>
      </c>
      <c r="Z152">
        <f>INDEX(DEMAND_C217B!$K$3:$K$14, MATCH($B152,DEMAND_C217B!$H$3:$H$14,0), 1)</f>
        <v>0.31102895626824023</v>
      </c>
    </row>
    <row r="153" spans="1:26">
      <c r="A153" s="1">
        <v>43818</v>
      </c>
      <c r="B153" s="6">
        <f t="shared" si="2"/>
        <v>12</v>
      </c>
      <c r="C153" s="11">
        <v>4431</v>
      </c>
      <c r="D153" s="11">
        <f>OROLEVEL5!G142/1000</f>
        <v>3027.1149999999998</v>
      </c>
      <c r="E153" s="11">
        <f>INDEX(OROevaprateIN!$D$2:$D$13, MATCH($B153,OROevaprateIN!$A$2:$A$13,0), 1)</f>
        <v>3.3308167345489477E-2</v>
      </c>
      <c r="F153" s="11">
        <f>INDEX(DEM_D6_PWR!$K$3:$K$14, MATCH($B153,DEM_D6_PWR!$H$3:$H$14,0), 1)</f>
        <v>0</v>
      </c>
      <c r="G153" s="11">
        <f>INDEX('MINGW_6&amp;DR69'!$L$3:$L$14, MATCH($B153,'MINGW_6&amp;DR69'!$H$3:$H$14,0), 1)</f>
        <v>0</v>
      </c>
      <c r="H153" s="11">
        <f>INDEX('MINGW_6&amp;DR69'!$M$3:$M$14, MATCH($B153,'MINGW_6&amp;DR69'!$H$3:$H$14,0), 1)</f>
        <v>0</v>
      </c>
      <c r="I153" s="11">
        <v>6299</v>
      </c>
      <c r="J153" s="11">
        <f>INDEX(CALLITE_EVAP_S_SHSTA!$I$2:$I$13, MATCH($B153,CALLITE_EVAP_S_SHSTA!$F$2:$F$13,0), 1)</f>
        <v>4.9416282667725506E-2</v>
      </c>
      <c r="K153" s="11">
        <f>SHASTAlevel5extended!$H142</f>
        <v>3252.1</v>
      </c>
      <c r="L153" s="11">
        <f>INDEX(CALLiTE_SHASTA_LEVEL2_4!$E$1024:$E$1035, MATCH($B153,CALLiTE_SHASTA_LEVEL2_4!$C$1024:$C$1035,0), 1)</f>
        <v>650</v>
      </c>
      <c r="M153" s="11">
        <f>INDEX(CALLiTE_SHASTA_LEVEL2_4!$F$1024:$F$1035, MATCH($B153,CALLiTE_SHASTA_LEVEL2_4!$C$1024:$C$1035,0), 1)</f>
        <v>3348</v>
      </c>
      <c r="N153" s="11">
        <f>inflowYuba!H142</f>
        <v>1363</v>
      </c>
      <c r="O153" s="11">
        <f>INDEX(DEMAND_D_DAGUER_NP!$K$3:$K$14, MATCH($B153,DEMAND_D_DAGUER_NP!$H$3:$H$14,0), 1)</f>
        <v>2.6016320317937849</v>
      </c>
      <c r="P153" s="11">
        <f>INDEX(D_THERM_DEMANDS!AB$3:AB$14, MATCH($B153,D_THERM_DEMANDS!$P$3:$P$14,0), 1)</f>
        <v>9999</v>
      </c>
      <c r="Q153" s="11">
        <f>INDEX(D_THERM_DEMANDS!AC$3:AC$14, MATCH($B153,D_THERM_DEMANDS!$P$3:$P$14,0), 1)</f>
        <v>9999</v>
      </c>
      <c r="R153" s="11">
        <f>INDEX(D_THERM_DEMANDS!AD$3:AD$14, MATCH($B153,D_THERM_DEMANDS!$P$3:$P$14,0), 1)</f>
        <v>9999</v>
      </c>
      <c r="S153" s="11">
        <f>INDEX(D_THERM_DEMANDS!AE$3:AE$14, MATCH($B153,D_THERM_DEMANDS!$P$3:$P$14,0), 1)</f>
        <v>9999</v>
      </c>
      <c r="T153" s="11">
        <f>INDEX(D_THERM_DEMANDS!AF$3:AF$14, MATCH($B153,D_THERM_DEMANDS!$P$3:$P$14,0), 1)</f>
        <v>3.4639017647861883E-2</v>
      </c>
      <c r="U153" s="11">
        <f>INDEX(D_THERM_DEMANDS!AG$3:AG$14, MATCH($B153,D_THERM_DEMANDS!$P$3:$P$14,0), 1)</f>
        <v>8.8172043386142915E-3</v>
      </c>
      <c r="V153" s="11">
        <f>INDEX(D_THERM_DEMANDS!AH$3:AH$14, MATCH($B153,D_THERM_DEMANDS!$P$3:$P$14,0), 1)</f>
        <v>0</v>
      </c>
      <c r="W153" s="11">
        <f>INDEX(D_THERM_DEMANDS!AI$3:AI$14, MATCH($B153,D_THERM_DEMANDS!$P$3:$P$14,0), 1)</f>
        <v>1.9124424539952785E-2</v>
      </c>
      <c r="X153" s="11">
        <f>INDEX(D_THERM_DEMANDS!AJ$3:AJ$14, MATCH($B153,D_THERM_DEMANDS!$P$3:$P$14,0), 1)</f>
        <v>5.3533027615232216E-2</v>
      </c>
      <c r="Y153" s="11">
        <f>INDEX(D_THERM_DEMANDS!AK$3:AK$14, MATCH($B153,D_THERM_DEMANDS!$P$3:$P$14,0), 1)</f>
        <v>2.2589516178254159</v>
      </c>
      <c r="Z153">
        <f>INDEX(DEMAND_C217B!$K$3:$K$14, MATCH($B153,DEMAND_C217B!$H$3:$H$14,0), 1)</f>
        <v>0.31102895626824023</v>
      </c>
    </row>
    <row r="154" spans="1:26">
      <c r="A154" s="1">
        <v>43819</v>
      </c>
      <c r="B154" s="6">
        <f t="shared" si="2"/>
        <v>12</v>
      </c>
      <c r="C154" s="11">
        <v>5071</v>
      </c>
      <c r="D154" s="11">
        <f>OROLEVEL5!G143/1000</f>
        <v>3036.4409999999998</v>
      </c>
      <c r="E154" s="11">
        <f>INDEX(OROevaprateIN!$D$2:$D$13, MATCH($B154,OROevaprateIN!$A$2:$A$13,0), 1)</f>
        <v>3.3308167345489477E-2</v>
      </c>
      <c r="F154" s="11">
        <f>INDEX(DEM_D6_PWR!$K$3:$K$14, MATCH($B154,DEM_D6_PWR!$H$3:$H$14,0), 1)</f>
        <v>0</v>
      </c>
      <c r="G154" s="11">
        <f>INDEX('MINGW_6&amp;DR69'!$L$3:$L$14, MATCH($B154,'MINGW_6&amp;DR69'!$H$3:$H$14,0), 1)</f>
        <v>0</v>
      </c>
      <c r="H154" s="11">
        <f>INDEX('MINGW_6&amp;DR69'!$M$3:$M$14, MATCH($B154,'MINGW_6&amp;DR69'!$H$3:$H$14,0), 1)</f>
        <v>0</v>
      </c>
      <c r="I154" s="11">
        <v>5353</v>
      </c>
      <c r="J154" s="11">
        <f>INDEX(CALLITE_EVAP_S_SHSTA!$I$2:$I$13, MATCH($B154,CALLITE_EVAP_S_SHSTA!$F$2:$F$13,0), 1)</f>
        <v>4.9416282667725506E-2</v>
      </c>
      <c r="K154" s="11">
        <f>SHASTAlevel5extended!$H143</f>
        <v>3252.1</v>
      </c>
      <c r="L154" s="11">
        <f>INDEX(CALLiTE_SHASTA_LEVEL2_4!$E$1024:$E$1035, MATCH($B154,CALLiTE_SHASTA_LEVEL2_4!$C$1024:$C$1035,0), 1)</f>
        <v>650</v>
      </c>
      <c r="M154" s="11">
        <f>INDEX(CALLiTE_SHASTA_LEVEL2_4!$F$1024:$F$1035, MATCH($B154,CALLiTE_SHASTA_LEVEL2_4!$C$1024:$C$1035,0), 1)</f>
        <v>3348</v>
      </c>
      <c r="N154" s="11">
        <f>inflowYuba!H143</f>
        <v>1361</v>
      </c>
      <c r="O154" s="11">
        <f>INDEX(DEMAND_D_DAGUER_NP!$K$3:$K$14, MATCH($B154,DEMAND_D_DAGUER_NP!$H$3:$H$14,0), 1)</f>
        <v>2.6016320317937849</v>
      </c>
      <c r="P154" s="11">
        <f>INDEX(D_THERM_DEMANDS!AB$3:AB$14, MATCH($B154,D_THERM_DEMANDS!$P$3:$P$14,0), 1)</f>
        <v>9999</v>
      </c>
      <c r="Q154" s="11">
        <f>INDEX(D_THERM_DEMANDS!AC$3:AC$14, MATCH($B154,D_THERM_DEMANDS!$P$3:$P$14,0), 1)</f>
        <v>9999</v>
      </c>
      <c r="R154" s="11">
        <f>INDEX(D_THERM_DEMANDS!AD$3:AD$14, MATCH($B154,D_THERM_DEMANDS!$P$3:$P$14,0), 1)</f>
        <v>9999</v>
      </c>
      <c r="S154" s="11">
        <f>INDEX(D_THERM_DEMANDS!AE$3:AE$14, MATCH($B154,D_THERM_DEMANDS!$P$3:$P$14,0), 1)</f>
        <v>9999</v>
      </c>
      <c r="T154" s="11">
        <f>INDEX(D_THERM_DEMANDS!AF$3:AF$14, MATCH($B154,D_THERM_DEMANDS!$P$3:$P$14,0), 1)</f>
        <v>3.4639017647861883E-2</v>
      </c>
      <c r="U154" s="11">
        <f>INDEX(D_THERM_DEMANDS!AG$3:AG$14, MATCH($B154,D_THERM_DEMANDS!$P$3:$P$14,0), 1)</f>
        <v>8.8172043386142915E-3</v>
      </c>
      <c r="V154" s="11">
        <f>INDEX(D_THERM_DEMANDS!AH$3:AH$14, MATCH($B154,D_THERM_DEMANDS!$P$3:$P$14,0), 1)</f>
        <v>0</v>
      </c>
      <c r="W154" s="11">
        <f>INDEX(D_THERM_DEMANDS!AI$3:AI$14, MATCH($B154,D_THERM_DEMANDS!$P$3:$P$14,0), 1)</f>
        <v>1.9124424539952785E-2</v>
      </c>
      <c r="X154" s="11">
        <f>INDEX(D_THERM_DEMANDS!AJ$3:AJ$14, MATCH($B154,D_THERM_DEMANDS!$P$3:$P$14,0), 1)</f>
        <v>5.3533027615232216E-2</v>
      </c>
      <c r="Y154" s="11">
        <f>INDEX(D_THERM_DEMANDS!AK$3:AK$14, MATCH($B154,D_THERM_DEMANDS!$P$3:$P$14,0), 1)</f>
        <v>2.2589516178254159</v>
      </c>
      <c r="Z154">
        <f>INDEX(DEMAND_C217B!$K$3:$K$14, MATCH($B154,DEMAND_C217B!$H$3:$H$14,0), 1)</f>
        <v>0.31102895626824023</v>
      </c>
    </row>
    <row r="155" spans="1:26">
      <c r="A155" s="1">
        <v>43820</v>
      </c>
      <c r="B155" s="6">
        <f t="shared" si="2"/>
        <v>12</v>
      </c>
      <c r="C155" s="11">
        <v>4872</v>
      </c>
      <c r="D155" s="11">
        <f>OROLEVEL5!G144/1000</f>
        <v>3045.4879999999998</v>
      </c>
      <c r="E155" s="11">
        <f>INDEX(OROevaprateIN!$D$2:$D$13, MATCH($B155,OROevaprateIN!$A$2:$A$13,0), 1)</f>
        <v>3.3308167345489477E-2</v>
      </c>
      <c r="F155" s="11">
        <f>INDEX(DEM_D6_PWR!$K$3:$K$14, MATCH($B155,DEM_D6_PWR!$H$3:$H$14,0), 1)</f>
        <v>0</v>
      </c>
      <c r="G155" s="11">
        <f>INDEX('MINGW_6&amp;DR69'!$L$3:$L$14, MATCH($B155,'MINGW_6&amp;DR69'!$H$3:$H$14,0), 1)</f>
        <v>0</v>
      </c>
      <c r="H155" s="11">
        <f>INDEX('MINGW_6&amp;DR69'!$M$3:$M$14, MATCH($B155,'MINGW_6&amp;DR69'!$H$3:$H$14,0), 1)</f>
        <v>0</v>
      </c>
      <c r="I155" s="11">
        <v>5881</v>
      </c>
      <c r="J155" s="11">
        <f>INDEX(CALLITE_EVAP_S_SHSTA!$I$2:$I$13, MATCH($B155,CALLITE_EVAP_S_SHSTA!$F$2:$F$13,0), 1)</f>
        <v>4.9416282667725506E-2</v>
      </c>
      <c r="K155" s="11">
        <f>SHASTAlevel5extended!$H144</f>
        <v>3252.1</v>
      </c>
      <c r="L155" s="11">
        <f>INDEX(CALLiTE_SHASTA_LEVEL2_4!$E$1024:$E$1035, MATCH($B155,CALLiTE_SHASTA_LEVEL2_4!$C$1024:$C$1035,0), 1)</f>
        <v>650</v>
      </c>
      <c r="M155" s="11">
        <f>INDEX(CALLiTE_SHASTA_LEVEL2_4!$F$1024:$F$1035, MATCH($B155,CALLiTE_SHASTA_LEVEL2_4!$C$1024:$C$1035,0), 1)</f>
        <v>3348</v>
      </c>
      <c r="N155" s="11">
        <f>inflowYuba!H144</f>
        <v>1363</v>
      </c>
      <c r="O155" s="11">
        <f>INDEX(DEMAND_D_DAGUER_NP!$K$3:$K$14, MATCH($B155,DEMAND_D_DAGUER_NP!$H$3:$H$14,0), 1)</f>
        <v>2.6016320317937849</v>
      </c>
      <c r="P155" s="11">
        <f>INDEX(D_THERM_DEMANDS!AB$3:AB$14, MATCH($B155,D_THERM_DEMANDS!$P$3:$P$14,0), 1)</f>
        <v>9999</v>
      </c>
      <c r="Q155" s="11">
        <f>INDEX(D_THERM_DEMANDS!AC$3:AC$14, MATCH($B155,D_THERM_DEMANDS!$P$3:$P$14,0), 1)</f>
        <v>9999</v>
      </c>
      <c r="R155" s="11">
        <f>INDEX(D_THERM_DEMANDS!AD$3:AD$14, MATCH($B155,D_THERM_DEMANDS!$P$3:$P$14,0), 1)</f>
        <v>9999</v>
      </c>
      <c r="S155" s="11">
        <f>INDEX(D_THERM_DEMANDS!AE$3:AE$14, MATCH($B155,D_THERM_DEMANDS!$P$3:$P$14,0), 1)</f>
        <v>9999</v>
      </c>
      <c r="T155" s="11">
        <f>INDEX(D_THERM_DEMANDS!AF$3:AF$14, MATCH($B155,D_THERM_DEMANDS!$P$3:$P$14,0), 1)</f>
        <v>3.4639017647861883E-2</v>
      </c>
      <c r="U155" s="11">
        <f>INDEX(D_THERM_DEMANDS!AG$3:AG$14, MATCH($B155,D_THERM_DEMANDS!$P$3:$P$14,0), 1)</f>
        <v>8.8172043386142915E-3</v>
      </c>
      <c r="V155" s="11">
        <f>INDEX(D_THERM_DEMANDS!AH$3:AH$14, MATCH($B155,D_THERM_DEMANDS!$P$3:$P$14,0), 1)</f>
        <v>0</v>
      </c>
      <c r="W155" s="11">
        <f>INDEX(D_THERM_DEMANDS!AI$3:AI$14, MATCH($B155,D_THERM_DEMANDS!$P$3:$P$14,0), 1)</f>
        <v>1.9124424539952785E-2</v>
      </c>
      <c r="X155" s="11">
        <f>INDEX(D_THERM_DEMANDS!AJ$3:AJ$14, MATCH($B155,D_THERM_DEMANDS!$P$3:$P$14,0), 1)</f>
        <v>5.3533027615232216E-2</v>
      </c>
      <c r="Y155" s="11">
        <f>INDEX(D_THERM_DEMANDS!AK$3:AK$14, MATCH($B155,D_THERM_DEMANDS!$P$3:$P$14,0), 1)</f>
        <v>2.2589516178254159</v>
      </c>
      <c r="Z155">
        <f>INDEX(DEMAND_C217B!$K$3:$K$14, MATCH($B155,DEMAND_C217B!$H$3:$H$14,0), 1)</f>
        <v>0.31102895626824023</v>
      </c>
    </row>
    <row r="156" spans="1:26">
      <c r="A156" s="1">
        <v>43821</v>
      </c>
      <c r="B156" s="6">
        <f t="shared" si="2"/>
        <v>12</v>
      </c>
      <c r="C156" s="11">
        <v>5504</v>
      </c>
      <c r="D156" s="11">
        <f>OROLEVEL5!G145/1000</f>
        <v>3021.0140000000001</v>
      </c>
      <c r="E156" s="11">
        <f>INDEX(OROevaprateIN!$D$2:$D$13, MATCH($B156,OROevaprateIN!$A$2:$A$13,0), 1)</f>
        <v>3.3308167345489477E-2</v>
      </c>
      <c r="F156" s="11">
        <f>INDEX(DEM_D6_PWR!$K$3:$K$14, MATCH($B156,DEM_D6_PWR!$H$3:$H$14,0), 1)</f>
        <v>0</v>
      </c>
      <c r="G156" s="11">
        <f>INDEX('MINGW_6&amp;DR69'!$L$3:$L$14, MATCH($B156,'MINGW_6&amp;DR69'!$H$3:$H$14,0), 1)</f>
        <v>0</v>
      </c>
      <c r="H156" s="11">
        <f>INDEX('MINGW_6&amp;DR69'!$M$3:$M$14, MATCH($B156,'MINGW_6&amp;DR69'!$H$3:$H$14,0), 1)</f>
        <v>0</v>
      </c>
      <c r="I156" s="11">
        <v>8672</v>
      </c>
      <c r="J156" s="11">
        <f>INDEX(CALLITE_EVAP_S_SHSTA!$I$2:$I$13, MATCH($B156,CALLITE_EVAP_S_SHSTA!$F$2:$F$13,0), 1)</f>
        <v>4.9416282667725506E-2</v>
      </c>
      <c r="K156" s="11">
        <f>SHASTAlevel5extended!$H145</f>
        <v>3252.1</v>
      </c>
      <c r="L156" s="11">
        <f>INDEX(CALLiTE_SHASTA_LEVEL2_4!$E$1024:$E$1035, MATCH($B156,CALLiTE_SHASTA_LEVEL2_4!$C$1024:$C$1035,0), 1)</f>
        <v>650</v>
      </c>
      <c r="M156" s="11">
        <f>INDEX(CALLiTE_SHASTA_LEVEL2_4!$F$1024:$F$1035, MATCH($B156,CALLiTE_SHASTA_LEVEL2_4!$C$1024:$C$1035,0), 1)</f>
        <v>3348</v>
      </c>
      <c r="N156" s="11">
        <f>inflowYuba!H145</f>
        <v>1364</v>
      </c>
      <c r="O156" s="11">
        <f>INDEX(DEMAND_D_DAGUER_NP!$K$3:$K$14, MATCH($B156,DEMAND_D_DAGUER_NP!$H$3:$H$14,0), 1)</f>
        <v>2.6016320317937849</v>
      </c>
      <c r="P156" s="11">
        <f>INDEX(D_THERM_DEMANDS!AB$3:AB$14, MATCH($B156,D_THERM_DEMANDS!$P$3:$P$14,0), 1)</f>
        <v>9999</v>
      </c>
      <c r="Q156" s="11">
        <f>INDEX(D_THERM_DEMANDS!AC$3:AC$14, MATCH($B156,D_THERM_DEMANDS!$P$3:$P$14,0), 1)</f>
        <v>9999</v>
      </c>
      <c r="R156" s="11">
        <f>INDEX(D_THERM_DEMANDS!AD$3:AD$14, MATCH($B156,D_THERM_DEMANDS!$P$3:$P$14,0), 1)</f>
        <v>9999</v>
      </c>
      <c r="S156" s="11">
        <f>INDEX(D_THERM_DEMANDS!AE$3:AE$14, MATCH($B156,D_THERM_DEMANDS!$P$3:$P$14,0), 1)</f>
        <v>9999</v>
      </c>
      <c r="T156" s="11">
        <f>INDEX(D_THERM_DEMANDS!AF$3:AF$14, MATCH($B156,D_THERM_DEMANDS!$P$3:$P$14,0), 1)</f>
        <v>3.4639017647861883E-2</v>
      </c>
      <c r="U156" s="11">
        <f>INDEX(D_THERM_DEMANDS!AG$3:AG$14, MATCH($B156,D_THERM_DEMANDS!$P$3:$P$14,0), 1)</f>
        <v>8.8172043386142915E-3</v>
      </c>
      <c r="V156" s="11">
        <f>INDEX(D_THERM_DEMANDS!AH$3:AH$14, MATCH($B156,D_THERM_DEMANDS!$P$3:$P$14,0), 1)</f>
        <v>0</v>
      </c>
      <c r="W156" s="11">
        <f>INDEX(D_THERM_DEMANDS!AI$3:AI$14, MATCH($B156,D_THERM_DEMANDS!$P$3:$P$14,0), 1)</f>
        <v>1.9124424539952785E-2</v>
      </c>
      <c r="X156" s="11">
        <f>INDEX(D_THERM_DEMANDS!AJ$3:AJ$14, MATCH($B156,D_THERM_DEMANDS!$P$3:$P$14,0), 1)</f>
        <v>5.3533027615232216E-2</v>
      </c>
      <c r="Y156" s="11">
        <f>INDEX(D_THERM_DEMANDS!AK$3:AK$14, MATCH($B156,D_THERM_DEMANDS!$P$3:$P$14,0), 1)</f>
        <v>2.2589516178254159</v>
      </c>
      <c r="Z156">
        <f>INDEX(DEMAND_C217B!$K$3:$K$14, MATCH($B156,DEMAND_C217B!$H$3:$H$14,0), 1)</f>
        <v>0.31102895626824023</v>
      </c>
    </row>
    <row r="157" spans="1:26">
      <c r="A157" s="1">
        <v>43822</v>
      </c>
      <c r="B157" s="6">
        <f t="shared" si="2"/>
        <v>12</v>
      </c>
      <c r="C157" s="11">
        <v>6065</v>
      </c>
      <c r="D157" s="11">
        <f>OROLEVEL5!G146/1000</f>
        <v>3030.1109999999999</v>
      </c>
      <c r="E157" s="11">
        <f>INDEX(OROevaprateIN!$D$2:$D$13, MATCH($B157,OROevaprateIN!$A$2:$A$13,0), 1)</f>
        <v>3.3308167345489477E-2</v>
      </c>
      <c r="F157" s="11">
        <f>INDEX(DEM_D6_PWR!$K$3:$K$14, MATCH($B157,DEM_D6_PWR!$H$3:$H$14,0), 1)</f>
        <v>0</v>
      </c>
      <c r="G157" s="11">
        <f>INDEX('MINGW_6&amp;DR69'!$L$3:$L$14, MATCH($B157,'MINGW_6&amp;DR69'!$H$3:$H$14,0), 1)</f>
        <v>0</v>
      </c>
      <c r="H157" s="11">
        <f>INDEX('MINGW_6&amp;DR69'!$M$3:$M$14, MATCH($B157,'MINGW_6&amp;DR69'!$H$3:$H$14,0), 1)</f>
        <v>0</v>
      </c>
      <c r="I157" s="11">
        <v>7917</v>
      </c>
      <c r="J157" s="11">
        <f>INDEX(CALLITE_EVAP_S_SHSTA!$I$2:$I$13, MATCH($B157,CALLITE_EVAP_S_SHSTA!$F$2:$F$13,0), 1)</f>
        <v>4.9416282667725506E-2</v>
      </c>
      <c r="K157" s="11">
        <f>SHASTAlevel5extended!$H146</f>
        <v>3266.57</v>
      </c>
      <c r="L157" s="11">
        <f>INDEX(CALLiTE_SHASTA_LEVEL2_4!$E$1024:$E$1035, MATCH($B157,CALLiTE_SHASTA_LEVEL2_4!$C$1024:$C$1035,0), 1)</f>
        <v>650</v>
      </c>
      <c r="M157" s="11">
        <f>INDEX(CALLiTE_SHASTA_LEVEL2_4!$F$1024:$F$1035, MATCH($B157,CALLiTE_SHASTA_LEVEL2_4!$C$1024:$C$1035,0), 1)</f>
        <v>3348</v>
      </c>
      <c r="N157" s="11">
        <f>inflowYuba!H146</f>
        <v>1371</v>
      </c>
      <c r="O157" s="11">
        <f>INDEX(DEMAND_D_DAGUER_NP!$K$3:$K$14, MATCH($B157,DEMAND_D_DAGUER_NP!$H$3:$H$14,0), 1)</f>
        <v>2.6016320317937849</v>
      </c>
      <c r="P157" s="11">
        <f>INDEX(D_THERM_DEMANDS!AB$3:AB$14, MATCH($B157,D_THERM_DEMANDS!$P$3:$P$14,0), 1)</f>
        <v>9999</v>
      </c>
      <c r="Q157" s="11">
        <f>INDEX(D_THERM_DEMANDS!AC$3:AC$14, MATCH($B157,D_THERM_DEMANDS!$P$3:$P$14,0), 1)</f>
        <v>9999</v>
      </c>
      <c r="R157" s="11">
        <f>INDEX(D_THERM_DEMANDS!AD$3:AD$14, MATCH($B157,D_THERM_DEMANDS!$P$3:$P$14,0), 1)</f>
        <v>9999</v>
      </c>
      <c r="S157" s="11">
        <f>INDEX(D_THERM_DEMANDS!AE$3:AE$14, MATCH($B157,D_THERM_DEMANDS!$P$3:$P$14,0), 1)</f>
        <v>9999</v>
      </c>
      <c r="T157" s="11">
        <f>INDEX(D_THERM_DEMANDS!AF$3:AF$14, MATCH($B157,D_THERM_DEMANDS!$P$3:$P$14,0), 1)</f>
        <v>3.4639017647861883E-2</v>
      </c>
      <c r="U157" s="11">
        <f>INDEX(D_THERM_DEMANDS!AG$3:AG$14, MATCH($B157,D_THERM_DEMANDS!$P$3:$P$14,0), 1)</f>
        <v>8.8172043386142915E-3</v>
      </c>
      <c r="V157" s="11">
        <f>INDEX(D_THERM_DEMANDS!AH$3:AH$14, MATCH($B157,D_THERM_DEMANDS!$P$3:$P$14,0), 1)</f>
        <v>0</v>
      </c>
      <c r="W157" s="11">
        <f>INDEX(D_THERM_DEMANDS!AI$3:AI$14, MATCH($B157,D_THERM_DEMANDS!$P$3:$P$14,0), 1)</f>
        <v>1.9124424539952785E-2</v>
      </c>
      <c r="X157" s="11">
        <f>INDEX(D_THERM_DEMANDS!AJ$3:AJ$14, MATCH($B157,D_THERM_DEMANDS!$P$3:$P$14,0), 1)</f>
        <v>5.3533027615232216E-2</v>
      </c>
      <c r="Y157" s="11">
        <f>INDEX(D_THERM_DEMANDS!AK$3:AK$14, MATCH($B157,D_THERM_DEMANDS!$P$3:$P$14,0), 1)</f>
        <v>2.2589516178254159</v>
      </c>
      <c r="Z157">
        <f>INDEX(DEMAND_C217B!$K$3:$K$14, MATCH($B157,DEMAND_C217B!$H$3:$H$14,0), 1)</f>
        <v>0.31102895626824023</v>
      </c>
    </row>
    <row r="158" spans="1:26">
      <c r="A158" s="1">
        <v>43823</v>
      </c>
      <c r="B158" s="6">
        <f t="shared" si="2"/>
        <v>12</v>
      </c>
      <c r="C158" s="11">
        <v>5357</v>
      </c>
      <c r="D158" s="11">
        <f>OROLEVEL5!G147/1000</f>
        <v>3038.442</v>
      </c>
      <c r="E158" s="11">
        <f>INDEX(OROevaprateIN!$D$2:$D$13, MATCH($B158,OROevaprateIN!$A$2:$A$13,0), 1)</f>
        <v>3.3308167345489477E-2</v>
      </c>
      <c r="F158" s="11">
        <f>INDEX(DEM_D6_PWR!$K$3:$K$14, MATCH($B158,DEM_D6_PWR!$H$3:$H$14,0), 1)</f>
        <v>0</v>
      </c>
      <c r="G158" s="11">
        <f>INDEX('MINGW_6&amp;DR69'!$L$3:$L$14, MATCH($B158,'MINGW_6&amp;DR69'!$H$3:$H$14,0), 1)</f>
        <v>0</v>
      </c>
      <c r="H158" s="11">
        <f>INDEX('MINGW_6&amp;DR69'!$M$3:$M$14, MATCH($B158,'MINGW_6&amp;DR69'!$H$3:$H$14,0), 1)</f>
        <v>0</v>
      </c>
      <c r="I158" s="11">
        <v>6696</v>
      </c>
      <c r="J158" s="11">
        <f>INDEX(CALLITE_EVAP_S_SHSTA!$I$2:$I$13, MATCH($B158,CALLITE_EVAP_S_SHSTA!$F$2:$F$13,0), 1)</f>
        <v>4.9416282667725506E-2</v>
      </c>
      <c r="K158" s="11">
        <f>SHASTAlevel5extended!$H147</f>
        <v>3281.002</v>
      </c>
      <c r="L158" s="11">
        <f>INDEX(CALLiTE_SHASTA_LEVEL2_4!$E$1024:$E$1035, MATCH($B158,CALLiTE_SHASTA_LEVEL2_4!$C$1024:$C$1035,0), 1)</f>
        <v>650</v>
      </c>
      <c r="M158" s="11">
        <f>INDEX(CALLiTE_SHASTA_LEVEL2_4!$F$1024:$F$1035, MATCH($B158,CALLiTE_SHASTA_LEVEL2_4!$C$1024:$C$1035,0), 1)</f>
        <v>3348</v>
      </c>
      <c r="N158" s="11">
        <f>inflowYuba!H147</f>
        <v>1368</v>
      </c>
      <c r="O158" s="11">
        <f>INDEX(DEMAND_D_DAGUER_NP!$K$3:$K$14, MATCH($B158,DEMAND_D_DAGUER_NP!$H$3:$H$14,0), 1)</f>
        <v>2.6016320317937849</v>
      </c>
      <c r="P158" s="11">
        <f>INDEX(D_THERM_DEMANDS!AB$3:AB$14, MATCH($B158,D_THERM_DEMANDS!$P$3:$P$14,0), 1)</f>
        <v>9999</v>
      </c>
      <c r="Q158" s="11">
        <f>INDEX(D_THERM_DEMANDS!AC$3:AC$14, MATCH($B158,D_THERM_DEMANDS!$P$3:$P$14,0), 1)</f>
        <v>9999</v>
      </c>
      <c r="R158" s="11">
        <f>INDEX(D_THERM_DEMANDS!AD$3:AD$14, MATCH($B158,D_THERM_DEMANDS!$P$3:$P$14,0), 1)</f>
        <v>9999</v>
      </c>
      <c r="S158" s="11">
        <f>INDEX(D_THERM_DEMANDS!AE$3:AE$14, MATCH($B158,D_THERM_DEMANDS!$P$3:$P$14,0), 1)</f>
        <v>9999</v>
      </c>
      <c r="T158" s="11">
        <f>INDEX(D_THERM_DEMANDS!AF$3:AF$14, MATCH($B158,D_THERM_DEMANDS!$P$3:$P$14,0), 1)</f>
        <v>3.4639017647861883E-2</v>
      </c>
      <c r="U158" s="11">
        <f>INDEX(D_THERM_DEMANDS!AG$3:AG$14, MATCH($B158,D_THERM_DEMANDS!$P$3:$P$14,0), 1)</f>
        <v>8.8172043386142915E-3</v>
      </c>
      <c r="V158" s="11">
        <f>INDEX(D_THERM_DEMANDS!AH$3:AH$14, MATCH($B158,D_THERM_DEMANDS!$P$3:$P$14,0), 1)</f>
        <v>0</v>
      </c>
      <c r="W158" s="11">
        <f>INDEX(D_THERM_DEMANDS!AI$3:AI$14, MATCH($B158,D_THERM_DEMANDS!$P$3:$P$14,0), 1)</f>
        <v>1.9124424539952785E-2</v>
      </c>
      <c r="X158" s="11">
        <f>INDEX(D_THERM_DEMANDS!AJ$3:AJ$14, MATCH($B158,D_THERM_DEMANDS!$P$3:$P$14,0), 1)</f>
        <v>5.3533027615232216E-2</v>
      </c>
      <c r="Y158" s="11">
        <f>INDEX(D_THERM_DEMANDS!AK$3:AK$14, MATCH($B158,D_THERM_DEMANDS!$P$3:$P$14,0), 1)</f>
        <v>2.2589516178254159</v>
      </c>
      <c r="Z158">
        <f>INDEX(DEMAND_C217B!$K$3:$K$14, MATCH($B158,DEMAND_C217B!$H$3:$H$14,0), 1)</f>
        <v>0.31102895626824023</v>
      </c>
    </row>
    <row r="159" spans="1:26">
      <c r="A159" s="1">
        <v>43824</v>
      </c>
      <c r="B159" s="6">
        <f t="shared" si="2"/>
        <v>12</v>
      </c>
      <c r="C159" s="11">
        <v>5069</v>
      </c>
      <c r="D159" s="11">
        <f>OROLEVEL5!G148/1000</f>
        <v>3046.1019999999999</v>
      </c>
      <c r="E159" s="11">
        <f>INDEX(OROevaprateIN!$D$2:$D$13, MATCH($B159,OROevaprateIN!$A$2:$A$13,0), 1)</f>
        <v>3.3308167345489477E-2</v>
      </c>
      <c r="F159" s="11">
        <f>INDEX(DEM_D6_PWR!$K$3:$K$14, MATCH($B159,DEM_D6_PWR!$H$3:$H$14,0), 1)</f>
        <v>0</v>
      </c>
      <c r="G159" s="11">
        <f>INDEX('MINGW_6&amp;DR69'!$L$3:$L$14, MATCH($B159,'MINGW_6&amp;DR69'!$H$3:$H$14,0), 1)</f>
        <v>0</v>
      </c>
      <c r="H159" s="11">
        <f>INDEX('MINGW_6&amp;DR69'!$M$3:$M$14, MATCH($B159,'MINGW_6&amp;DR69'!$H$3:$H$14,0), 1)</f>
        <v>0</v>
      </c>
      <c r="I159" s="11">
        <v>7150</v>
      </c>
      <c r="J159" s="11">
        <f>INDEX(CALLITE_EVAP_S_SHSTA!$I$2:$I$13, MATCH($B159,CALLITE_EVAP_S_SHSTA!$F$2:$F$13,0), 1)</f>
        <v>4.9416282667725506E-2</v>
      </c>
      <c r="K159" s="11">
        <f>SHASTAlevel5extended!$H148</f>
        <v>3295.3490000000002</v>
      </c>
      <c r="L159" s="11">
        <f>INDEX(CALLiTE_SHASTA_LEVEL2_4!$E$1024:$E$1035, MATCH($B159,CALLiTE_SHASTA_LEVEL2_4!$C$1024:$C$1035,0), 1)</f>
        <v>650</v>
      </c>
      <c r="M159" s="11">
        <f>INDEX(CALLiTE_SHASTA_LEVEL2_4!$F$1024:$F$1035, MATCH($B159,CALLiTE_SHASTA_LEVEL2_4!$C$1024:$C$1035,0), 1)</f>
        <v>3348</v>
      </c>
      <c r="N159" s="11">
        <f>inflowYuba!H148</f>
        <v>1353</v>
      </c>
      <c r="O159" s="11">
        <f>INDEX(DEMAND_D_DAGUER_NP!$K$3:$K$14, MATCH($B159,DEMAND_D_DAGUER_NP!$H$3:$H$14,0), 1)</f>
        <v>2.6016320317937849</v>
      </c>
      <c r="P159" s="11">
        <f>INDEX(D_THERM_DEMANDS!AB$3:AB$14, MATCH($B159,D_THERM_DEMANDS!$P$3:$P$14,0), 1)</f>
        <v>9999</v>
      </c>
      <c r="Q159" s="11">
        <f>INDEX(D_THERM_DEMANDS!AC$3:AC$14, MATCH($B159,D_THERM_DEMANDS!$P$3:$P$14,0), 1)</f>
        <v>9999</v>
      </c>
      <c r="R159" s="11">
        <f>INDEX(D_THERM_DEMANDS!AD$3:AD$14, MATCH($B159,D_THERM_DEMANDS!$P$3:$P$14,0), 1)</f>
        <v>9999</v>
      </c>
      <c r="S159" s="11">
        <f>INDEX(D_THERM_DEMANDS!AE$3:AE$14, MATCH($B159,D_THERM_DEMANDS!$P$3:$P$14,0), 1)</f>
        <v>9999</v>
      </c>
      <c r="T159" s="11">
        <f>INDEX(D_THERM_DEMANDS!AF$3:AF$14, MATCH($B159,D_THERM_DEMANDS!$P$3:$P$14,0), 1)</f>
        <v>3.4639017647861883E-2</v>
      </c>
      <c r="U159" s="11">
        <f>INDEX(D_THERM_DEMANDS!AG$3:AG$14, MATCH($B159,D_THERM_DEMANDS!$P$3:$P$14,0), 1)</f>
        <v>8.8172043386142915E-3</v>
      </c>
      <c r="V159" s="11">
        <f>INDEX(D_THERM_DEMANDS!AH$3:AH$14, MATCH($B159,D_THERM_DEMANDS!$P$3:$P$14,0), 1)</f>
        <v>0</v>
      </c>
      <c r="W159" s="11">
        <f>INDEX(D_THERM_DEMANDS!AI$3:AI$14, MATCH($B159,D_THERM_DEMANDS!$P$3:$P$14,0), 1)</f>
        <v>1.9124424539952785E-2</v>
      </c>
      <c r="X159" s="11">
        <f>INDEX(D_THERM_DEMANDS!AJ$3:AJ$14, MATCH($B159,D_THERM_DEMANDS!$P$3:$P$14,0), 1)</f>
        <v>5.3533027615232216E-2</v>
      </c>
      <c r="Y159" s="11">
        <f>INDEX(D_THERM_DEMANDS!AK$3:AK$14, MATCH($B159,D_THERM_DEMANDS!$P$3:$P$14,0), 1)</f>
        <v>2.2589516178254159</v>
      </c>
      <c r="Z159">
        <f>INDEX(DEMAND_C217B!$K$3:$K$14, MATCH($B159,DEMAND_C217B!$H$3:$H$14,0), 1)</f>
        <v>0.31102895626824023</v>
      </c>
    </row>
    <row r="160" spans="1:26">
      <c r="A160" s="1">
        <v>43825</v>
      </c>
      <c r="B160" s="6">
        <f t="shared" si="2"/>
        <v>12</v>
      </c>
      <c r="C160" s="11">
        <v>4876</v>
      </c>
      <c r="D160" s="11">
        <f>OROLEVEL5!G149/1000</f>
        <v>3054.7950000000001</v>
      </c>
      <c r="E160" s="11">
        <f>INDEX(OROevaprateIN!$D$2:$D$13, MATCH($B160,OROevaprateIN!$A$2:$A$13,0), 1)</f>
        <v>3.3308167345489477E-2</v>
      </c>
      <c r="F160" s="11">
        <f>INDEX(DEM_D6_PWR!$K$3:$K$14, MATCH($B160,DEM_D6_PWR!$H$3:$H$14,0), 1)</f>
        <v>0</v>
      </c>
      <c r="G160" s="11">
        <f>INDEX('MINGW_6&amp;DR69'!$L$3:$L$14, MATCH($B160,'MINGW_6&amp;DR69'!$H$3:$H$14,0), 1)</f>
        <v>0</v>
      </c>
      <c r="H160" s="11">
        <f>INDEX('MINGW_6&amp;DR69'!$M$3:$M$14, MATCH($B160,'MINGW_6&amp;DR69'!$H$3:$H$14,0), 1)</f>
        <v>0</v>
      </c>
      <c r="I160" s="11">
        <v>5852</v>
      </c>
      <c r="J160" s="11">
        <f>INDEX(CALLITE_EVAP_S_SHSTA!$I$2:$I$13, MATCH($B160,CALLITE_EVAP_S_SHSTA!$F$2:$F$13,0), 1)</f>
        <v>4.9416282667725506E-2</v>
      </c>
      <c r="K160" s="11">
        <f>SHASTAlevel5extended!$H149</f>
        <v>3309.82</v>
      </c>
      <c r="L160" s="11">
        <f>INDEX(CALLiTE_SHASTA_LEVEL2_4!$E$1024:$E$1035, MATCH($B160,CALLiTE_SHASTA_LEVEL2_4!$C$1024:$C$1035,0), 1)</f>
        <v>650</v>
      </c>
      <c r="M160" s="11">
        <f>INDEX(CALLiTE_SHASTA_LEVEL2_4!$F$1024:$F$1035, MATCH($B160,CALLiTE_SHASTA_LEVEL2_4!$C$1024:$C$1035,0), 1)</f>
        <v>3348</v>
      </c>
      <c r="N160" s="11">
        <f>inflowYuba!H149</f>
        <v>1355</v>
      </c>
      <c r="O160" s="11">
        <f>INDEX(DEMAND_D_DAGUER_NP!$K$3:$K$14, MATCH($B160,DEMAND_D_DAGUER_NP!$H$3:$H$14,0), 1)</f>
        <v>2.6016320317937849</v>
      </c>
      <c r="P160" s="11">
        <f>INDEX(D_THERM_DEMANDS!AB$3:AB$14, MATCH($B160,D_THERM_DEMANDS!$P$3:$P$14,0), 1)</f>
        <v>9999</v>
      </c>
      <c r="Q160" s="11">
        <f>INDEX(D_THERM_DEMANDS!AC$3:AC$14, MATCH($B160,D_THERM_DEMANDS!$P$3:$P$14,0), 1)</f>
        <v>9999</v>
      </c>
      <c r="R160" s="11">
        <f>INDEX(D_THERM_DEMANDS!AD$3:AD$14, MATCH($B160,D_THERM_DEMANDS!$P$3:$P$14,0), 1)</f>
        <v>9999</v>
      </c>
      <c r="S160" s="11">
        <f>INDEX(D_THERM_DEMANDS!AE$3:AE$14, MATCH($B160,D_THERM_DEMANDS!$P$3:$P$14,0), 1)</f>
        <v>9999</v>
      </c>
      <c r="T160" s="11">
        <f>INDEX(D_THERM_DEMANDS!AF$3:AF$14, MATCH($B160,D_THERM_DEMANDS!$P$3:$P$14,0), 1)</f>
        <v>3.4639017647861883E-2</v>
      </c>
      <c r="U160" s="11">
        <f>INDEX(D_THERM_DEMANDS!AG$3:AG$14, MATCH($B160,D_THERM_DEMANDS!$P$3:$P$14,0), 1)</f>
        <v>8.8172043386142915E-3</v>
      </c>
      <c r="V160" s="11">
        <f>INDEX(D_THERM_DEMANDS!AH$3:AH$14, MATCH($B160,D_THERM_DEMANDS!$P$3:$P$14,0), 1)</f>
        <v>0</v>
      </c>
      <c r="W160" s="11">
        <f>INDEX(D_THERM_DEMANDS!AI$3:AI$14, MATCH($B160,D_THERM_DEMANDS!$P$3:$P$14,0), 1)</f>
        <v>1.9124424539952785E-2</v>
      </c>
      <c r="X160" s="11">
        <f>INDEX(D_THERM_DEMANDS!AJ$3:AJ$14, MATCH($B160,D_THERM_DEMANDS!$P$3:$P$14,0), 1)</f>
        <v>5.3533027615232216E-2</v>
      </c>
      <c r="Y160" s="11">
        <f>INDEX(D_THERM_DEMANDS!AK$3:AK$14, MATCH($B160,D_THERM_DEMANDS!$P$3:$P$14,0), 1)</f>
        <v>2.2589516178254159</v>
      </c>
      <c r="Z160">
        <f>INDEX(DEMAND_C217B!$K$3:$K$14, MATCH($B160,DEMAND_C217B!$H$3:$H$14,0), 1)</f>
        <v>0.31102895626824023</v>
      </c>
    </row>
    <row r="161" spans="1:26">
      <c r="A161" s="1">
        <v>43826</v>
      </c>
      <c r="B161" s="6">
        <f t="shared" si="2"/>
        <v>12</v>
      </c>
      <c r="C161" s="11">
        <v>4516</v>
      </c>
      <c r="D161" s="11">
        <f>OROLEVEL5!G150/1000</f>
        <v>3063.2919999999999</v>
      </c>
      <c r="E161" s="11">
        <f>INDEX(OROevaprateIN!$D$2:$D$13, MATCH($B161,OROevaprateIN!$A$2:$A$13,0), 1)</f>
        <v>3.3308167345489477E-2</v>
      </c>
      <c r="F161" s="11">
        <f>INDEX(DEM_D6_PWR!$K$3:$K$14, MATCH($B161,DEM_D6_PWR!$H$3:$H$14,0), 1)</f>
        <v>0</v>
      </c>
      <c r="G161" s="11">
        <f>INDEX('MINGW_6&amp;DR69'!$L$3:$L$14, MATCH($B161,'MINGW_6&amp;DR69'!$H$3:$H$14,0), 1)</f>
        <v>0</v>
      </c>
      <c r="H161" s="11">
        <f>INDEX('MINGW_6&amp;DR69'!$M$3:$M$14, MATCH($B161,'MINGW_6&amp;DR69'!$H$3:$H$14,0), 1)</f>
        <v>0</v>
      </c>
      <c r="I161" s="11">
        <v>6418</v>
      </c>
      <c r="J161" s="11">
        <f>INDEX(CALLITE_EVAP_S_SHSTA!$I$2:$I$13, MATCH($B161,CALLITE_EVAP_S_SHSTA!$F$2:$F$13,0), 1)</f>
        <v>4.9416282667725506E-2</v>
      </c>
      <c r="K161" s="11">
        <f>SHASTAlevel5extended!$H150</f>
        <v>3324.2139999999999</v>
      </c>
      <c r="L161" s="11">
        <f>INDEX(CALLiTE_SHASTA_LEVEL2_4!$E$1024:$E$1035, MATCH($B161,CALLiTE_SHASTA_LEVEL2_4!$C$1024:$C$1035,0), 1)</f>
        <v>650</v>
      </c>
      <c r="M161" s="11">
        <f>INDEX(CALLiTE_SHASTA_LEVEL2_4!$F$1024:$F$1035, MATCH($B161,CALLiTE_SHASTA_LEVEL2_4!$C$1024:$C$1035,0), 1)</f>
        <v>3348</v>
      </c>
      <c r="N161" s="11">
        <f>inflowYuba!H150</f>
        <v>1356</v>
      </c>
      <c r="O161" s="11">
        <f>INDEX(DEMAND_D_DAGUER_NP!$K$3:$K$14, MATCH($B161,DEMAND_D_DAGUER_NP!$H$3:$H$14,0), 1)</f>
        <v>2.6016320317937849</v>
      </c>
      <c r="P161" s="11">
        <f>INDEX(D_THERM_DEMANDS!AB$3:AB$14, MATCH($B161,D_THERM_DEMANDS!$P$3:$P$14,0), 1)</f>
        <v>9999</v>
      </c>
      <c r="Q161" s="11">
        <f>INDEX(D_THERM_DEMANDS!AC$3:AC$14, MATCH($B161,D_THERM_DEMANDS!$P$3:$P$14,0), 1)</f>
        <v>9999</v>
      </c>
      <c r="R161" s="11">
        <f>INDEX(D_THERM_DEMANDS!AD$3:AD$14, MATCH($B161,D_THERM_DEMANDS!$P$3:$P$14,0), 1)</f>
        <v>9999</v>
      </c>
      <c r="S161" s="11">
        <f>INDEX(D_THERM_DEMANDS!AE$3:AE$14, MATCH($B161,D_THERM_DEMANDS!$P$3:$P$14,0), 1)</f>
        <v>9999</v>
      </c>
      <c r="T161" s="11">
        <f>INDEX(D_THERM_DEMANDS!AF$3:AF$14, MATCH($B161,D_THERM_DEMANDS!$P$3:$P$14,0), 1)</f>
        <v>3.4639017647861883E-2</v>
      </c>
      <c r="U161" s="11">
        <f>INDEX(D_THERM_DEMANDS!AG$3:AG$14, MATCH($B161,D_THERM_DEMANDS!$P$3:$P$14,0), 1)</f>
        <v>8.8172043386142915E-3</v>
      </c>
      <c r="V161" s="11">
        <f>INDEX(D_THERM_DEMANDS!AH$3:AH$14, MATCH($B161,D_THERM_DEMANDS!$P$3:$P$14,0), 1)</f>
        <v>0</v>
      </c>
      <c r="W161" s="11">
        <f>INDEX(D_THERM_DEMANDS!AI$3:AI$14, MATCH($B161,D_THERM_DEMANDS!$P$3:$P$14,0), 1)</f>
        <v>1.9124424539952785E-2</v>
      </c>
      <c r="X161" s="11">
        <f>INDEX(D_THERM_DEMANDS!AJ$3:AJ$14, MATCH($B161,D_THERM_DEMANDS!$P$3:$P$14,0), 1)</f>
        <v>5.3533027615232216E-2</v>
      </c>
      <c r="Y161" s="11">
        <f>INDEX(D_THERM_DEMANDS!AK$3:AK$14, MATCH($B161,D_THERM_DEMANDS!$P$3:$P$14,0), 1)</f>
        <v>2.2589516178254159</v>
      </c>
      <c r="Z161">
        <f>INDEX(DEMAND_C217B!$K$3:$K$14, MATCH($B161,DEMAND_C217B!$H$3:$H$14,0), 1)</f>
        <v>0.31102895626824023</v>
      </c>
    </row>
    <row r="162" spans="1:26">
      <c r="A162" s="1">
        <v>43827</v>
      </c>
      <c r="B162" s="6">
        <f t="shared" si="2"/>
        <v>12</v>
      </c>
      <c r="C162" s="11">
        <v>4166</v>
      </c>
      <c r="D162" s="11">
        <f>OROLEVEL5!G151/1000</f>
        <v>3071.5329999999999</v>
      </c>
      <c r="E162" s="11">
        <f>INDEX(OROevaprateIN!$D$2:$D$13, MATCH($B162,OROevaprateIN!$A$2:$A$13,0), 1)</f>
        <v>3.3308167345489477E-2</v>
      </c>
      <c r="F162" s="11">
        <f>INDEX(DEM_D6_PWR!$K$3:$K$14, MATCH($B162,DEM_D6_PWR!$H$3:$H$14,0), 1)</f>
        <v>0</v>
      </c>
      <c r="G162" s="11">
        <f>INDEX('MINGW_6&amp;DR69'!$L$3:$L$14, MATCH($B162,'MINGW_6&amp;DR69'!$H$3:$H$14,0), 1)</f>
        <v>0</v>
      </c>
      <c r="H162" s="11">
        <f>INDEX('MINGW_6&amp;DR69'!$M$3:$M$14, MATCH($B162,'MINGW_6&amp;DR69'!$H$3:$H$14,0), 1)</f>
        <v>0</v>
      </c>
      <c r="I162" s="11">
        <v>5167</v>
      </c>
      <c r="J162" s="11">
        <f>INDEX(CALLITE_EVAP_S_SHSTA!$I$2:$I$13, MATCH($B162,CALLITE_EVAP_S_SHSTA!$F$2:$F$13,0), 1)</f>
        <v>4.9416282667725506E-2</v>
      </c>
      <c r="K162" s="11">
        <f>SHASTAlevel5extended!$H151</f>
        <v>3338.864</v>
      </c>
      <c r="L162" s="11">
        <f>INDEX(CALLiTE_SHASTA_LEVEL2_4!$E$1024:$E$1035, MATCH($B162,CALLiTE_SHASTA_LEVEL2_4!$C$1024:$C$1035,0), 1)</f>
        <v>650</v>
      </c>
      <c r="M162" s="11">
        <f>INDEX(CALLiTE_SHASTA_LEVEL2_4!$F$1024:$F$1035, MATCH($B162,CALLiTE_SHASTA_LEVEL2_4!$C$1024:$C$1035,0), 1)</f>
        <v>3348</v>
      </c>
      <c r="N162" s="11">
        <f>inflowYuba!H151</f>
        <v>1357</v>
      </c>
      <c r="O162" s="11">
        <f>INDEX(DEMAND_D_DAGUER_NP!$K$3:$K$14, MATCH($B162,DEMAND_D_DAGUER_NP!$H$3:$H$14,0), 1)</f>
        <v>2.6016320317937849</v>
      </c>
      <c r="P162" s="11">
        <f>INDEX(D_THERM_DEMANDS!AB$3:AB$14, MATCH($B162,D_THERM_DEMANDS!$P$3:$P$14,0), 1)</f>
        <v>9999</v>
      </c>
      <c r="Q162" s="11">
        <f>INDEX(D_THERM_DEMANDS!AC$3:AC$14, MATCH($B162,D_THERM_DEMANDS!$P$3:$P$14,0), 1)</f>
        <v>9999</v>
      </c>
      <c r="R162" s="11">
        <f>INDEX(D_THERM_DEMANDS!AD$3:AD$14, MATCH($B162,D_THERM_DEMANDS!$P$3:$P$14,0), 1)</f>
        <v>9999</v>
      </c>
      <c r="S162" s="11">
        <f>INDEX(D_THERM_DEMANDS!AE$3:AE$14, MATCH($B162,D_THERM_DEMANDS!$P$3:$P$14,0), 1)</f>
        <v>9999</v>
      </c>
      <c r="T162" s="11">
        <f>INDEX(D_THERM_DEMANDS!AF$3:AF$14, MATCH($B162,D_THERM_DEMANDS!$P$3:$P$14,0), 1)</f>
        <v>3.4639017647861883E-2</v>
      </c>
      <c r="U162" s="11">
        <f>INDEX(D_THERM_DEMANDS!AG$3:AG$14, MATCH($B162,D_THERM_DEMANDS!$P$3:$P$14,0), 1)</f>
        <v>8.8172043386142915E-3</v>
      </c>
      <c r="V162" s="11">
        <f>INDEX(D_THERM_DEMANDS!AH$3:AH$14, MATCH($B162,D_THERM_DEMANDS!$P$3:$P$14,0), 1)</f>
        <v>0</v>
      </c>
      <c r="W162" s="11">
        <f>INDEX(D_THERM_DEMANDS!AI$3:AI$14, MATCH($B162,D_THERM_DEMANDS!$P$3:$P$14,0), 1)</f>
        <v>1.9124424539952785E-2</v>
      </c>
      <c r="X162" s="11">
        <f>INDEX(D_THERM_DEMANDS!AJ$3:AJ$14, MATCH($B162,D_THERM_DEMANDS!$P$3:$P$14,0), 1)</f>
        <v>5.3533027615232216E-2</v>
      </c>
      <c r="Y162" s="11">
        <f>INDEX(D_THERM_DEMANDS!AK$3:AK$14, MATCH($B162,D_THERM_DEMANDS!$P$3:$P$14,0), 1)</f>
        <v>2.2589516178254159</v>
      </c>
      <c r="Z162">
        <f>INDEX(DEMAND_C217B!$K$3:$K$14, MATCH($B162,DEMAND_C217B!$H$3:$H$14,0), 1)</f>
        <v>0.31102895626824023</v>
      </c>
    </row>
    <row r="163" spans="1:26">
      <c r="A163" s="1">
        <v>43828</v>
      </c>
      <c r="B163" s="6">
        <f t="shared" si="2"/>
        <v>12</v>
      </c>
      <c r="C163" s="11">
        <v>4140</v>
      </c>
      <c r="D163" s="11">
        <f>OROLEVEL5!G152/1000</f>
        <v>3075.2919999999999</v>
      </c>
      <c r="E163" s="11">
        <f>INDEX(OROevaprateIN!$D$2:$D$13, MATCH($B163,OROevaprateIN!$A$2:$A$13,0), 1)</f>
        <v>3.3308167345489477E-2</v>
      </c>
      <c r="F163" s="11">
        <f>INDEX(DEM_D6_PWR!$K$3:$K$14, MATCH($B163,DEM_D6_PWR!$H$3:$H$14,0), 1)</f>
        <v>0</v>
      </c>
      <c r="G163" s="11">
        <f>INDEX('MINGW_6&amp;DR69'!$L$3:$L$14, MATCH($B163,'MINGW_6&amp;DR69'!$H$3:$H$14,0), 1)</f>
        <v>0</v>
      </c>
      <c r="H163" s="11">
        <f>INDEX('MINGW_6&amp;DR69'!$M$3:$M$14, MATCH($B163,'MINGW_6&amp;DR69'!$H$3:$H$14,0), 1)</f>
        <v>0</v>
      </c>
      <c r="I163" s="11">
        <v>5507</v>
      </c>
      <c r="J163" s="11">
        <f>INDEX(CALLITE_EVAP_S_SHSTA!$I$2:$I$13, MATCH($B163,CALLITE_EVAP_S_SHSTA!$F$2:$F$13,0), 1)</f>
        <v>4.9416282667725506E-2</v>
      </c>
      <c r="K163" s="11">
        <f>SHASTAlevel5extended!$H152</f>
        <v>3353.4920000000002</v>
      </c>
      <c r="L163" s="11">
        <f>INDEX(CALLiTE_SHASTA_LEVEL2_4!$E$1024:$E$1035, MATCH($B163,CALLiTE_SHASTA_LEVEL2_4!$C$1024:$C$1035,0), 1)</f>
        <v>650</v>
      </c>
      <c r="M163" s="11">
        <f>INDEX(CALLiTE_SHASTA_LEVEL2_4!$F$1024:$F$1035, MATCH($B163,CALLiTE_SHASTA_LEVEL2_4!$C$1024:$C$1035,0), 1)</f>
        <v>3348</v>
      </c>
      <c r="N163" s="11">
        <f>inflowYuba!H152</f>
        <v>1352</v>
      </c>
      <c r="O163" s="11">
        <f>INDEX(DEMAND_D_DAGUER_NP!$K$3:$K$14, MATCH($B163,DEMAND_D_DAGUER_NP!$H$3:$H$14,0), 1)</f>
        <v>2.6016320317937849</v>
      </c>
      <c r="P163" s="11">
        <f>INDEX(D_THERM_DEMANDS!AB$3:AB$14, MATCH($B163,D_THERM_DEMANDS!$P$3:$P$14,0), 1)</f>
        <v>9999</v>
      </c>
      <c r="Q163" s="11">
        <f>INDEX(D_THERM_DEMANDS!AC$3:AC$14, MATCH($B163,D_THERM_DEMANDS!$P$3:$P$14,0), 1)</f>
        <v>9999</v>
      </c>
      <c r="R163" s="11">
        <f>INDEX(D_THERM_DEMANDS!AD$3:AD$14, MATCH($B163,D_THERM_DEMANDS!$P$3:$P$14,0), 1)</f>
        <v>9999</v>
      </c>
      <c r="S163" s="11">
        <f>INDEX(D_THERM_DEMANDS!AE$3:AE$14, MATCH($B163,D_THERM_DEMANDS!$P$3:$P$14,0), 1)</f>
        <v>9999</v>
      </c>
      <c r="T163" s="11">
        <f>INDEX(D_THERM_DEMANDS!AF$3:AF$14, MATCH($B163,D_THERM_DEMANDS!$P$3:$P$14,0), 1)</f>
        <v>3.4639017647861883E-2</v>
      </c>
      <c r="U163" s="11">
        <f>INDEX(D_THERM_DEMANDS!AG$3:AG$14, MATCH($B163,D_THERM_DEMANDS!$P$3:$P$14,0), 1)</f>
        <v>8.8172043386142915E-3</v>
      </c>
      <c r="V163" s="11">
        <f>INDEX(D_THERM_DEMANDS!AH$3:AH$14, MATCH($B163,D_THERM_DEMANDS!$P$3:$P$14,0), 1)</f>
        <v>0</v>
      </c>
      <c r="W163" s="11">
        <f>INDEX(D_THERM_DEMANDS!AI$3:AI$14, MATCH($B163,D_THERM_DEMANDS!$P$3:$P$14,0), 1)</f>
        <v>1.9124424539952785E-2</v>
      </c>
      <c r="X163" s="11">
        <f>INDEX(D_THERM_DEMANDS!AJ$3:AJ$14, MATCH($B163,D_THERM_DEMANDS!$P$3:$P$14,0), 1)</f>
        <v>5.3533027615232216E-2</v>
      </c>
      <c r="Y163" s="11">
        <f>INDEX(D_THERM_DEMANDS!AK$3:AK$14, MATCH($B163,D_THERM_DEMANDS!$P$3:$P$14,0), 1)</f>
        <v>2.2589516178254159</v>
      </c>
      <c r="Z163">
        <f>INDEX(DEMAND_C217B!$K$3:$K$14, MATCH($B163,DEMAND_C217B!$H$3:$H$14,0), 1)</f>
        <v>0.31102895626824023</v>
      </c>
    </row>
    <row r="164" spans="1:26">
      <c r="A164" s="1">
        <v>43829</v>
      </c>
      <c r="B164" s="6">
        <f t="shared" si="2"/>
        <v>12</v>
      </c>
      <c r="C164" s="11">
        <v>4059</v>
      </c>
      <c r="D164" s="11">
        <f>OROLEVEL5!G153/1000</f>
        <v>3082.8560000000002</v>
      </c>
      <c r="E164" s="11">
        <f>INDEX(OROevaprateIN!$D$2:$D$13, MATCH($B164,OROevaprateIN!$A$2:$A$13,0), 1)</f>
        <v>3.3308167345489477E-2</v>
      </c>
      <c r="F164" s="11">
        <f>INDEX(DEM_D6_PWR!$K$3:$K$14, MATCH($B164,DEM_D6_PWR!$H$3:$H$14,0), 1)</f>
        <v>0</v>
      </c>
      <c r="G164" s="11">
        <f>INDEX('MINGW_6&amp;DR69'!$L$3:$L$14, MATCH($B164,'MINGW_6&amp;DR69'!$H$3:$H$14,0), 1)</f>
        <v>0</v>
      </c>
      <c r="H164" s="11">
        <f>INDEX('MINGW_6&amp;DR69'!$M$3:$M$14, MATCH($B164,'MINGW_6&amp;DR69'!$H$3:$H$14,0), 1)</f>
        <v>0</v>
      </c>
      <c r="I164" s="11">
        <v>4661</v>
      </c>
      <c r="J164" s="11">
        <f>INDEX(CALLITE_EVAP_S_SHSTA!$I$2:$I$13, MATCH($B164,CALLITE_EVAP_S_SHSTA!$F$2:$F$13,0), 1)</f>
        <v>4.9416282667725506E-2</v>
      </c>
      <c r="K164" s="11">
        <f>SHASTAlevel5extended!$H153</f>
        <v>3368.4</v>
      </c>
      <c r="L164" s="11">
        <f>INDEX(CALLiTE_SHASTA_LEVEL2_4!$E$1024:$E$1035, MATCH($B164,CALLiTE_SHASTA_LEVEL2_4!$C$1024:$C$1035,0), 1)</f>
        <v>650</v>
      </c>
      <c r="M164" s="11">
        <f>INDEX(CALLiTE_SHASTA_LEVEL2_4!$F$1024:$F$1035, MATCH($B164,CALLiTE_SHASTA_LEVEL2_4!$C$1024:$C$1035,0), 1)</f>
        <v>3348</v>
      </c>
      <c r="N164" s="11">
        <f>inflowYuba!H153</f>
        <v>1351</v>
      </c>
      <c r="O164" s="11">
        <f>INDEX(DEMAND_D_DAGUER_NP!$K$3:$K$14, MATCH($B164,DEMAND_D_DAGUER_NP!$H$3:$H$14,0), 1)</f>
        <v>2.6016320317937849</v>
      </c>
      <c r="P164" s="11">
        <f>INDEX(D_THERM_DEMANDS!AB$3:AB$14, MATCH($B164,D_THERM_DEMANDS!$P$3:$P$14,0), 1)</f>
        <v>9999</v>
      </c>
      <c r="Q164" s="11">
        <f>INDEX(D_THERM_DEMANDS!AC$3:AC$14, MATCH($B164,D_THERM_DEMANDS!$P$3:$P$14,0), 1)</f>
        <v>9999</v>
      </c>
      <c r="R164" s="11">
        <f>INDEX(D_THERM_DEMANDS!AD$3:AD$14, MATCH($B164,D_THERM_DEMANDS!$P$3:$P$14,0), 1)</f>
        <v>9999</v>
      </c>
      <c r="S164" s="11">
        <f>INDEX(D_THERM_DEMANDS!AE$3:AE$14, MATCH($B164,D_THERM_DEMANDS!$P$3:$P$14,0), 1)</f>
        <v>9999</v>
      </c>
      <c r="T164" s="11">
        <f>INDEX(D_THERM_DEMANDS!AF$3:AF$14, MATCH($B164,D_THERM_DEMANDS!$P$3:$P$14,0), 1)</f>
        <v>3.4639017647861883E-2</v>
      </c>
      <c r="U164" s="11">
        <f>INDEX(D_THERM_DEMANDS!AG$3:AG$14, MATCH($B164,D_THERM_DEMANDS!$P$3:$P$14,0), 1)</f>
        <v>8.8172043386142915E-3</v>
      </c>
      <c r="V164" s="11">
        <f>INDEX(D_THERM_DEMANDS!AH$3:AH$14, MATCH($B164,D_THERM_DEMANDS!$P$3:$P$14,0), 1)</f>
        <v>0</v>
      </c>
      <c r="W164" s="11">
        <f>INDEX(D_THERM_DEMANDS!AI$3:AI$14, MATCH($B164,D_THERM_DEMANDS!$P$3:$P$14,0), 1)</f>
        <v>1.9124424539952785E-2</v>
      </c>
      <c r="X164" s="11">
        <f>INDEX(D_THERM_DEMANDS!AJ$3:AJ$14, MATCH($B164,D_THERM_DEMANDS!$P$3:$P$14,0), 1)</f>
        <v>5.3533027615232216E-2</v>
      </c>
      <c r="Y164" s="11">
        <f>INDEX(D_THERM_DEMANDS!AK$3:AK$14, MATCH($B164,D_THERM_DEMANDS!$P$3:$P$14,0), 1)</f>
        <v>2.2589516178254159</v>
      </c>
      <c r="Z164">
        <f>INDEX(DEMAND_C217B!$K$3:$K$14, MATCH($B164,DEMAND_C217B!$H$3:$H$14,0), 1)</f>
        <v>0.31102895626824023</v>
      </c>
    </row>
    <row r="165" spans="1:26">
      <c r="A165" s="1">
        <v>43830</v>
      </c>
      <c r="B165" s="6">
        <f t="shared" si="2"/>
        <v>12</v>
      </c>
      <c r="C165" s="11">
        <v>3913</v>
      </c>
      <c r="D165" s="11">
        <f>OROLEVEL5!G154/1000</f>
        <v>3090.3960000000002</v>
      </c>
      <c r="E165" s="11">
        <f>INDEX(OROevaprateIN!$D$2:$D$13, MATCH($B165,OROevaprateIN!$A$2:$A$13,0), 1)</f>
        <v>3.3308167345489477E-2</v>
      </c>
      <c r="F165" s="11">
        <f>INDEX(DEM_D6_PWR!$K$3:$K$14, MATCH($B165,DEM_D6_PWR!$H$3:$H$14,0), 1)</f>
        <v>0</v>
      </c>
      <c r="G165" s="11">
        <f>INDEX('MINGW_6&amp;DR69'!$L$3:$L$14, MATCH($B165,'MINGW_6&amp;DR69'!$H$3:$H$14,0), 1)</f>
        <v>0</v>
      </c>
      <c r="H165" s="11">
        <f>INDEX('MINGW_6&amp;DR69'!$M$3:$M$14, MATCH($B165,'MINGW_6&amp;DR69'!$H$3:$H$14,0), 1)</f>
        <v>0</v>
      </c>
      <c r="I165" s="11">
        <v>5102</v>
      </c>
      <c r="J165" s="11">
        <f>INDEX(CALLITE_EVAP_S_SHSTA!$I$2:$I$13, MATCH($B165,CALLITE_EVAP_S_SHSTA!$F$2:$F$13,0), 1)</f>
        <v>4.9416282667725506E-2</v>
      </c>
      <c r="K165" s="11">
        <f>SHASTAlevel5extended!$H154</f>
        <v>3383.3665000000001</v>
      </c>
      <c r="L165" s="11">
        <f>INDEX(CALLiTE_SHASTA_LEVEL2_4!$E$1024:$E$1035, MATCH($B165,CALLiTE_SHASTA_LEVEL2_4!$C$1024:$C$1035,0), 1)</f>
        <v>650</v>
      </c>
      <c r="M165" s="11">
        <f>INDEX(CALLiTE_SHASTA_LEVEL2_4!$F$1024:$F$1035, MATCH($B165,CALLiTE_SHASTA_LEVEL2_4!$C$1024:$C$1035,0), 1)</f>
        <v>3348</v>
      </c>
      <c r="N165" s="11">
        <f>inflowYuba!H154</f>
        <v>1355</v>
      </c>
      <c r="O165" s="11">
        <f>INDEX(DEMAND_D_DAGUER_NP!$K$3:$K$14, MATCH($B165,DEMAND_D_DAGUER_NP!$H$3:$H$14,0), 1)</f>
        <v>2.6016320317937849</v>
      </c>
      <c r="P165" s="11">
        <f>INDEX(D_THERM_DEMANDS!AB$3:AB$14, MATCH($B165,D_THERM_DEMANDS!$P$3:$P$14,0), 1)</f>
        <v>9999</v>
      </c>
      <c r="Q165" s="11">
        <f>INDEX(D_THERM_DEMANDS!AC$3:AC$14, MATCH($B165,D_THERM_DEMANDS!$P$3:$P$14,0), 1)</f>
        <v>9999</v>
      </c>
      <c r="R165" s="11">
        <f>INDEX(D_THERM_DEMANDS!AD$3:AD$14, MATCH($B165,D_THERM_DEMANDS!$P$3:$P$14,0), 1)</f>
        <v>9999</v>
      </c>
      <c r="S165" s="11">
        <f>INDEX(D_THERM_DEMANDS!AE$3:AE$14, MATCH($B165,D_THERM_DEMANDS!$P$3:$P$14,0), 1)</f>
        <v>9999</v>
      </c>
      <c r="T165" s="11">
        <f>INDEX(D_THERM_DEMANDS!AF$3:AF$14, MATCH($B165,D_THERM_DEMANDS!$P$3:$P$14,0), 1)</f>
        <v>3.4639017647861883E-2</v>
      </c>
      <c r="U165" s="11">
        <f>INDEX(D_THERM_DEMANDS!AG$3:AG$14, MATCH($B165,D_THERM_DEMANDS!$P$3:$P$14,0), 1)</f>
        <v>8.8172043386142915E-3</v>
      </c>
      <c r="V165" s="11">
        <f>INDEX(D_THERM_DEMANDS!AH$3:AH$14, MATCH($B165,D_THERM_DEMANDS!$P$3:$P$14,0), 1)</f>
        <v>0</v>
      </c>
      <c r="W165" s="11">
        <f>INDEX(D_THERM_DEMANDS!AI$3:AI$14, MATCH($B165,D_THERM_DEMANDS!$P$3:$P$14,0), 1)</f>
        <v>1.9124424539952785E-2</v>
      </c>
      <c r="X165" s="11">
        <f>INDEX(D_THERM_DEMANDS!AJ$3:AJ$14, MATCH($B165,D_THERM_DEMANDS!$P$3:$P$14,0), 1)</f>
        <v>5.3533027615232216E-2</v>
      </c>
      <c r="Y165" s="11">
        <f>INDEX(D_THERM_DEMANDS!AK$3:AK$14, MATCH($B165,D_THERM_DEMANDS!$P$3:$P$14,0), 1)</f>
        <v>2.2589516178254159</v>
      </c>
      <c r="Z165">
        <f>INDEX(DEMAND_C217B!$K$3:$K$14, MATCH($B165,DEMAND_C217B!$H$3:$H$14,0), 1)</f>
        <v>0.31102895626824023</v>
      </c>
    </row>
    <row r="166" spans="1:26">
      <c r="A166" s="1">
        <v>43831</v>
      </c>
      <c r="B166" s="6">
        <f t="shared" si="2"/>
        <v>1</v>
      </c>
      <c r="C166" s="11">
        <v>3732</v>
      </c>
      <c r="D166" s="11">
        <f>OROLEVEL5!G155/1000</f>
        <v>3097.9360000000001</v>
      </c>
      <c r="E166" s="11">
        <f>INDEX(OROevaprateIN!$D$2:$D$13, MATCH($B166,OROevaprateIN!$A$2:$A$13,0), 1)</f>
        <v>2.9540150989468324E-2</v>
      </c>
      <c r="F166" s="11">
        <f>INDEX(DEM_D6_PWR!$K$3:$K$14, MATCH($B166,DEM_D6_PWR!$H$3:$H$14,0), 1)</f>
        <v>0</v>
      </c>
      <c r="G166" s="11">
        <f>INDEX('MINGW_6&amp;DR69'!$L$3:$L$14, MATCH($B166,'MINGW_6&amp;DR69'!$H$3:$H$14,0), 1)</f>
        <v>0</v>
      </c>
      <c r="H166" s="11">
        <f>INDEX('MINGW_6&amp;DR69'!$M$3:$M$14, MATCH($B166,'MINGW_6&amp;DR69'!$H$3:$H$14,0), 1)</f>
        <v>0</v>
      </c>
      <c r="I166" s="11">
        <v>4583</v>
      </c>
      <c r="J166" s="11">
        <f>INDEX(CALLITE_EVAP_S_SHSTA!$I$2:$I$13, MATCH($B166,CALLITE_EVAP_S_SHSTA!$F$2:$F$13,0), 1)</f>
        <v>4.6900921748713596E-2</v>
      </c>
      <c r="K166" s="11">
        <f>SHASTAlevel5extended!$H155</f>
        <v>3398.3330000000001</v>
      </c>
      <c r="L166" s="11">
        <f>INDEX(CALLiTE_SHASTA_LEVEL2_4!$E$1024:$E$1035, MATCH($B166,CALLiTE_SHASTA_LEVEL2_4!$C$1024:$C$1035,0), 1)</f>
        <v>1700</v>
      </c>
      <c r="M166" s="11">
        <f>INDEX(CALLiTE_SHASTA_LEVEL2_4!$F$1024:$F$1035, MATCH($B166,CALLiTE_SHASTA_LEVEL2_4!$C$1024:$C$1035,0), 1)</f>
        <v>3782</v>
      </c>
      <c r="N166" s="11">
        <f>inflowYuba!H155</f>
        <v>1356</v>
      </c>
      <c r="O166" s="11">
        <f>INDEX(DEMAND_D_DAGUER_NP!$K$3:$K$14, MATCH($B166,DEMAND_D_DAGUER_NP!$H$3:$H$14,0), 1)</f>
        <v>0.20201997598561641</v>
      </c>
      <c r="P166" s="11">
        <f>INDEX(D_THERM_DEMANDS!AB$3:AB$14, MATCH($B166,D_THERM_DEMANDS!$P$3:$P$14,0), 1)</f>
        <v>9999</v>
      </c>
      <c r="Q166" s="11">
        <f>INDEX(D_THERM_DEMANDS!AC$3:AC$14, MATCH($B166,D_THERM_DEMANDS!$P$3:$P$14,0), 1)</f>
        <v>9999</v>
      </c>
      <c r="R166" s="11">
        <f>INDEX(D_THERM_DEMANDS!AD$3:AD$14, MATCH($B166,D_THERM_DEMANDS!$P$3:$P$14,0), 1)</f>
        <v>9999</v>
      </c>
      <c r="S166" s="11">
        <f>INDEX(D_THERM_DEMANDS!AE$3:AE$14, MATCH($B166,D_THERM_DEMANDS!$P$3:$P$14,0), 1)</f>
        <v>9999</v>
      </c>
      <c r="T166" s="11">
        <f>INDEX(D_THERM_DEMANDS!AF$3:AF$14, MATCH($B166,D_THERM_DEMANDS!$P$3:$P$14,0), 1)</f>
        <v>3.4639017647861883E-2</v>
      </c>
      <c r="U166" s="11">
        <f>INDEX(D_THERM_DEMANDS!AG$3:AG$14, MATCH($B166,D_THERM_DEMANDS!$P$3:$P$14,0), 1)</f>
        <v>0</v>
      </c>
      <c r="V166" s="11">
        <f>INDEX(D_THERM_DEMANDS!AH$3:AH$14, MATCH($B166,D_THERM_DEMANDS!$P$3:$P$14,0), 1)</f>
        <v>0</v>
      </c>
      <c r="W166" s="11">
        <f>INDEX(D_THERM_DEMANDS!AI$3:AI$14, MATCH($B166,D_THERM_DEMANDS!$P$3:$P$14,0), 1)</f>
        <v>1.5591397858618225E-2</v>
      </c>
      <c r="X166" s="11">
        <f>INDEX(D_THERM_DEMANDS!AJ$3:AJ$14, MATCH($B166,D_THERM_DEMANDS!$P$3:$P$14,0), 1)</f>
        <v>3.7788019934740666E-2</v>
      </c>
      <c r="Y166" s="11">
        <f>INDEX(D_THERM_DEMANDS!AK$3:AK$14, MATCH($B166,D_THERM_DEMANDS!$P$3:$P$14,0), 1)</f>
        <v>0.82062979976427719</v>
      </c>
      <c r="Z166">
        <f>INDEX(DEMAND_C217B!$K$3:$K$14, MATCH($B166,DEMAND_C217B!$H$3:$H$14,0), 1)</f>
        <v>0.25356977839257494</v>
      </c>
    </row>
    <row r="167" spans="1:26">
      <c r="A167" s="1">
        <v>43832</v>
      </c>
      <c r="B167" s="6">
        <f t="shared" si="2"/>
        <v>1</v>
      </c>
      <c r="C167" s="11">
        <v>3940</v>
      </c>
      <c r="D167" s="11">
        <f>OROLEVEL5!G156/1000</f>
        <v>3105.1379999999999</v>
      </c>
      <c r="E167" s="11">
        <f>INDEX(OROevaprateIN!$D$2:$D$13, MATCH($B167,OROevaprateIN!$A$2:$A$13,0), 1)</f>
        <v>2.9540150989468324E-2</v>
      </c>
      <c r="F167" s="11">
        <f>INDEX(DEM_D6_PWR!$K$3:$K$14, MATCH($B167,DEM_D6_PWR!$H$3:$H$14,0), 1)</f>
        <v>0</v>
      </c>
      <c r="G167" s="11">
        <f>INDEX('MINGW_6&amp;DR69'!$L$3:$L$14, MATCH($B167,'MINGW_6&amp;DR69'!$H$3:$H$14,0), 1)</f>
        <v>0</v>
      </c>
      <c r="H167" s="11">
        <f>INDEX('MINGW_6&amp;DR69'!$M$3:$M$14, MATCH($B167,'MINGW_6&amp;DR69'!$H$3:$H$14,0), 1)</f>
        <v>0</v>
      </c>
      <c r="I167" s="11">
        <v>5055</v>
      </c>
      <c r="J167" s="11">
        <f>INDEX(CALLITE_EVAP_S_SHSTA!$I$2:$I$13, MATCH($B167,CALLITE_EVAP_S_SHSTA!$F$2:$F$13,0), 1)</f>
        <v>4.6900921748713596E-2</v>
      </c>
      <c r="K167" s="11">
        <f>SHASTAlevel5extended!$H156</f>
        <v>3413.3069999999998</v>
      </c>
      <c r="L167" s="11">
        <f>INDEX(CALLiTE_SHASTA_LEVEL2_4!$E$1024:$E$1035, MATCH($B167,CALLiTE_SHASTA_LEVEL2_4!$C$1024:$C$1035,0), 1)</f>
        <v>1700</v>
      </c>
      <c r="M167" s="11">
        <f>INDEX(CALLiTE_SHASTA_LEVEL2_4!$F$1024:$F$1035, MATCH($B167,CALLiTE_SHASTA_LEVEL2_4!$C$1024:$C$1035,0), 1)</f>
        <v>3782</v>
      </c>
      <c r="N167" s="11">
        <f>inflowYuba!H156</f>
        <v>1353</v>
      </c>
      <c r="O167" s="11">
        <f>INDEX(DEMAND_D_DAGUER_NP!$K$3:$K$14, MATCH($B167,DEMAND_D_DAGUER_NP!$H$3:$H$14,0), 1)</f>
        <v>0.20201997598561641</v>
      </c>
      <c r="P167" s="11">
        <f>INDEX(D_THERM_DEMANDS!AB$3:AB$14, MATCH($B167,D_THERM_DEMANDS!$P$3:$P$14,0), 1)</f>
        <v>9999</v>
      </c>
      <c r="Q167" s="11">
        <f>INDEX(D_THERM_DEMANDS!AC$3:AC$14, MATCH($B167,D_THERM_DEMANDS!$P$3:$P$14,0), 1)</f>
        <v>9999</v>
      </c>
      <c r="R167" s="11">
        <f>INDEX(D_THERM_DEMANDS!AD$3:AD$14, MATCH($B167,D_THERM_DEMANDS!$P$3:$P$14,0), 1)</f>
        <v>9999</v>
      </c>
      <c r="S167" s="11">
        <f>INDEX(D_THERM_DEMANDS!AE$3:AE$14, MATCH($B167,D_THERM_DEMANDS!$P$3:$P$14,0), 1)</f>
        <v>9999</v>
      </c>
      <c r="T167" s="11">
        <f>INDEX(D_THERM_DEMANDS!AF$3:AF$14, MATCH($B167,D_THERM_DEMANDS!$P$3:$P$14,0), 1)</f>
        <v>3.4639017647861883E-2</v>
      </c>
      <c r="U167" s="11">
        <f>INDEX(D_THERM_DEMANDS!AG$3:AG$14, MATCH($B167,D_THERM_DEMANDS!$P$3:$P$14,0), 1)</f>
        <v>0</v>
      </c>
      <c r="V167" s="11">
        <f>INDEX(D_THERM_DEMANDS!AH$3:AH$14, MATCH($B167,D_THERM_DEMANDS!$P$3:$P$14,0), 1)</f>
        <v>0</v>
      </c>
      <c r="W167" s="11">
        <f>INDEX(D_THERM_DEMANDS!AI$3:AI$14, MATCH($B167,D_THERM_DEMANDS!$P$3:$P$14,0), 1)</f>
        <v>1.5591397858618225E-2</v>
      </c>
      <c r="X167" s="11">
        <f>INDEX(D_THERM_DEMANDS!AJ$3:AJ$14, MATCH($B167,D_THERM_DEMANDS!$P$3:$P$14,0), 1)</f>
        <v>3.7788019934740666E-2</v>
      </c>
      <c r="Y167" s="11">
        <f>INDEX(D_THERM_DEMANDS!AK$3:AK$14, MATCH($B167,D_THERM_DEMANDS!$P$3:$P$14,0), 1)</f>
        <v>0.82062979976427719</v>
      </c>
      <c r="Z167">
        <f>INDEX(DEMAND_C217B!$K$3:$K$14, MATCH($B167,DEMAND_C217B!$H$3:$H$14,0), 1)</f>
        <v>0.25356977839257494</v>
      </c>
    </row>
    <row r="168" spans="1:26">
      <c r="A168" s="1">
        <v>43833</v>
      </c>
      <c r="B168" s="6">
        <f t="shared" si="2"/>
        <v>1</v>
      </c>
      <c r="C168" s="11">
        <v>4145</v>
      </c>
      <c r="D168" s="11">
        <f>OROLEVEL5!G157/1000</f>
        <v>3112.123</v>
      </c>
      <c r="E168" s="11">
        <f>INDEX(OROevaprateIN!$D$2:$D$13, MATCH($B168,OROevaprateIN!$A$2:$A$13,0), 1)</f>
        <v>2.9540150989468324E-2</v>
      </c>
      <c r="F168" s="11">
        <f>INDEX(DEM_D6_PWR!$K$3:$K$14, MATCH($B168,DEM_D6_PWR!$H$3:$H$14,0), 1)</f>
        <v>0</v>
      </c>
      <c r="G168" s="11">
        <f>INDEX('MINGW_6&amp;DR69'!$L$3:$L$14, MATCH($B168,'MINGW_6&amp;DR69'!$H$3:$H$14,0), 1)</f>
        <v>0</v>
      </c>
      <c r="H168" s="11">
        <f>INDEX('MINGW_6&amp;DR69'!$M$3:$M$14, MATCH($B168,'MINGW_6&amp;DR69'!$H$3:$H$14,0), 1)</f>
        <v>0</v>
      </c>
      <c r="I168" s="11">
        <v>4258</v>
      </c>
      <c r="J168" s="11">
        <f>INDEX(CALLITE_EVAP_S_SHSTA!$I$2:$I$13, MATCH($B168,CALLITE_EVAP_S_SHSTA!$F$2:$F$13,0), 1)</f>
        <v>4.6900921748713596E-2</v>
      </c>
      <c r="K168" s="11">
        <f>SHASTAlevel5extended!$H157</f>
        <v>3428.6680000000001</v>
      </c>
      <c r="L168" s="11">
        <f>INDEX(CALLiTE_SHASTA_LEVEL2_4!$E$1024:$E$1035, MATCH($B168,CALLiTE_SHASTA_LEVEL2_4!$C$1024:$C$1035,0), 1)</f>
        <v>1700</v>
      </c>
      <c r="M168" s="11">
        <f>INDEX(CALLiTE_SHASTA_LEVEL2_4!$F$1024:$F$1035, MATCH($B168,CALLiTE_SHASTA_LEVEL2_4!$C$1024:$C$1035,0), 1)</f>
        <v>3782</v>
      </c>
      <c r="N168" s="11">
        <f>inflowYuba!H157</f>
        <v>1358</v>
      </c>
      <c r="O168" s="11">
        <f>INDEX(DEMAND_D_DAGUER_NP!$K$3:$K$14, MATCH($B168,DEMAND_D_DAGUER_NP!$H$3:$H$14,0), 1)</f>
        <v>0.20201997598561641</v>
      </c>
      <c r="P168" s="11">
        <f>INDEX(D_THERM_DEMANDS!AB$3:AB$14, MATCH($B168,D_THERM_DEMANDS!$P$3:$P$14,0), 1)</f>
        <v>9999</v>
      </c>
      <c r="Q168" s="11">
        <f>INDEX(D_THERM_DEMANDS!AC$3:AC$14, MATCH($B168,D_THERM_DEMANDS!$P$3:$P$14,0), 1)</f>
        <v>9999</v>
      </c>
      <c r="R168" s="11">
        <f>INDEX(D_THERM_DEMANDS!AD$3:AD$14, MATCH($B168,D_THERM_DEMANDS!$P$3:$P$14,0), 1)</f>
        <v>9999</v>
      </c>
      <c r="S168" s="11">
        <f>INDEX(D_THERM_DEMANDS!AE$3:AE$14, MATCH($B168,D_THERM_DEMANDS!$P$3:$P$14,0), 1)</f>
        <v>9999</v>
      </c>
      <c r="T168" s="11">
        <f>INDEX(D_THERM_DEMANDS!AF$3:AF$14, MATCH($B168,D_THERM_DEMANDS!$P$3:$P$14,0), 1)</f>
        <v>3.4639017647861883E-2</v>
      </c>
      <c r="U168" s="11">
        <f>INDEX(D_THERM_DEMANDS!AG$3:AG$14, MATCH($B168,D_THERM_DEMANDS!$P$3:$P$14,0), 1)</f>
        <v>0</v>
      </c>
      <c r="V168" s="11">
        <f>INDEX(D_THERM_DEMANDS!AH$3:AH$14, MATCH($B168,D_THERM_DEMANDS!$P$3:$P$14,0), 1)</f>
        <v>0</v>
      </c>
      <c r="W168" s="11">
        <f>INDEX(D_THERM_DEMANDS!AI$3:AI$14, MATCH($B168,D_THERM_DEMANDS!$P$3:$P$14,0), 1)</f>
        <v>1.5591397858618225E-2</v>
      </c>
      <c r="X168" s="11">
        <f>INDEX(D_THERM_DEMANDS!AJ$3:AJ$14, MATCH($B168,D_THERM_DEMANDS!$P$3:$P$14,0), 1)</f>
        <v>3.7788019934740666E-2</v>
      </c>
      <c r="Y168" s="11">
        <f>INDEX(D_THERM_DEMANDS!AK$3:AK$14, MATCH($B168,D_THERM_DEMANDS!$P$3:$P$14,0), 1)</f>
        <v>0.82062979976427719</v>
      </c>
      <c r="Z168">
        <f>INDEX(DEMAND_C217B!$K$3:$K$14, MATCH($B168,DEMAND_C217B!$H$3:$H$14,0), 1)</f>
        <v>0.25356977839257494</v>
      </c>
    </row>
    <row r="169" spans="1:26">
      <c r="A169" s="1">
        <v>43834</v>
      </c>
      <c r="B169" s="6">
        <f t="shared" si="2"/>
        <v>1</v>
      </c>
      <c r="C169" s="11">
        <v>3961</v>
      </c>
      <c r="D169" s="11">
        <f>OROLEVEL5!G158/1000</f>
        <v>3112.326</v>
      </c>
      <c r="E169" s="11">
        <f>INDEX(OROevaprateIN!$D$2:$D$13, MATCH($B169,OROevaprateIN!$A$2:$A$13,0), 1)</f>
        <v>2.9540150989468324E-2</v>
      </c>
      <c r="F169" s="11">
        <f>INDEX(DEM_D6_PWR!$K$3:$K$14, MATCH($B169,DEM_D6_PWR!$H$3:$H$14,0), 1)</f>
        <v>0</v>
      </c>
      <c r="G169" s="11">
        <f>INDEX('MINGW_6&amp;DR69'!$L$3:$L$14, MATCH($B169,'MINGW_6&amp;DR69'!$H$3:$H$14,0), 1)</f>
        <v>0</v>
      </c>
      <c r="H169" s="11">
        <f>INDEX('MINGW_6&amp;DR69'!$M$3:$M$14, MATCH($B169,'MINGW_6&amp;DR69'!$H$3:$H$14,0), 1)</f>
        <v>0</v>
      </c>
      <c r="I169" s="11">
        <v>4646</v>
      </c>
      <c r="J169" s="11">
        <f>INDEX(CALLITE_EVAP_S_SHSTA!$I$2:$I$13, MATCH($B169,CALLITE_EVAP_S_SHSTA!$F$2:$F$13,0), 1)</f>
        <v>4.6900921748713596E-2</v>
      </c>
      <c r="K169" s="11">
        <f>SHASTAlevel5extended!$H158</f>
        <v>3443.9270000000001</v>
      </c>
      <c r="L169" s="11">
        <f>INDEX(CALLiTE_SHASTA_LEVEL2_4!$E$1024:$E$1035, MATCH($B169,CALLiTE_SHASTA_LEVEL2_4!$C$1024:$C$1035,0), 1)</f>
        <v>1700</v>
      </c>
      <c r="M169" s="11">
        <f>INDEX(CALLiTE_SHASTA_LEVEL2_4!$F$1024:$F$1035, MATCH($B169,CALLiTE_SHASTA_LEVEL2_4!$C$1024:$C$1035,0), 1)</f>
        <v>3782</v>
      </c>
      <c r="N169" s="11">
        <f>inflowYuba!H158</f>
        <v>1358</v>
      </c>
      <c r="O169" s="11">
        <f>INDEX(DEMAND_D_DAGUER_NP!$K$3:$K$14, MATCH($B169,DEMAND_D_DAGUER_NP!$H$3:$H$14,0), 1)</f>
        <v>0.20201997598561641</v>
      </c>
      <c r="P169" s="11">
        <f>INDEX(D_THERM_DEMANDS!AB$3:AB$14, MATCH($B169,D_THERM_DEMANDS!$P$3:$P$14,0), 1)</f>
        <v>9999</v>
      </c>
      <c r="Q169" s="11">
        <f>INDEX(D_THERM_DEMANDS!AC$3:AC$14, MATCH($B169,D_THERM_DEMANDS!$P$3:$P$14,0), 1)</f>
        <v>9999</v>
      </c>
      <c r="R169" s="11">
        <f>INDEX(D_THERM_DEMANDS!AD$3:AD$14, MATCH($B169,D_THERM_DEMANDS!$P$3:$P$14,0), 1)</f>
        <v>9999</v>
      </c>
      <c r="S169" s="11">
        <f>INDEX(D_THERM_DEMANDS!AE$3:AE$14, MATCH($B169,D_THERM_DEMANDS!$P$3:$P$14,0), 1)</f>
        <v>9999</v>
      </c>
      <c r="T169" s="11">
        <f>INDEX(D_THERM_DEMANDS!AF$3:AF$14, MATCH($B169,D_THERM_DEMANDS!$P$3:$P$14,0), 1)</f>
        <v>3.4639017647861883E-2</v>
      </c>
      <c r="U169" s="11">
        <f>INDEX(D_THERM_DEMANDS!AG$3:AG$14, MATCH($B169,D_THERM_DEMANDS!$P$3:$P$14,0), 1)</f>
        <v>0</v>
      </c>
      <c r="V169" s="11">
        <f>INDEX(D_THERM_DEMANDS!AH$3:AH$14, MATCH($B169,D_THERM_DEMANDS!$P$3:$P$14,0), 1)</f>
        <v>0</v>
      </c>
      <c r="W169" s="11">
        <f>INDEX(D_THERM_DEMANDS!AI$3:AI$14, MATCH($B169,D_THERM_DEMANDS!$P$3:$P$14,0), 1)</f>
        <v>1.5591397858618225E-2</v>
      </c>
      <c r="X169" s="11">
        <f>INDEX(D_THERM_DEMANDS!AJ$3:AJ$14, MATCH($B169,D_THERM_DEMANDS!$P$3:$P$14,0), 1)</f>
        <v>3.7788019934740666E-2</v>
      </c>
      <c r="Y169" s="11">
        <f>INDEX(D_THERM_DEMANDS!AK$3:AK$14, MATCH($B169,D_THERM_DEMANDS!$P$3:$P$14,0), 1)</f>
        <v>0.82062979976427719</v>
      </c>
      <c r="Z169">
        <f>INDEX(DEMAND_C217B!$K$3:$K$14, MATCH($B169,DEMAND_C217B!$H$3:$H$14,0), 1)</f>
        <v>0.25356977839257494</v>
      </c>
    </row>
    <row r="170" spans="1:26">
      <c r="A170" s="1">
        <v>43835</v>
      </c>
      <c r="B170" s="6">
        <f t="shared" si="2"/>
        <v>1</v>
      </c>
      <c r="C170" s="11">
        <v>3680</v>
      </c>
      <c r="D170" s="11">
        <f>OROLEVEL5!G159/1000</f>
        <v>3119.096</v>
      </c>
      <c r="E170" s="11">
        <f>INDEX(OROevaprateIN!$D$2:$D$13, MATCH($B170,OROevaprateIN!$A$2:$A$13,0), 1)</f>
        <v>2.9540150989468324E-2</v>
      </c>
      <c r="F170" s="11">
        <f>INDEX(DEM_D6_PWR!$K$3:$K$14, MATCH($B170,DEM_D6_PWR!$H$3:$H$14,0), 1)</f>
        <v>0</v>
      </c>
      <c r="G170" s="11">
        <f>INDEX('MINGW_6&amp;DR69'!$L$3:$L$14, MATCH($B170,'MINGW_6&amp;DR69'!$H$3:$H$14,0), 1)</f>
        <v>0</v>
      </c>
      <c r="H170" s="11">
        <f>INDEX('MINGW_6&amp;DR69'!$M$3:$M$14, MATCH($B170,'MINGW_6&amp;DR69'!$H$3:$H$14,0), 1)</f>
        <v>0</v>
      </c>
      <c r="I170" s="11">
        <v>4694</v>
      </c>
      <c r="J170" s="11">
        <f>INDEX(CALLITE_EVAP_S_SHSTA!$I$2:$I$13, MATCH($B170,CALLITE_EVAP_S_SHSTA!$F$2:$F$13,0), 1)</f>
        <v>4.6900921748713596E-2</v>
      </c>
      <c r="K170" s="11">
        <f>SHASTAlevel5extended!$H159</f>
        <v>3459.2170000000001</v>
      </c>
      <c r="L170" s="11">
        <f>INDEX(CALLiTE_SHASTA_LEVEL2_4!$E$1024:$E$1035, MATCH($B170,CALLiTE_SHASTA_LEVEL2_4!$C$1024:$C$1035,0), 1)</f>
        <v>1700</v>
      </c>
      <c r="M170" s="11">
        <f>INDEX(CALLiTE_SHASTA_LEVEL2_4!$F$1024:$F$1035, MATCH($B170,CALLiTE_SHASTA_LEVEL2_4!$C$1024:$C$1035,0), 1)</f>
        <v>3782</v>
      </c>
      <c r="N170" s="11">
        <f>inflowYuba!H159</f>
        <v>1360</v>
      </c>
      <c r="O170" s="11">
        <f>INDEX(DEMAND_D_DAGUER_NP!$K$3:$K$14, MATCH($B170,DEMAND_D_DAGUER_NP!$H$3:$H$14,0), 1)</f>
        <v>0.20201997598561641</v>
      </c>
      <c r="P170" s="11">
        <f>INDEX(D_THERM_DEMANDS!AB$3:AB$14, MATCH($B170,D_THERM_DEMANDS!$P$3:$P$14,0), 1)</f>
        <v>9999</v>
      </c>
      <c r="Q170" s="11">
        <f>INDEX(D_THERM_DEMANDS!AC$3:AC$14, MATCH($B170,D_THERM_DEMANDS!$P$3:$P$14,0), 1)</f>
        <v>9999</v>
      </c>
      <c r="R170" s="11">
        <f>INDEX(D_THERM_DEMANDS!AD$3:AD$14, MATCH($B170,D_THERM_DEMANDS!$P$3:$P$14,0), 1)</f>
        <v>9999</v>
      </c>
      <c r="S170" s="11">
        <f>INDEX(D_THERM_DEMANDS!AE$3:AE$14, MATCH($B170,D_THERM_DEMANDS!$P$3:$P$14,0), 1)</f>
        <v>9999</v>
      </c>
      <c r="T170" s="11">
        <f>INDEX(D_THERM_DEMANDS!AF$3:AF$14, MATCH($B170,D_THERM_DEMANDS!$P$3:$P$14,0), 1)</f>
        <v>3.4639017647861883E-2</v>
      </c>
      <c r="U170" s="11">
        <f>INDEX(D_THERM_DEMANDS!AG$3:AG$14, MATCH($B170,D_THERM_DEMANDS!$P$3:$P$14,0), 1)</f>
        <v>0</v>
      </c>
      <c r="V170" s="11">
        <f>INDEX(D_THERM_DEMANDS!AH$3:AH$14, MATCH($B170,D_THERM_DEMANDS!$P$3:$P$14,0), 1)</f>
        <v>0</v>
      </c>
      <c r="W170" s="11">
        <f>INDEX(D_THERM_DEMANDS!AI$3:AI$14, MATCH($B170,D_THERM_DEMANDS!$P$3:$P$14,0), 1)</f>
        <v>1.5591397858618225E-2</v>
      </c>
      <c r="X170" s="11">
        <f>INDEX(D_THERM_DEMANDS!AJ$3:AJ$14, MATCH($B170,D_THERM_DEMANDS!$P$3:$P$14,0), 1)</f>
        <v>3.7788019934740666E-2</v>
      </c>
      <c r="Y170" s="11">
        <f>INDEX(D_THERM_DEMANDS!AK$3:AK$14, MATCH($B170,D_THERM_DEMANDS!$P$3:$P$14,0), 1)</f>
        <v>0.82062979976427719</v>
      </c>
      <c r="Z170">
        <f>INDEX(DEMAND_C217B!$K$3:$K$14, MATCH($B170,DEMAND_C217B!$H$3:$H$14,0), 1)</f>
        <v>0.25356977839257494</v>
      </c>
    </row>
    <row r="171" spans="1:26">
      <c r="A171" s="1">
        <v>43836</v>
      </c>
      <c r="B171" s="6">
        <f t="shared" si="2"/>
        <v>1</v>
      </c>
      <c r="C171" s="11">
        <v>3461</v>
      </c>
      <c r="D171" s="11">
        <f>OROLEVEL5!G160/1000</f>
        <v>3125.663</v>
      </c>
      <c r="E171" s="11">
        <f>INDEX(OROevaprateIN!$D$2:$D$13, MATCH($B171,OROevaprateIN!$A$2:$A$13,0), 1)</f>
        <v>2.9540150989468324E-2</v>
      </c>
      <c r="F171" s="11">
        <f>INDEX(DEM_D6_PWR!$K$3:$K$14, MATCH($B171,DEM_D6_PWR!$H$3:$H$14,0), 1)</f>
        <v>0</v>
      </c>
      <c r="G171" s="11">
        <f>INDEX('MINGW_6&amp;DR69'!$L$3:$L$14, MATCH($B171,'MINGW_6&amp;DR69'!$H$3:$H$14,0), 1)</f>
        <v>0</v>
      </c>
      <c r="H171" s="11">
        <f>INDEX('MINGW_6&amp;DR69'!$M$3:$M$14, MATCH($B171,'MINGW_6&amp;DR69'!$H$3:$H$14,0), 1)</f>
        <v>0</v>
      </c>
      <c r="I171" s="11">
        <v>4093</v>
      </c>
      <c r="J171" s="11">
        <f>INDEX(CALLITE_EVAP_S_SHSTA!$I$2:$I$13, MATCH($B171,CALLITE_EVAP_S_SHSTA!$F$2:$F$13,0), 1)</f>
        <v>4.6900921748713596E-2</v>
      </c>
      <c r="K171" s="11">
        <f>SHASTAlevel5extended!$H160</f>
        <v>3474.877</v>
      </c>
      <c r="L171" s="11">
        <f>INDEX(CALLiTE_SHASTA_LEVEL2_4!$E$1024:$E$1035, MATCH($B171,CALLiTE_SHASTA_LEVEL2_4!$C$1024:$C$1035,0), 1)</f>
        <v>1700</v>
      </c>
      <c r="M171" s="11">
        <f>INDEX(CALLiTE_SHASTA_LEVEL2_4!$F$1024:$F$1035, MATCH($B171,CALLiTE_SHASTA_LEVEL2_4!$C$1024:$C$1035,0), 1)</f>
        <v>3782</v>
      </c>
      <c r="N171" s="11">
        <f>inflowYuba!H160</f>
        <v>1366</v>
      </c>
      <c r="O171" s="11">
        <f>INDEX(DEMAND_D_DAGUER_NP!$K$3:$K$14, MATCH($B171,DEMAND_D_DAGUER_NP!$H$3:$H$14,0), 1)</f>
        <v>0.20201997598561641</v>
      </c>
      <c r="P171" s="11">
        <f>INDEX(D_THERM_DEMANDS!AB$3:AB$14, MATCH($B171,D_THERM_DEMANDS!$P$3:$P$14,0), 1)</f>
        <v>9999</v>
      </c>
      <c r="Q171" s="11">
        <f>INDEX(D_THERM_DEMANDS!AC$3:AC$14, MATCH($B171,D_THERM_DEMANDS!$P$3:$P$14,0), 1)</f>
        <v>9999</v>
      </c>
      <c r="R171" s="11">
        <f>INDEX(D_THERM_DEMANDS!AD$3:AD$14, MATCH($B171,D_THERM_DEMANDS!$P$3:$P$14,0), 1)</f>
        <v>9999</v>
      </c>
      <c r="S171" s="11">
        <f>INDEX(D_THERM_DEMANDS!AE$3:AE$14, MATCH($B171,D_THERM_DEMANDS!$P$3:$P$14,0), 1)</f>
        <v>9999</v>
      </c>
      <c r="T171" s="11">
        <f>INDEX(D_THERM_DEMANDS!AF$3:AF$14, MATCH($B171,D_THERM_DEMANDS!$P$3:$P$14,0), 1)</f>
        <v>3.4639017647861883E-2</v>
      </c>
      <c r="U171" s="11">
        <f>INDEX(D_THERM_DEMANDS!AG$3:AG$14, MATCH($B171,D_THERM_DEMANDS!$P$3:$P$14,0), 1)</f>
        <v>0</v>
      </c>
      <c r="V171" s="11">
        <f>INDEX(D_THERM_DEMANDS!AH$3:AH$14, MATCH($B171,D_THERM_DEMANDS!$P$3:$P$14,0), 1)</f>
        <v>0</v>
      </c>
      <c r="W171" s="11">
        <f>INDEX(D_THERM_DEMANDS!AI$3:AI$14, MATCH($B171,D_THERM_DEMANDS!$P$3:$P$14,0), 1)</f>
        <v>1.5591397858618225E-2</v>
      </c>
      <c r="X171" s="11">
        <f>INDEX(D_THERM_DEMANDS!AJ$3:AJ$14, MATCH($B171,D_THERM_DEMANDS!$P$3:$P$14,0), 1)</f>
        <v>3.7788019934740666E-2</v>
      </c>
      <c r="Y171" s="11">
        <f>INDEX(D_THERM_DEMANDS!AK$3:AK$14, MATCH($B171,D_THERM_DEMANDS!$P$3:$P$14,0), 1)</f>
        <v>0.82062979976427719</v>
      </c>
      <c r="Z171">
        <f>INDEX(DEMAND_C217B!$K$3:$K$14, MATCH($B171,DEMAND_C217B!$H$3:$H$14,0), 1)</f>
        <v>0.25356977839257494</v>
      </c>
    </row>
    <row r="172" spans="1:26">
      <c r="A172" s="1">
        <v>43837</v>
      </c>
      <c r="B172" s="6">
        <f t="shared" si="2"/>
        <v>1</v>
      </c>
      <c r="C172" s="11">
        <v>3674</v>
      </c>
      <c r="D172" s="11">
        <f>OROLEVEL5!G161/1000</f>
        <v>3130.9580000000001</v>
      </c>
      <c r="E172" s="11">
        <f>INDEX(OROevaprateIN!$D$2:$D$13, MATCH($B172,OROevaprateIN!$A$2:$A$13,0), 1)</f>
        <v>2.9540150989468324E-2</v>
      </c>
      <c r="F172" s="11">
        <f>INDEX(DEM_D6_PWR!$K$3:$K$14, MATCH($B172,DEM_D6_PWR!$H$3:$H$14,0), 1)</f>
        <v>0</v>
      </c>
      <c r="G172" s="11">
        <f>INDEX('MINGW_6&amp;DR69'!$L$3:$L$14, MATCH($B172,'MINGW_6&amp;DR69'!$H$3:$H$14,0), 1)</f>
        <v>0</v>
      </c>
      <c r="H172" s="11">
        <f>INDEX('MINGW_6&amp;DR69'!$M$3:$M$14, MATCH($B172,'MINGW_6&amp;DR69'!$H$3:$H$14,0), 1)</f>
        <v>0</v>
      </c>
      <c r="I172" s="11">
        <v>3974</v>
      </c>
      <c r="J172" s="11">
        <f>INDEX(CALLITE_EVAP_S_SHSTA!$I$2:$I$13, MATCH($B172,CALLITE_EVAP_S_SHSTA!$F$2:$F$13,0), 1)</f>
        <v>4.6900921748713596E-2</v>
      </c>
      <c r="K172" s="11">
        <f>SHASTAlevel5extended!$H161</f>
        <v>3490.6750000000002</v>
      </c>
      <c r="L172" s="11">
        <f>INDEX(CALLiTE_SHASTA_LEVEL2_4!$E$1024:$E$1035, MATCH($B172,CALLiTE_SHASTA_LEVEL2_4!$C$1024:$C$1035,0), 1)</f>
        <v>1700</v>
      </c>
      <c r="M172" s="11">
        <f>INDEX(CALLiTE_SHASTA_LEVEL2_4!$F$1024:$F$1035, MATCH($B172,CALLiTE_SHASTA_LEVEL2_4!$C$1024:$C$1035,0), 1)</f>
        <v>3782</v>
      </c>
      <c r="N172" s="11">
        <f>inflowYuba!H161</f>
        <v>1367</v>
      </c>
      <c r="O172" s="11">
        <f>INDEX(DEMAND_D_DAGUER_NP!$K$3:$K$14, MATCH($B172,DEMAND_D_DAGUER_NP!$H$3:$H$14,0), 1)</f>
        <v>0.20201997598561641</v>
      </c>
      <c r="P172" s="11">
        <f>INDEX(D_THERM_DEMANDS!AB$3:AB$14, MATCH($B172,D_THERM_DEMANDS!$P$3:$P$14,0), 1)</f>
        <v>9999</v>
      </c>
      <c r="Q172" s="11">
        <f>INDEX(D_THERM_DEMANDS!AC$3:AC$14, MATCH($B172,D_THERM_DEMANDS!$P$3:$P$14,0), 1)</f>
        <v>9999</v>
      </c>
      <c r="R172" s="11">
        <f>INDEX(D_THERM_DEMANDS!AD$3:AD$14, MATCH($B172,D_THERM_DEMANDS!$P$3:$P$14,0), 1)</f>
        <v>9999</v>
      </c>
      <c r="S172" s="11">
        <f>INDEX(D_THERM_DEMANDS!AE$3:AE$14, MATCH($B172,D_THERM_DEMANDS!$P$3:$P$14,0), 1)</f>
        <v>9999</v>
      </c>
      <c r="T172" s="11">
        <f>INDEX(D_THERM_DEMANDS!AF$3:AF$14, MATCH($B172,D_THERM_DEMANDS!$P$3:$P$14,0), 1)</f>
        <v>3.4639017647861883E-2</v>
      </c>
      <c r="U172" s="11">
        <f>INDEX(D_THERM_DEMANDS!AG$3:AG$14, MATCH($B172,D_THERM_DEMANDS!$P$3:$P$14,0), 1)</f>
        <v>0</v>
      </c>
      <c r="V172" s="11">
        <f>INDEX(D_THERM_DEMANDS!AH$3:AH$14, MATCH($B172,D_THERM_DEMANDS!$P$3:$P$14,0), 1)</f>
        <v>0</v>
      </c>
      <c r="W172" s="11">
        <f>INDEX(D_THERM_DEMANDS!AI$3:AI$14, MATCH($B172,D_THERM_DEMANDS!$P$3:$P$14,0), 1)</f>
        <v>1.5591397858618225E-2</v>
      </c>
      <c r="X172" s="11">
        <f>INDEX(D_THERM_DEMANDS!AJ$3:AJ$14, MATCH($B172,D_THERM_DEMANDS!$P$3:$P$14,0), 1)</f>
        <v>3.7788019934740666E-2</v>
      </c>
      <c r="Y172" s="11">
        <f>INDEX(D_THERM_DEMANDS!AK$3:AK$14, MATCH($B172,D_THERM_DEMANDS!$P$3:$P$14,0), 1)</f>
        <v>0.82062979976427719</v>
      </c>
      <c r="Z172">
        <f>INDEX(DEMAND_C217B!$K$3:$K$14, MATCH($B172,DEMAND_C217B!$H$3:$H$14,0), 1)</f>
        <v>0.25356977839257494</v>
      </c>
    </row>
    <row r="173" spans="1:26">
      <c r="A173" s="1">
        <v>43838</v>
      </c>
      <c r="B173" s="6">
        <f t="shared" si="2"/>
        <v>1</v>
      </c>
      <c r="C173" s="11">
        <v>3365</v>
      </c>
      <c r="D173" s="11">
        <f>OROLEVEL5!G162/1000</f>
        <v>3135.4</v>
      </c>
      <c r="E173" s="11">
        <f>INDEX(OROevaprateIN!$D$2:$D$13, MATCH($B173,OROevaprateIN!$A$2:$A$13,0), 1)</f>
        <v>2.9540150989468324E-2</v>
      </c>
      <c r="F173" s="11">
        <f>INDEX(DEM_D6_PWR!$K$3:$K$14, MATCH($B173,DEM_D6_PWR!$H$3:$H$14,0), 1)</f>
        <v>0</v>
      </c>
      <c r="G173" s="11">
        <f>INDEX('MINGW_6&amp;DR69'!$L$3:$L$14, MATCH($B173,'MINGW_6&amp;DR69'!$H$3:$H$14,0), 1)</f>
        <v>0</v>
      </c>
      <c r="H173" s="11">
        <f>INDEX('MINGW_6&amp;DR69'!$M$3:$M$14, MATCH($B173,'MINGW_6&amp;DR69'!$H$3:$H$14,0), 1)</f>
        <v>0</v>
      </c>
      <c r="I173" s="11">
        <v>4413</v>
      </c>
      <c r="J173" s="11">
        <f>INDEX(CALLITE_EVAP_S_SHSTA!$I$2:$I$13, MATCH($B173,CALLITE_EVAP_S_SHSTA!$F$2:$F$13,0), 1)</f>
        <v>4.6900921748713596E-2</v>
      </c>
      <c r="K173" s="11">
        <f>SHASTAlevel5extended!$H162</f>
        <v>3506.123</v>
      </c>
      <c r="L173" s="11">
        <f>INDEX(CALLiTE_SHASTA_LEVEL2_4!$E$1024:$E$1035, MATCH($B173,CALLiTE_SHASTA_LEVEL2_4!$C$1024:$C$1035,0), 1)</f>
        <v>1700</v>
      </c>
      <c r="M173" s="11">
        <f>INDEX(CALLiTE_SHASTA_LEVEL2_4!$F$1024:$F$1035, MATCH($B173,CALLiTE_SHASTA_LEVEL2_4!$C$1024:$C$1035,0), 1)</f>
        <v>3782</v>
      </c>
      <c r="N173" s="11">
        <f>inflowYuba!H162</f>
        <v>1368</v>
      </c>
      <c r="O173" s="11">
        <f>INDEX(DEMAND_D_DAGUER_NP!$K$3:$K$14, MATCH($B173,DEMAND_D_DAGUER_NP!$H$3:$H$14,0), 1)</f>
        <v>0.20201997598561641</v>
      </c>
      <c r="P173" s="11">
        <f>INDEX(D_THERM_DEMANDS!AB$3:AB$14, MATCH($B173,D_THERM_DEMANDS!$P$3:$P$14,0), 1)</f>
        <v>9999</v>
      </c>
      <c r="Q173" s="11">
        <f>INDEX(D_THERM_DEMANDS!AC$3:AC$14, MATCH($B173,D_THERM_DEMANDS!$P$3:$P$14,0), 1)</f>
        <v>9999</v>
      </c>
      <c r="R173" s="11">
        <f>INDEX(D_THERM_DEMANDS!AD$3:AD$14, MATCH($B173,D_THERM_DEMANDS!$P$3:$P$14,0), 1)</f>
        <v>9999</v>
      </c>
      <c r="S173" s="11">
        <f>INDEX(D_THERM_DEMANDS!AE$3:AE$14, MATCH($B173,D_THERM_DEMANDS!$P$3:$P$14,0), 1)</f>
        <v>9999</v>
      </c>
      <c r="T173" s="11">
        <f>INDEX(D_THERM_DEMANDS!AF$3:AF$14, MATCH($B173,D_THERM_DEMANDS!$P$3:$P$14,0), 1)</f>
        <v>3.4639017647861883E-2</v>
      </c>
      <c r="U173" s="11">
        <f>INDEX(D_THERM_DEMANDS!AG$3:AG$14, MATCH($B173,D_THERM_DEMANDS!$P$3:$P$14,0), 1)</f>
        <v>0</v>
      </c>
      <c r="V173" s="11">
        <f>INDEX(D_THERM_DEMANDS!AH$3:AH$14, MATCH($B173,D_THERM_DEMANDS!$P$3:$P$14,0), 1)</f>
        <v>0</v>
      </c>
      <c r="W173" s="11">
        <f>INDEX(D_THERM_DEMANDS!AI$3:AI$14, MATCH($B173,D_THERM_DEMANDS!$P$3:$P$14,0), 1)</f>
        <v>1.5591397858618225E-2</v>
      </c>
      <c r="X173" s="11">
        <f>INDEX(D_THERM_DEMANDS!AJ$3:AJ$14, MATCH($B173,D_THERM_DEMANDS!$P$3:$P$14,0), 1)</f>
        <v>3.7788019934740666E-2</v>
      </c>
      <c r="Y173" s="11">
        <f>INDEX(D_THERM_DEMANDS!AK$3:AK$14, MATCH($B173,D_THERM_DEMANDS!$P$3:$P$14,0), 1)</f>
        <v>0.82062979976427719</v>
      </c>
      <c r="Z173">
        <f>INDEX(DEMAND_C217B!$K$3:$K$14, MATCH($B173,DEMAND_C217B!$H$3:$H$14,0), 1)</f>
        <v>0.25356977839257494</v>
      </c>
    </row>
    <row r="174" spans="1:26">
      <c r="A174" s="1">
        <v>43839</v>
      </c>
      <c r="B174" s="6">
        <f t="shared" si="2"/>
        <v>1</v>
      </c>
      <c r="C174" s="11">
        <v>4190</v>
      </c>
      <c r="D174" s="11">
        <f>OROLEVEL5!G163/1000</f>
        <v>3128.2660000000001</v>
      </c>
      <c r="E174" s="11">
        <f>INDEX(OROevaprateIN!$D$2:$D$13, MATCH($B174,OROevaprateIN!$A$2:$A$13,0), 1)</f>
        <v>2.9540150989468324E-2</v>
      </c>
      <c r="F174" s="11">
        <f>INDEX(DEM_D6_PWR!$K$3:$K$14, MATCH($B174,DEM_D6_PWR!$H$3:$H$14,0), 1)</f>
        <v>0</v>
      </c>
      <c r="G174" s="11">
        <f>INDEX('MINGW_6&amp;DR69'!$L$3:$L$14, MATCH($B174,'MINGW_6&amp;DR69'!$H$3:$H$14,0), 1)</f>
        <v>0</v>
      </c>
      <c r="H174" s="11">
        <f>INDEX('MINGW_6&amp;DR69'!$M$3:$M$14, MATCH($B174,'MINGW_6&amp;DR69'!$H$3:$H$14,0), 1)</f>
        <v>0</v>
      </c>
      <c r="I174" s="11">
        <v>5548</v>
      </c>
      <c r="J174" s="11">
        <f>INDEX(CALLITE_EVAP_S_SHSTA!$I$2:$I$13, MATCH($B174,CALLITE_EVAP_S_SHSTA!$F$2:$F$13,0), 1)</f>
        <v>4.6900921748713596E-2</v>
      </c>
      <c r="K174" s="11">
        <f>SHASTAlevel5extended!$H163</f>
        <v>3521.0659999999998</v>
      </c>
      <c r="L174" s="11">
        <f>INDEX(CALLiTE_SHASTA_LEVEL2_4!$E$1024:$E$1035, MATCH($B174,CALLiTE_SHASTA_LEVEL2_4!$C$1024:$C$1035,0), 1)</f>
        <v>1700</v>
      </c>
      <c r="M174" s="11">
        <f>INDEX(CALLiTE_SHASTA_LEVEL2_4!$F$1024:$F$1035, MATCH($B174,CALLiTE_SHASTA_LEVEL2_4!$C$1024:$C$1035,0), 1)</f>
        <v>3782</v>
      </c>
      <c r="N174" s="11">
        <f>inflowYuba!H163</f>
        <v>1370</v>
      </c>
      <c r="O174" s="11">
        <f>INDEX(DEMAND_D_DAGUER_NP!$K$3:$K$14, MATCH($B174,DEMAND_D_DAGUER_NP!$H$3:$H$14,0), 1)</f>
        <v>0.20201997598561641</v>
      </c>
      <c r="P174" s="11">
        <f>INDEX(D_THERM_DEMANDS!AB$3:AB$14, MATCH($B174,D_THERM_DEMANDS!$P$3:$P$14,0), 1)</f>
        <v>9999</v>
      </c>
      <c r="Q174" s="11">
        <f>INDEX(D_THERM_DEMANDS!AC$3:AC$14, MATCH($B174,D_THERM_DEMANDS!$P$3:$P$14,0), 1)</f>
        <v>9999</v>
      </c>
      <c r="R174" s="11">
        <f>INDEX(D_THERM_DEMANDS!AD$3:AD$14, MATCH($B174,D_THERM_DEMANDS!$P$3:$P$14,0), 1)</f>
        <v>9999</v>
      </c>
      <c r="S174" s="11">
        <f>INDEX(D_THERM_DEMANDS!AE$3:AE$14, MATCH($B174,D_THERM_DEMANDS!$P$3:$P$14,0), 1)</f>
        <v>9999</v>
      </c>
      <c r="T174" s="11">
        <f>INDEX(D_THERM_DEMANDS!AF$3:AF$14, MATCH($B174,D_THERM_DEMANDS!$P$3:$P$14,0), 1)</f>
        <v>3.4639017647861883E-2</v>
      </c>
      <c r="U174" s="11">
        <f>INDEX(D_THERM_DEMANDS!AG$3:AG$14, MATCH($B174,D_THERM_DEMANDS!$P$3:$P$14,0), 1)</f>
        <v>0</v>
      </c>
      <c r="V174" s="11">
        <f>INDEX(D_THERM_DEMANDS!AH$3:AH$14, MATCH($B174,D_THERM_DEMANDS!$P$3:$P$14,0), 1)</f>
        <v>0</v>
      </c>
      <c r="W174" s="11">
        <f>INDEX(D_THERM_DEMANDS!AI$3:AI$14, MATCH($B174,D_THERM_DEMANDS!$P$3:$P$14,0), 1)</f>
        <v>1.5591397858618225E-2</v>
      </c>
      <c r="X174" s="11">
        <f>INDEX(D_THERM_DEMANDS!AJ$3:AJ$14, MATCH($B174,D_THERM_DEMANDS!$P$3:$P$14,0), 1)</f>
        <v>3.7788019934740666E-2</v>
      </c>
      <c r="Y174" s="11">
        <f>INDEX(D_THERM_DEMANDS!AK$3:AK$14, MATCH($B174,D_THERM_DEMANDS!$P$3:$P$14,0), 1)</f>
        <v>0.82062979976427719</v>
      </c>
      <c r="Z174">
        <f>INDEX(DEMAND_C217B!$K$3:$K$14, MATCH($B174,DEMAND_C217B!$H$3:$H$14,0), 1)</f>
        <v>0.25356977839257494</v>
      </c>
    </row>
    <row r="175" spans="1:26">
      <c r="A175" s="1">
        <v>43840</v>
      </c>
      <c r="B175" s="6">
        <f t="shared" si="2"/>
        <v>1</v>
      </c>
      <c r="C175" s="11">
        <v>3901</v>
      </c>
      <c r="D175" s="11">
        <f>OROLEVEL5!G164/1000</f>
        <v>3134.3679999999999</v>
      </c>
      <c r="E175" s="11">
        <f>INDEX(OROevaprateIN!$D$2:$D$13, MATCH($B175,OROevaprateIN!$A$2:$A$13,0), 1)</f>
        <v>2.9540150989468324E-2</v>
      </c>
      <c r="F175" s="11">
        <f>INDEX(DEM_D6_PWR!$K$3:$K$14, MATCH($B175,DEM_D6_PWR!$H$3:$H$14,0), 1)</f>
        <v>0</v>
      </c>
      <c r="G175" s="11">
        <f>INDEX('MINGW_6&amp;DR69'!$L$3:$L$14, MATCH($B175,'MINGW_6&amp;DR69'!$H$3:$H$14,0), 1)</f>
        <v>0</v>
      </c>
      <c r="H175" s="11">
        <f>INDEX('MINGW_6&amp;DR69'!$M$3:$M$14, MATCH($B175,'MINGW_6&amp;DR69'!$H$3:$H$14,0), 1)</f>
        <v>0</v>
      </c>
      <c r="I175" s="11">
        <v>4607</v>
      </c>
      <c r="J175" s="11">
        <f>INDEX(CALLITE_EVAP_S_SHSTA!$I$2:$I$13, MATCH($B175,CALLITE_EVAP_S_SHSTA!$F$2:$F$13,0), 1)</f>
        <v>4.6900921748713596E-2</v>
      </c>
      <c r="K175" s="11">
        <f>SHASTAlevel5extended!$H164</f>
        <v>3536.0079999999998</v>
      </c>
      <c r="L175" s="11">
        <f>INDEX(CALLiTE_SHASTA_LEVEL2_4!$E$1024:$E$1035, MATCH($B175,CALLiTE_SHASTA_LEVEL2_4!$C$1024:$C$1035,0), 1)</f>
        <v>1700</v>
      </c>
      <c r="M175" s="11">
        <f>INDEX(CALLiTE_SHASTA_LEVEL2_4!$F$1024:$F$1035, MATCH($B175,CALLiTE_SHASTA_LEVEL2_4!$C$1024:$C$1035,0), 1)</f>
        <v>3782</v>
      </c>
      <c r="N175" s="11">
        <f>inflowYuba!H164</f>
        <v>1369</v>
      </c>
      <c r="O175" s="11">
        <f>INDEX(DEMAND_D_DAGUER_NP!$K$3:$K$14, MATCH($B175,DEMAND_D_DAGUER_NP!$H$3:$H$14,0), 1)</f>
        <v>0.20201997598561641</v>
      </c>
      <c r="P175" s="11">
        <f>INDEX(D_THERM_DEMANDS!AB$3:AB$14, MATCH($B175,D_THERM_DEMANDS!$P$3:$P$14,0), 1)</f>
        <v>9999</v>
      </c>
      <c r="Q175" s="11">
        <f>INDEX(D_THERM_DEMANDS!AC$3:AC$14, MATCH($B175,D_THERM_DEMANDS!$P$3:$P$14,0), 1)</f>
        <v>9999</v>
      </c>
      <c r="R175" s="11">
        <f>INDEX(D_THERM_DEMANDS!AD$3:AD$14, MATCH($B175,D_THERM_DEMANDS!$P$3:$P$14,0), 1)</f>
        <v>9999</v>
      </c>
      <c r="S175" s="11">
        <f>INDEX(D_THERM_DEMANDS!AE$3:AE$14, MATCH($B175,D_THERM_DEMANDS!$P$3:$P$14,0), 1)</f>
        <v>9999</v>
      </c>
      <c r="T175" s="11">
        <f>INDEX(D_THERM_DEMANDS!AF$3:AF$14, MATCH($B175,D_THERM_DEMANDS!$P$3:$P$14,0), 1)</f>
        <v>3.4639017647861883E-2</v>
      </c>
      <c r="U175" s="11">
        <f>INDEX(D_THERM_DEMANDS!AG$3:AG$14, MATCH($B175,D_THERM_DEMANDS!$P$3:$P$14,0), 1)</f>
        <v>0</v>
      </c>
      <c r="V175" s="11">
        <f>INDEX(D_THERM_DEMANDS!AH$3:AH$14, MATCH($B175,D_THERM_DEMANDS!$P$3:$P$14,0), 1)</f>
        <v>0</v>
      </c>
      <c r="W175" s="11">
        <f>INDEX(D_THERM_DEMANDS!AI$3:AI$14, MATCH($B175,D_THERM_DEMANDS!$P$3:$P$14,0), 1)</f>
        <v>1.5591397858618225E-2</v>
      </c>
      <c r="X175" s="11">
        <f>INDEX(D_THERM_DEMANDS!AJ$3:AJ$14, MATCH($B175,D_THERM_DEMANDS!$P$3:$P$14,0), 1)</f>
        <v>3.7788019934740666E-2</v>
      </c>
      <c r="Y175" s="11">
        <f>INDEX(D_THERM_DEMANDS!AK$3:AK$14, MATCH($B175,D_THERM_DEMANDS!$P$3:$P$14,0), 1)</f>
        <v>0.82062979976427719</v>
      </c>
      <c r="Z175">
        <f>INDEX(DEMAND_C217B!$K$3:$K$14, MATCH($B175,DEMAND_C217B!$H$3:$H$14,0), 1)</f>
        <v>0.25356977839257494</v>
      </c>
    </row>
    <row r="176" spans="1:26">
      <c r="A176" s="1">
        <v>43841</v>
      </c>
      <c r="B176" s="6">
        <f t="shared" si="2"/>
        <v>1</v>
      </c>
      <c r="C176" s="11">
        <v>3177</v>
      </c>
      <c r="D176" s="11">
        <f>OROLEVEL5!G165/1000</f>
        <v>3135.2939999999999</v>
      </c>
      <c r="E176" s="11">
        <f>INDEX(OROevaprateIN!$D$2:$D$13, MATCH($B176,OROevaprateIN!$A$2:$A$13,0), 1)</f>
        <v>2.9540150989468324E-2</v>
      </c>
      <c r="F176" s="11">
        <f>INDEX(DEM_D6_PWR!$K$3:$K$14, MATCH($B176,DEM_D6_PWR!$H$3:$H$14,0), 1)</f>
        <v>0</v>
      </c>
      <c r="G176" s="11">
        <f>INDEX('MINGW_6&amp;DR69'!$L$3:$L$14, MATCH($B176,'MINGW_6&amp;DR69'!$H$3:$H$14,0), 1)</f>
        <v>0</v>
      </c>
      <c r="H176" s="11">
        <f>INDEX('MINGW_6&amp;DR69'!$M$3:$M$14, MATCH($B176,'MINGW_6&amp;DR69'!$H$3:$H$14,0), 1)</f>
        <v>0</v>
      </c>
      <c r="I176" s="11">
        <v>4830</v>
      </c>
      <c r="J176" s="11">
        <f>INDEX(CALLITE_EVAP_S_SHSTA!$I$2:$I$13, MATCH($B176,CALLITE_EVAP_S_SHSTA!$F$2:$F$13,0), 1)</f>
        <v>4.6900921748713596E-2</v>
      </c>
      <c r="K176" s="11">
        <f>SHASTAlevel5extended!$H165</f>
        <v>3550.95</v>
      </c>
      <c r="L176" s="11">
        <f>INDEX(CALLiTE_SHASTA_LEVEL2_4!$E$1024:$E$1035, MATCH($B176,CALLiTE_SHASTA_LEVEL2_4!$C$1024:$C$1035,0), 1)</f>
        <v>1700</v>
      </c>
      <c r="M176" s="11">
        <f>INDEX(CALLiTE_SHASTA_LEVEL2_4!$F$1024:$F$1035, MATCH($B176,CALLiTE_SHASTA_LEVEL2_4!$C$1024:$C$1035,0), 1)</f>
        <v>3782</v>
      </c>
      <c r="N176" s="11">
        <f>inflowYuba!H165</f>
        <v>1359</v>
      </c>
      <c r="O176" s="11">
        <f>INDEX(DEMAND_D_DAGUER_NP!$K$3:$K$14, MATCH($B176,DEMAND_D_DAGUER_NP!$H$3:$H$14,0), 1)</f>
        <v>0.20201997598561641</v>
      </c>
      <c r="P176" s="11">
        <f>INDEX(D_THERM_DEMANDS!AB$3:AB$14, MATCH($B176,D_THERM_DEMANDS!$P$3:$P$14,0), 1)</f>
        <v>9999</v>
      </c>
      <c r="Q176" s="11">
        <f>INDEX(D_THERM_DEMANDS!AC$3:AC$14, MATCH($B176,D_THERM_DEMANDS!$P$3:$P$14,0), 1)</f>
        <v>9999</v>
      </c>
      <c r="R176" s="11">
        <f>INDEX(D_THERM_DEMANDS!AD$3:AD$14, MATCH($B176,D_THERM_DEMANDS!$P$3:$P$14,0), 1)</f>
        <v>9999</v>
      </c>
      <c r="S176" s="11">
        <f>INDEX(D_THERM_DEMANDS!AE$3:AE$14, MATCH($B176,D_THERM_DEMANDS!$P$3:$P$14,0), 1)</f>
        <v>9999</v>
      </c>
      <c r="T176" s="11">
        <f>INDEX(D_THERM_DEMANDS!AF$3:AF$14, MATCH($B176,D_THERM_DEMANDS!$P$3:$P$14,0), 1)</f>
        <v>3.4639017647861883E-2</v>
      </c>
      <c r="U176" s="11">
        <f>INDEX(D_THERM_DEMANDS!AG$3:AG$14, MATCH($B176,D_THERM_DEMANDS!$P$3:$P$14,0), 1)</f>
        <v>0</v>
      </c>
      <c r="V176" s="11">
        <f>INDEX(D_THERM_DEMANDS!AH$3:AH$14, MATCH($B176,D_THERM_DEMANDS!$P$3:$P$14,0), 1)</f>
        <v>0</v>
      </c>
      <c r="W176" s="11">
        <f>INDEX(D_THERM_DEMANDS!AI$3:AI$14, MATCH($B176,D_THERM_DEMANDS!$P$3:$P$14,0), 1)</f>
        <v>1.5591397858618225E-2</v>
      </c>
      <c r="X176" s="11">
        <f>INDEX(D_THERM_DEMANDS!AJ$3:AJ$14, MATCH($B176,D_THERM_DEMANDS!$P$3:$P$14,0), 1)</f>
        <v>3.7788019934740666E-2</v>
      </c>
      <c r="Y176" s="11">
        <f>INDEX(D_THERM_DEMANDS!AK$3:AK$14, MATCH($B176,D_THERM_DEMANDS!$P$3:$P$14,0), 1)</f>
        <v>0.82062979976427719</v>
      </c>
      <c r="Z176">
        <f>INDEX(DEMAND_C217B!$K$3:$K$14, MATCH($B176,DEMAND_C217B!$H$3:$H$14,0), 1)</f>
        <v>0.25356977839257494</v>
      </c>
    </row>
    <row r="177" spans="1:26">
      <c r="A177" s="1">
        <v>43842</v>
      </c>
      <c r="B177" s="6">
        <f t="shared" si="2"/>
        <v>1</v>
      </c>
      <c r="C177" s="11">
        <v>2744</v>
      </c>
      <c r="D177" s="11">
        <f>OROLEVEL5!G166/1000</f>
        <v>3139.2890000000002</v>
      </c>
      <c r="E177" s="11">
        <f>INDEX(OROevaprateIN!$D$2:$D$13, MATCH($B177,OROevaprateIN!$A$2:$A$13,0), 1)</f>
        <v>2.9540150989468324E-2</v>
      </c>
      <c r="F177" s="11">
        <f>INDEX(DEM_D6_PWR!$K$3:$K$14, MATCH($B177,DEM_D6_PWR!$H$3:$H$14,0), 1)</f>
        <v>0</v>
      </c>
      <c r="G177" s="11">
        <f>INDEX('MINGW_6&amp;DR69'!$L$3:$L$14, MATCH($B177,'MINGW_6&amp;DR69'!$H$3:$H$14,0), 1)</f>
        <v>0</v>
      </c>
      <c r="H177" s="11">
        <f>INDEX('MINGW_6&amp;DR69'!$M$3:$M$14, MATCH($B177,'MINGW_6&amp;DR69'!$H$3:$H$14,0), 1)</f>
        <v>0</v>
      </c>
      <c r="I177" s="11">
        <v>5071</v>
      </c>
      <c r="J177" s="11">
        <f>INDEX(CALLITE_EVAP_S_SHSTA!$I$2:$I$13, MATCH($B177,CALLITE_EVAP_S_SHSTA!$F$2:$F$13,0), 1)</f>
        <v>4.6900921748713596E-2</v>
      </c>
      <c r="K177" s="11">
        <f>SHASTAlevel5extended!$H166</f>
        <v>3565.893</v>
      </c>
      <c r="L177" s="11">
        <f>INDEX(CALLiTE_SHASTA_LEVEL2_4!$E$1024:$E$1035, MATCH($B177,CALLiTE_SHASTA_LEVEL2_4!$C$1024:$C$1035,0), 1)</f>
        <v>1700</v>
      </c>
      <c r="M177" s="11">
        <f>INDEX(CALLiTE_SHASTA_LEVEL2_4!$F$1024:$F$1035, MATCH($B177,CALLiTE_SHASTA_LEVEL2_4!$C$1024:$C$1035,0), 1)</f>
        <v>3782</v>
      </c>
      <c r="N177" s="11">
        <f>inflowYuba!H166</f>
        <v>1354</v>
      </c>
      <c r="O177" s="11">
        <f>INDEX(DEMAND_D_DAGUER_NP!$K$3:$K$14, MATCH($B177,DEMAND_D_DAGUER_NP!$H$3:$H$14,0), 1)</f>
        <v>0.20201997598561641</v>
      </c>
      <c r="P177" s="11">
        <f>INDEX(D_THERM_DEMANDS!AB$3:AB$14, MATCH($B177,D_THERM_DEMANDS!$P$3:$P$14,0), 1)</f>
        <v>9999</v>
      </c>
      <c r="Q177" s="11">
        <f>INDEX(D_THERM_DEMANDS!AC$3:AC$14, MATCH($B177,D_THERM_DEMANDS!$P$3:$P$14,0), 1)</f>
        <v>9999</v>
      </c>
      <c r="R177" s="11">
        <f>INDEX(D_THERM_DEMANDS!AD$3:AD$14, MATCH($B177,D_THERM_DEMANDS!$P$3:$P$14,0), 1)</f>
        <v>9999</v>
      </c>
      <c r="S177" s="11">
        <f>INDEX(D_THERM_DEMANDS!AE$3:AE$14, MATCH($B177,D_THERM_DEMANDS!$P$3:$P$14,0), 1)</f>
        <v>9999</v>
      </c>
      <c r="T177" s="11">
        <f>INDEX(D_THERM_DEMANDS!AF$3:AF$14, MATCH($B177,D_THERM_DEMANDS!$P$3:$P$14,0), 1)</f>
        <v>3.4639017647861883E-2</v>
      </c>
      <c r="U177" s="11">
        <f>INDEX(D_THERM_DEMANDS!AG$3:AG$14, MATCH($B177,D_THERM_DEMANDS!$P$3:$P$14,0), 1)</f>
        <v>0</v>
      </c>
      <c r="V177" s="11">
        <f>INDEX(D_THERM_DEMANDS!AH$3:AH$14, MATCH($B177,D_THERM_DEMANDS!$P$3:$P$14,0), 1)</f>
        <v>0</v>
      </c>
      <c r="W177" s="11">
        <f>INDEX(D_THERM_DEMANDS!AI$3:AI$14, MATCH($B177,D_THERM_DEMANDS!$P$3:$P$14,0), 1)</f>
        <v>1.5591397858618225E-2</v>
      </c>
      <c r="X177" s="11">
        <f>INDEX(D_THERM_DEMANDS!AJ$3:AJ$14, MATCH($B177,D_THERM_DEMANDS!$P$3:$P$14,0), 1)</f>
        <v>3.7788019934740666E-2</v>
      </c>
      <c r="Y177" s="11">
        <f>INDEX(D_THERM_DEMANDS!AK$3:AK$14, MATCH($B177,D_THERM_DEMANDS!$P$3:$P$14,0), 1)</f>
        <v>0.82062979976427719</v>
      </c>
      <c r="Z177">
        <f>INDEX(DEMAND_C217B!$K$3:$K$14, MATCH($B177,DEMAND_C217B!$H$3:$H$14,0), 1)</f>
        <v>0.25356977839257494</v>
      </c>
    </row>
    <row r="178" spans="1:26">
      <c r="A178" s="1">
        <v>43843</v>
      </c>
      <c r="B178" s="6">
        <f t="shared" si="2"/>
        <v>1</v>
      </c>
      <c r="C178" s="11">
        <v>3824</v>
      </c>
      <c r="D178" s="11">
        <f>OROLEVEL5!G167/1000</f>
        <v>3124.5160000000001</v>
      </c>
      <c r="E178" s="11">
        <f>INDEX(OROevaprateIN!$D$2:$D$13, MATCH($B178,OROevaprateIN!$A$2:$A$13,0), 1)</f>
        <v>2.9540150989468324E-2</v>
      </c>
      <c r="F178" s="11">
        <f>INDEX(DEM_D6_PWR!$K$3:$K$14, MATCH($B178,DEM_D6_PWR!$H$3:$H$14,0), 1)</f>
        <v>0</v>
      </c>
      <c r="G178" s="11">
        <f>INDEX('MINGW_6&amp;DR69'!$L$3:$L$14, MATCH($B178,'MINGW_6&amp;DR69'!$H$3:$H$14,0), 1)</f>
        <v>0</v>
      </c>
      <c r="H178" s="11">
        <f>INDEX('MINGW_6&amp;DR69'!$M$3:$M$14, MATCH($B178,'MINGW_6&amp;DR69'!$H$3:$H$14,0), 1)</f>
        <v>0</v>
      </c>
      <c r="I178" s="11">
        <v>5345</v>
      </c>
      <c r="J178" s="11">
        <f>INDEX(CALLITE_EVAP_S_SHSTA!$I$2:$I$13, MATCH($B178,CALLITE_EVAP_S_SHSTA!$F$2:$F$13,0), 1)</f>
        <v>4.6900921748713596E-2</v>
      </c>
      <c r="K178" s="11">
        <f>SHASTAlevel5extended!$H167</f>
        <v>3580.8359999999998</v>
      </c>
      <c r="L178" s="11">
        <f>INDEX(CALLiTE_SHASTA_LEVEL2_4!$E$1024:$E$1035, MATCH($B178,CALLiTE_SHASTA_LEVEL2_4!$C$1024:$C$1035,0), 1)</f>
        <v>1700</v>
      </c>
      <c r="M178" s="11">
        <f>INDEX(CALLiTE_SHASTA_LEVEL2_4!$F$1024:$F$1035, MATCH($B178,CALLiTE_SHASTA_LEVEL2_4!$C$1024:$C$1035,0), 1)</f>
        <v>3782</v>
      </c>
      <c r="N178" s="11">
        <f>inflowYuba!H167</f>
        <v>1356</v>
      </c>
      <c r="O178" s="11">
        <f>INDEX(DEMAND_D_DAGUER_NP!$K$3:$K$14, MATCH($B178,DEMAND_D_DAGUER_NP!$H$3:$H$14,0), 1)</f>
        <v>0.20201997598561641</v>
      </c>
      <c r="P178" s="11">
        <f>INDEX(D_THERM_DEMANDS!AB$3:AB$14, MATCH($B178,D_THERM_DEMANDS!$P$3:$P$14,0), 1)</f>
        <v>9999</v>
      </c>
      <c r="Q178" s="11">
        <f>INDEX(D_THERM_DEMANDS!AC$3:AC$14, MATCH($B178,D_THERM_DEMANDS!$P$3:$P$14,0), 1)</f>
        <v>9999</v>
      </c>
      <c r="R178" s="11">
        <f>INDEX(D_THERM_DEMANDS!AD$3:AD$14, MATCH($B178,D_THERM_DEMANDS!$P$3:$P$14,0), 1)</f>
        <v>9999</v>
      </c>
      <c r="S178" s="11">
        <f>INDEX(D_THERM_DEMANDS!AE$3:AE$14, MATCH($B178,D_THERM_DEMANDS!$P$3:$P$14,0), 1)</f>
        <v>9999</v>
      </c>
      <c r="T178" s="11">
        <f>INDEX(D_THERM_DEMANDS!AF$3:AF$14, MATCH($B178,D_THERM_DEMANDS!$P$3:$P$14,0), 1)</f>
        <v>3.4639017647861883E-2</v>
      </c>
      <c r="U178" s="11">
        <f>INDEX(D_THERM_DEMANDS!AG$3:AG$14, MATCH($B178,D_THERM_DEMANDS!$P$3:$P$14,0), 1)</f>
        <v>0</v>
      </c>
      <c r="V178" s="11">
        <f>INDEX(D_THERM_DEMANDS!AH$3:AH$14, MATCH($B178,D_THERM_DEMANDS!$P$3:$P$14,0), 1)</f>
        <v>0</v>
      </c>
      <c r="W178" s="11">
        <f>INDEX(D_THERM_DEMANDS!AI$3:AI$14, MATCH($B178,D_THERM_DEMANDS!$P$3:$P$14,0), 1)</f>
        <v>1.5591397858618225E-2</v>
      </c>
      <c r="X178" s="11">
        <f>INDEX(D_THERM_DEMANDS!AJ$3:AJ$14, MATCH($B178,D_THERM_DEMANDS!$P$3:$P$14,0), 1)</f>
        <v>3.7788019934740666E-2</v>
      </c>
      <c r="Y178" s="11">
        <f>INDEX(D_THERM_DEMANDS!AK$3:AK$14, MATCH($B178,D_THERM_DEMANDS!$P$3:$P$14,0), 1)</f>
        <v>0.82062979976427719</v>
      </c>
      <c r="Z178">
        <f>INDEX(DEMAND_C217B!$K$3:$K$14, MATCH($B178,DEMAND_C217B!$H$3:$H$14,0), 1)</f>
        <v>0.25356977839257494</v>
      </c>
    </row>
    <row r="179" spans="1:26">
      <c r="A179" s="1">
        <v>43844</v>
      </c>
      <c r="B179" s="6">
        <f t="shared" si="2"/>
        <v>1</v>
      </c>
      <c r="C179" s="11">
        <v>4419</v>
      </c>
      <c r="D179" s="11">
        <f>OROLEVEL5!G168/1000</f>
        <v>3126.306</v>
      </c>
      <c r="E179" s="11">
        <f>INDEX(OROevaprateIN!$D$2:$D$13, MATCH($B179,OROevaprateIN!$A$2:$A$13,0), 1)</f>
        <v>2.9540150989468324E-2</v>
      </c>
      <c r="F179" s="11">
        <f>INDEX(DEM_D6_PWR!$K$3:$K$14, MATCH($B179,DEM_D6_PWR!$H$3:$H$14,0), 1)</f>
        <v>0</v>
      </c>
      <c r="G179" s="11">
        <f>INDEX('MINGW_6&amp;DR69'!$L$3:$L$14, MATCH($B179,'MINGW_6&amp;DR69'!$H$3:$H$14,0), 1)</f>
        <v>0</v>
      </c>
      <c r="H179" s="11">
        <f>INDEX('MINGW_6&amp;DR69'!$M$3:$M$14, MATCH($B179,'MINGW_6&amp;DR69'!$H$3:$H$14,0), 1)</f>
        <v>0</v>
      </c>
      <c r="I179" s="11">
        <v>5235</v>
      </c>
      <c r="J179" s="11">
        <f>INDEX(CALLITE_EVAP_S_SHSTA!$I$2:$I$13, MATCH($B179,CALLITE_EVAP_S_SHSTA!$F$2:$F$13,0), 1)</f>
        <v>4.6900921748713596E-2</v>
      </c>
      <c r="K179" s="11">
        <f>SHASTAlevel5extended!$H168</f>
        <v>3595.7779999999998</v>
      </c>
      <c r="L179" s="11">
        <f>INDEX(CALLiTE_SHASTA_LEVEL2_4!$E$1024:$E$1035, MATCH($B179,CALLiTE_SHASTA_LEVEL2_4!$C$1024:$C$1035,0), 1)</f>
        <v>1700</v>
      </c>
      <c r="M179" s="11">
        <f>INDEX(CALLiTE_SHASTA_LEVEL2_4!$F$1024:$F$1035, MATCH($B179,CALLiTE_SHASTA_LEVEL2_4!$C$1024:$C$1035,0), 1)</f>
        <v>3782</v>
      </c>
      <c r="N179" s="11">
        <f>inflowYuba!H168</f>
        <v>1357</v>
      </c>
      <c r="O179" s="11">
        <f>INDEX(DEMAND_D_DAGUER_NP!$K$3:$K$14, MATCH($B179,DEMAND_D_DAGUER_NP!$H$3:$H$14,0), 1)</f>
        <v>0.20201997598561641</v>
      </c>
      <c r="P179" s="11">
        <f>INDEX(D_THERM_DEMANDS!AB$3:AB$14, MATCH($B179,D_THERM_DEMANDS!$P$3:$P$14,0), 1)</f>
        <v>9999</v>
      </c>
      <c r="Q179" s="11">
        <f>INDEX(D_THERM_DEMANDS!AC$3:AC$14, MATCH($B179,D_THERM_DEMANDS!$P$3:$P$14,0), 1)</f>
        <v>9999</v>
      </c>
      <c r="R179" s="11">
        <f>INDEX(D_THERM_DEMANDS!AD$3:AD$14, MATCH($B179,D_THERM_DEMANDS!$P$3:$P$14,0), 1)</f>
        <v>9999</v>
      </c>
      <c r="S179" s="11">
        <f>INDEX(D_THERM_DEMANDS!AE$3:AE$14, MATCH($B179,D_THERM_DEMANDS!$P$3:$P$14,0), 1)</f>
        <v>9999</v>
      </c>
      <c r="T179" s="11">
        <f>INDEX(D_THERM_DEMANDS!AF$3:AF$14, MATCH($B179,D_THERM_DEMANDS!$P$3:$P$14,0), 1)</f>
        <v>3.4639017647861883E-2</v>
      </c>
      <c r="U179" s="11">
        <f>INDEX(D_THERM_DEMANDS!AG$3:AG$14, MATCH($B179,D_THERM_DEMANDS!$P$3:$P$14,0), 1)</f>
        <v>0</v>
      </c>
      <c r="V179" s="11">
        <f>INDEX(D_THERM_DEMANDS!AH$3:AH$14, MATCH($B179,D_THERM_DEMANDS!$P$3:$P$14,0), 1)</f>
        <v>0</v>
      </c>
      <c r="W179" s="11">
        <f>INDEX(D_THERM_DEMANDS!AI$3:AI$14, MATCH($B179,D_THERM_DEMANDS!$P$3:$P$14,0), 1)</f>
        <v>1.5591397858618225E-2</v>
      </c>
      <c r="X179" s="11">
        <f>INDEX(D_THERM_DEMANDS!AJ$3:AJ$14, MATCH($B179,D_THERM_DEMANDS!$P$3:$P$14,0), 1)</f>
        <v>3.7788019934740666E-2</v>
      </c>
      <c r="Y179" s="11">
        <f>INDEX(D_THERM_DEMANDS!AK$3:AK$14, MATCH($B179,D_THERM_DEMANDS!$P$3:$P$14,0), 1)</f>
        <v>0.82062979976427719</v>
      </c>
      <c r="Z179">
        <f>INDEX(DEMAND_C217B!$K$3:$K$14, MATCH($B179,DEMAND_C217B!$H$3:$H$14,0), 1)</f>
        <v>0.25356977839257494</v>
      </c>
    </row>
    <row r="180" spans="1:26">
      <c r="A180" s="1">
        <v>43845</v>
      </c>
      <c r="B180" s="6">
        <f t="shared" si="2"/>
        <v>1</v>
      </c>
      <c r="C180" s="11">
        <v>4079</v>
      </c>
      <c r="D180" s="11">
        <f>OROLEVEL5!G169/1000</f>
        <v>3132.6570000000002</v>
      </c>
      <c r="E180" s="11">
        <f>INDEX(OROevaprateIN!$D$2:$D$13, MATCH($B180,OROevaprateIN!$A$2:$A$13,0), 1)</f>
        <v>2.9540150989468324E-2</v>
      </c>
      <c r="F180" s="11">
        <f>INDEX(DEM_D6_PWR!$K$3:$K$14, MATCH($B180,DEM_D6_PWR!$H$3:$H$14,0), 1)</f>
        <v>0</v>
      </c>
      <c r="G180" s="11">
        <f>INDEX('MINGW_6&amp;DR69'!$L$3:$L$14, MATCH($B180,'MINGW_6&amp;DR69'!$H$3:$H$14,0), 1)</f>
        <v>0</v>
      </c>
      <c r="H180" s="11">
        <f>INDEX('MINGW_6&amp;DR69'!$M$3:$M$14, MATCH($B180,'MINGW_6&amp;DR69'!$H$3:$H$14,0), 1)</f>
        <v>0</v>
      </c>
      <c r="I180" s="11">
        <v>5074</v>
      </c>
      <c r="J180" s="11">
        <f>INDEX(CALLITE_EVAP_S_SHSTA!$I$2:$I$13, MATCH($B180,CALLITE_EVAP_S_SHSTA!$F$2:$F$13,0), 1)</f>
        <v>4.6900921748713596E-2</v>
      </c>
      <c r="K180" s="11">
        <f>SHASTAlevel5extended!$H169</f>
        <v>3610.72</v>
      </c>
      <c r="L180" s="11">
        <f>INDEX(CALLiTE_SHASTA_LEVEL2_4!$E$1024:$E$1035, MATCH($B180,CALLiTE_SHASTA_LEVEL2_4!$C$1024:$C$1035,0), 1)</f>
        <v>1700</v>
      </c>
      <c r="M180" s="11">
        <f>INDEX(CALLiTE_SHASTA_LEVEL2_4!$F$1024:$F$1035, MATCH($B180,CALLiTE_SHASTA_LEVEL2_4!$C$1024:$C$1035,0), 1)</f>
        <v>3782</v>
      </c>
      <c r="N180" s="11">
        <f>inflowYuba!H169</f>
        <v>1358</v>
      </c>
      <c r="O180" s="11">
        <f>INDEX(DEMAND_D_DAGUER_NP!$K$3:$K$14, MATCH($B180,DEMAND_D_DAGUER_NP!$H$3:$H$14,0), 1)</f>
        <v>0.20201997598561641</v>
      </c>
      <c r="P180" s="11">
        <f>INDEX(D_THERM_DEMANDS!AB$3:AB$14, MATCH($B180,D_THERM_DEMANDS!$P$3:$P$14,0), 1)</f>
        <v>9999</v>
      </c>
      <c r="Q180" s="11">
        <f>INDEX(D_THERM_DEMANDS!AC$3:AC$14, MATCH($B180,D_THERM_DEMANDS!$P$3:$P$14,0), 1)</f>
        <v>9999</v>
      </c>
      <c r="R180" s="11">
        <f>INDEX(D_THERM_DEMANDS!AD$3:AD$14, MATCH($B180,D_THERM_DEMANDS!$P$3:$P$14,0), 1)</f>
        <v>9999</v>
      </c>
      <c r="S180" s="11">
        <f>INDEX(D_THERM_DEMANDS!AE$3:AE$14, MATCH($B180,D_THERM_DEMANDS!$P$3:$P$14,0), 1)</f>
        <v>9999</v>
      </c>
      <c r="T180" s="11">
        <f>INDEX(D_THERM_DEMANDS!AF$3:AF$14, MATCH($B180,D_THERM_DEMANDS!$P$3:$P$14,0), 1)</f>
        <v>3.4639017647861883E-2</v>
      </c>
      <c r="U180" s="11">
        <f>INDEX(D_THERM_DEMANDS!AG$3:AG$14, MATCH($B180,D_THERM_DEMANDS!$P$3:$P$14,0), 1)</f>
        <v>0</v>
      </c>
      <c r="V180" s="11">
        <f>INDEX(D_THERM_DEMANDS!AH$3:AH$14, MATCH($B180,D_THERM_DEMANDS!$P$3:$P$14,0), 1)</f>
        <v>0</v>
      </c>
      <c r="W180" s="11">
        <f>INDEX(D_THERM_DEMANDS!AI$3:AI$14, MATCH($B180,D_THERM_DEMANDS!$P$3:$P$14,0), 1)</f>
        <v>1.5591397858618225E-2</v>
      </c>
      <c r="X180" s="11">
        <f>INDEX(D_THERM_DEMANDS!AJ$3:AJ$14, MATCH($B180,D_THERM_DEMANDS!$P$3:$P$14,0), 1)</f>
        <v>3.7788019934740666E-2</v>
      </c>
      <c r="Y180" s="11">
        <f>INDEX(D_THERM_DEMANDS!AK$3:AK$14, MATCH($B180,D_THERM_DEMANDS!$P$3:$P$14,0), 1)</f>
        <v>0.82062979976427719</v>
      </c>
      <c r="Z180">
        <f>INDEX(DEMAND_C217B!$K$3:$K$14, MATCH($B180,DEMAND_C217B!$H$3:$H$14,0), 1)</f>
        <v>0.25356977839257494</v>
      </c>
    </row>
    <row r="181" spans="1:26">
      <c r="A181" s="1">
        <v>43846</v>
      </c>
      <c r="B181" s="6">
        <f t="shared" si="2"/>
        <v>1</v>
      </c>
      <c r="C181" s="11">
        <v>4290</v>
      </c>
      <c r="D181" s="11">
        <f>OROLEVEL5!G170/1000</f>
        <v>3123.078</v>
      </c>
      <c r="E181" s="11">
        <f>INDEX(OROevaprateIN!$D$2:$D$13, MATCH($B181,OROevaprateIN!$A$2:$A$13,0), 1)</f>
        <v>2.9540150989468324E-2</v>
      </c>
      <c r="F181" s="11">
        <f>INDEX(DEM_D6_PWR!$K$3:$K$14, MATCH($B181,DEM_D6_PWR!$H$3:$H$14,0), 1)</f>
        <v>0</v>
      </c>
      <c r="G181" s="11">
        <f>INDEX('MINGW_6&amp;DR69'!$L$3:$L$14, MATCH($B181,'MINGW_6&amp;DR69'!$H$3:$H$14,0), 1)</f>
        <v>0</v>
      </c>
      <c r="H181" s="11">
        <f>INDEX('MINGW_6&amp;DR69'!$M$3:$M$14, MATCH($B181,'MINGW_6&amp;DR69'!$H$3:$H$14,0), 1)</f>
        <v>0</v>
      </c>
      <c r="I181" s="11">
        <v>8216</v>
      </c>
      <c r="J181" s="11">
        <f>INDEX(CALLITE_EVAP_S_SHSTA!$I$2:$I$13, MATCH($B181,CALLITE_EVAP_S_SHSTA!$F$2:$F$13,0), 1)</f>
        <v>4.6900921748713596E-2</v>
      </c>
      <c r="K181" s="11">
        <f>SHASTAlevel5extended!$H170</f>
        <v>3625.4090000000001</v>
      </c>
      <c r="L181" s="11">
        <f>INDEX(CALLiTE_SHASTA_LEVEL2_4!$E$1024:$E$1035, MATCH($B181,CALLiTE_SHASTA_LEVEL2_4!$C$1024:$C$1035,0), 1)</f>
        <v>1700</v>
      </c>
      <c r="M181" s="11">
        <f>INDEX(CALLiTE_SHASTA_LEVEL2_4!$F$1024:$F$1035, MATCH($B181,CALLiTE_SHASTA_LEVEL2_4!$C$1024:$C$1035,0), 1)</f>
        <v>3782</v>
      </c>
      <c r="N181" s="11">
        <f>inflowYuba!H170</f>
        <v>1361</v>
      </c>
      <c r="O181" s="11">
        <f>INDEX(DEMAND_D_DAGUER_NP!$K$3:$K$14, MATCH($B181,DEMAND_D_DAGUER_NP!$H$3:$H$14,0), 1)</f>
        <v>0.20201997598561641</v>
      </c>
      <c r="P181" s="11">
        <f>INDEX(D_THERM_DEMANDS!AB$3:AB$14, MATCH($B181,D_THERM_DEMANDS!$P$3:$P$14,0), 1)</f>
        <v>9999</v>
      </c>
      <c r="Q181" s="11">
        <f>INDEX(D_THERM_DEMANDS!AC$3:AC$14, MATCH($B181,D_THERM_DEMANDS!$P$3:$P$14,0), 1)</f>
        <v>9999</v>
      </c>
      <c r="R181" s="11">
        <f>INDEX(D_THERM_DEMANDS!AD$3:AD$14, MATCH($B181,D_THERM_DEMANDS!$P$3:$P$14,0), 1)</f>
        <v>9999</v>
      </c>
      <c r="S181" s="11">
        <f>INDEX(D_THERM_DEMANDS!AE$3:AE$14, MATCH($B181,D_THERM_DEMANDS!$P$3:$P$14,0), 1)</f>
        <v>9999</v>
      </c>
      <c r="T181" s="11">
        <f>INDEX(D_THERM_DEMANDS!AF$3:AF$14, MATCH($B181,D_THERM_DEMANDS!$P$3:$P$14,0), 1)</f>
        <v>3.4639017647861883E-2</v>
      </c>
      <c r="U181" s="11">
        <f>INDEX(D_THERM_DEMANDS!AG$3:AG$14, MATCH($B181,D_THERM_DEMANDS!$P$3:$P$14,0), 1)</f>
        <v>0</v>
      </c>
      <c r="V181" s="11">
        <f>INDEX(D_THERM_DEMANDS!AH$3:AH$14, MATCH($B181,D_THERM_DEMANDS!$P$3:$P$14,0), 1)</f>
        <v>0</v>
      </c>
      <c r="W181" s="11">
        <f>INDEX(D_THERM_DEMANDS!AI$3:AI$14, MATCH($B181,D_THERM_DEMANDS!$P$3:$P$14,0), 1)</f>
        <v>1.5591397858618225E-2</v>
      </c>
      <c r="X181" s="11">
        <f>INDEX(D_THERM_DEMANDS!AJ$3:AJ$14, MATCH($B181,D_THERM_DEMANDS!$P$3:$P$14,0), 1)</f>
        <v>3.7788019934740666E-2</v>
      </c>
      <c r="Y181" s="11">
        <f>INDEX(D_THERM_DEMANDS!AK$3:AK$14, MATCH($B181,D_THERM_DEMANDS!$P$3:$P$14,0), 1)</f>
        <v>0.82062979976427719</v>
      </c>
      <c r="Z181">
        <f>INDEX(DEMAND_C217B!$K$3:$K$14, MATCH($B181,DEMAND_C217B!$H$3:$H$14,0), 1)</f>
        <v>0.25356977839257494</v>
      </c>
    </row>
    <row r="182" spans="1:26">
      <c r="A182" s="1">
        <v>43847</v>
      </c>
      <c r="B182" s="6">
        <f t="shared" si="2"/>
        <v>1</v>
      </c>
      <c r="C182" s="11">
        <v>3858</v>
      </c>
      <c r="D182" s="11">
        <f>OROLEVEL5!G171/1000</f>
        <v>3114.1640000000002</v>
      </c>
      <c r="E182" s="11">
        <f>INDEX(OROevaprateIN!$D$2:$D$13, MATCH($B182,OROevaprateIN!$A$2:$A$13,0), 1)</f>
        <v>2.9540150989468324E-2</v>
      </c>
      <c r="F182" s="11">
        <f>INDEX(DEM_D6_PWR!$K$3:$K$14, MATCH($B182,DEM_D6_PWR!$H$3:$H$14,0), 1)</f>
        <v>0</v>
      </c>
      <c r="G182" s="11">
        <f>INDEX('MINGW_6&amp;DR69'!$L$3:$L$14, MATCH($B182,'MINGW_6&amp;DR69'!$H$3:$H$14,0), 1)</f>
        <v>0</v>
      </c>
      <c r="H182" s="11">
        <f>INDEX('MINGW_6&amp;DR69'!$M$3:$M$14, MATCH($B182,'MINGW_6&amp;DR69'!$H$3:$H$14,0), 1)</f>
        <v>0</v>
      </c>
      <c r="I182" s="11">
        <v>5750</v>
      </c>
      <c r="J182" s="11">
        <f>INDEX(CALLITE_EVAP_S_SHSTA!$I$2:$I$13, MATCH($B182,CALLITE_EVAP_S_SHSTA!$F$2:$F$13,0), 1)</f>
        <v>4.6900921748713596E-2</v>
      </c>
      <c r="K182" s="11">
        <f>SHASTAlevel5extended!$H171</f>
        <v>3640.1219999999998</v>
      </c>
      <c r="L182" s="11">
        <f>INDEX(CALLiTE_SHASTA_LEVEL2_4!$E$1024:$E$1035, MATCH($B182,CALLiTE_SHASTA_LEVEL2_4!$C$1024:$C$1035,0), 1)</f>
        <v>1700</v>
      </c>
      <c r="M182" s="11">
        <f>INDEX(CALLiTE_SHASTA_LEVEL2_4!$F$1024:$F$1035, MATCH($B182,CALLiTE_SHASTA_LEVEL2_4!$C$1024:$C$1035,0), 1)</f>
        <v>3782</v>
      </c>
      <c r="N182" s="11">
        <f>inflowYuba!H171</f>
        <v>1359</v>
      </c>
      <c r="O182" s="11">
        <f>INDEX(DEMAND_D_DAGUER_NP!$K$3:$K$14, MATCH($B182,DEMAND_D_DAGUER_NP!$H$3:$H$14,0), 1)</f>
        <v>0.20201997598561641</v>
      </c>
      <c r="P182" s="11">
        <f>INDEX(D_THERM_DEMANDS!AB$3:AB$14, MATCH($B182,D_THERM_DEMANDS!$P$3:$P$14,0), 1)</f>
        <v>9999</v>
      </c>
      <c r="Q182" s="11">
        <f>INDEX(D_THERM_DEMANDS!AC$3:AC$14, MATCH($B182,D_THERM_DEMANDS!$P$3:$P$14,0), 1)</f>
        <v>9999</v>
      </c>
      <c r="R182" s="11">
        <f>INDEX(D_THERM_DEMANDS!AD$3:AD$14, MATCH($B182,D_THERM_DEMANDS!$P$3:$P$14,0), 1)</f>
        <v>9999</v>
      </c>
      <c r="S182" s="11">
        <f>INDEX(D_THERM_DEMANDS!AE$3:AE$14, MATCH($B182,D_THERM_DEMANDS!$P$3:$P$14,0), 1)</f>
        <v>9999</v>
      </c>
      <c r="T182" s="11">
        <f>INDEX(D_THERM_DEMANDS!AF$3:AF$14, MATCH($B182,D_THERM_DEMANDS!$P$3:$P$14,0), 1)</f>
        <v>3.4639017647861883E-2</v>
      </c>
      <c r="U182" s="11">
        <f>INDEX(D_THERM_DEMANDS!AG$3:AG$14, MATCH($B182,D_THERM_DEMANDS!$P$3:$P$14,0), 1)</f>
        <v>0</v>
      </c>
      <c r="V182" s="11">
        <f>INDEX(D_THERM_DEMANDS!AH$3:AH$14, MATCH($B182,D_THERM_DEMANDS!$P$3:$P$14,0), 1)</f>
        <v>0</v>
      </c>
      <c r="W182" s="11">
        <f>INDEX(D_THERM_DEMANDS!AI$3:AI$14, MATCH($B182,D_THERM_DEMANDS!$P$3:$P$14,0), 1)</f>
        <v>1.5591397858618225E-2</v>
      </c>
      <c r="X182" s="11">
        <f>INDEX(D_THERM_DEMANDS!AJ$3:AJ$14, MATCH($B182,D_THERM_DEMANDS!$P$3:$P$14,0), 1)</f>
        <v>3.7788019934740666E-2</v>
      </c>
      <c r="Y182" s="11">
        <f>INDEX(D_THERM_DEMANDS!AK$3:AK$14, MATCH($B182,D_THERM_DEMANDS!$P$3:$P$14,0), 1)</f>
        <v>0.82062979976427719</v>
      </c>
      <c r="Z182">
        <f>INDEX(DEMAND_C217B!$K$3:$K$14, MATCH($B182,DEMAND_C217B!$H$3:$H$14,0), 1)</f>
        <v>0.25356977839257494</v>
      </c>
    </row>
    <row r="183" spans="1:26">
      <c r="A183" s="1">
        <v>43848</v>
      </c>
      <c r="B183" s="6">
        <f t="shared" si="2"/>
        <v>1</v>
      </c>
      <c r="C183" s="11">
        <v>3051</v>
      </c>
      <c r="D183" s="11">
        <f>OROLEVEL5!G172/1000</f>
        <v>3110.8919999999998</v>
      </c>
      <c r="E183" s="11">
        <f>INDEX(OROevaprateIN!$D$2:$D$13, MATCH($B183,OROevaprateIN!$A$2:$A$13,0), 1)</f>
        <v>2.9540150989468324E-2</v>
      </c>
      <c r="F183" s="11">
        <f>INDEX(DEM_D6_PWR!$K$3:$K$14, MATCH($B183,DEM_D6_PWR!$H$3:$H$14,0), 1)</f>
        <v>0</v>
      </c>
      <c r="G183" s="11">
        <f>INDEX('MINGW_6&amp;DR69'!$L$3:$L$14, MATCH($B183,'MINGW_6&amp;DR69'!$H$3:$H$14,0), 1)</f>
        <v>0</v>
      </c>
      <c r="H183" s="11">
        <f>INDEX('MINGW_6&amp;DR69'!$M$3:$M$14, MATCH($B183,'MINGW_6&amp;DR69'!$H$3:$H$14,0), 1)</f>
        <v>0</v>
      </c>
      <c r="I183" s="11">
        <v>6241</v>
      </c>
      <c r="J183" s="11">
        <f>INDEX(CALLITE_EVAP_S_SHSTA!$I$2:$I$13, MATCH($B183,CALLITE_EVAP_S_SHSTA!$F$2:$F$13,0), 1)</f>
        <v>4.6900921748713596E-2</v>
      </c>
      <c r="K183" s="11">
        <f>SHASTAlevel5extended!$H172</f>
        <v>3654.3560000000002</v>
      </c>
      <c r="L183" s="11">
        <f>INDEX(CALLiTE_SHASTA_LEVEL2_4!$E$1024:$E$1035, MATCH($B183,CALLiTE_SHASTA_LEVEL2_4!$C$1024:$C$1035,0), 1)</f>
        <v>1700</v>
      </c>
      <c r="M183" s="11">
        <f>INDEX(CALLiTE_SHASTA_LEVEL2_4!$F$1024:$F$1035, MATCH($B183,CALLiTE_SHASTA_LEVEL2_4!$C$1024:$C$1035,0), 1)</f>
        <v>3782</v>
      </c>
      <c r="N183" s="11">
        <f>inflowYuba!H172</f>
        <v>1359</v>
      </c>
      <c r="O183" s="11">
        <f>INDEX(DEMAND_D_DAGUER_NP!$K$3:$K$14, MATCH($B183,DEMAND_D_DAGUER_NP!$H$3:$H$14,0), 1)</f>
        <v>0.20201997598561641</v>
      </c>
      <c r="P183" s="11">
        <f>INDEX(D_THERM_DEMANDS!AB$3:AB$14, MATCH($B183,D_THERM_DEMANDS!$P$3:$P$14,0), 1)</f>
        <v>9999</v>
      </c>
      <c r="Q183" s="11">
        <f>INDEX(D_THERM_DEMANDS!AC$3:AC$14, MATCH($B183,D_THERM_DEMANDS!$P$3:$P$14,0), 1)</f>
        <v>9999</v>
      </c>
      <c r="R183" s="11">
        <f>INDEX(D_THERM_DEMANDS!AD$3:AD$14, MATCH($B183,D_THERM_DEMANDS!$P$3:$P$14,0), 1)</f>
        <v>9999</v>
      </c>
      <c r="S183" s="11">
        <f>INDEX(D_THERM_DEMANDS!AE$3:AE$14, MATCH($B183,D_THERM_DEMANDS!$P$3:$P$14,0), 1)</f>
        <v>9999</v>
      </c>
      <c r="T183" s="11">
        <f>INDEX(D_THERM_DEMANDS!AF$3:AF$14, MATCH($B183,D_THERM_DEMANDS!$P$3:$P$14,0), 1)</f>
        <v>3.4639017647861883E-2</v>
      </c>
      <c r="U183" s="11">
        <f>INDEX(D_THERM_DEMANDS!AG$3:AG$14, MATCH($B183,D_THERM_DEMANDS!$P$3:$P$14,0), 1)</f>
        <v>0</v>
      </c>
      <c r="V183" s="11">
        <f>INDEX(D_THERM_DEMANDS!AH$3:AH$14, MATCH($B183,D_THERM_DEMANDS!$P$3:$P$14,0), 1)</f>
        <v>0</v>
      </c>
      <c r="W183" s="11">
        <f>INDEX(D_THERM_DEMANDS!AI$3:AI$14, MATCH($B183,D_THERM_DEMANDS!$P$3:$P$14,0), 1)</f>
        <v>1.5591397858618225E-2</v>
      </c>
      <c r="X183" s="11">
        <f>INDEX(D_THERM_DEMANDS!AJ$3:AJ$14, MATCH($B183,D_THERM_DEMANDS!$P$3:$P$14,0), 1)</f>
        <v>3.7788019934740666E-2</v>
      </c>
      <c r="Y183" s="11">
        <f>INDEX(D_THERM_DEMANDS!AK$3:AK$14, MATCH($B183,D_THERM_DEMANDS!$P$3:$P$14,0), 1)</f>
        <v>0.82062979976427719</v>
      </c>
      <c r="Z183">
        <f>INDEX(DEMAND_C217B!$K$3:$K$14, MATCH($B183,DEMAND_C217B!$H$3:$H$14,0), 1)</f>
        <v>0.25356977839257494</v>
      </c>
    </row>
    <row r="184" spans="1:26">
      <c r="A184" s="1">
        <v>43849</v>
      </c>
      <c r="B184" s="6">
        <f t="shared" si="2"/>
        <v>1</v>
      </c>
      <c r="C184" s="11">
        <v>3726</v>
      </c>
      <c r="D184" s="11">
        <f>OROLEVEL5!G173/1000</f>
        <v>3117.4520000000002</v>
      </c>
      <c r="E184" s="11">
        <f>INDEX(OROevaprateIN!$D$2:$D$13, MATCH($B184,OROevaprateIN!$A$2:$A$13,0), 1)</f>
        <v>2.9540150989468324E-2</v>
      </c>
      <c r="F184" s="11">
        <f>INDEX(DEM_D6_PWR!$K$3:$K$14, MATCH($B184,DEM_D6_PWR!$H$3:$H$14,0), 1)</f>
        <v>0</v>
      </c>
      <c r="G184" s="11">
        <f>INDEX('MINGW_6&amp;DR69'!$L$3:$L$14, MATCH($B184,'MINGW_6&amp;DR69'!$H$3:$H$14,0), 1)</f>
        <v>0</v>
      </c>
      <c r="H184" s="11">
        <f>INDEX('MINGW_6&amp;DR69'!$M$3:$M$14, MATCH($B184,'MINGW_6&amp;DR69'!$H$3:$H$14,0), 1)</f>
        <v>0</v>
      </c>
      <c r="I184" s="11">
        <v>6826</v>
      </c>
      <c r="J184" s="11">
        <f>INDEX(CALLITE_EVAP_S_SHSTA!$I$2:$I$13, MATCH($B184,CALLITE_EVAP_S_SHSTA!$F$2:$F$13,0), 1)</f>
        <v>4.6900921748713596E-2</v>
      </c>
      <c r="K184" s="11">
        <f>SHASTAlevel5extended!$H173</f>
        <v>3667.9879999999998</v>
      </c>
      <c r="L184" s="11">
        <f>INDEX(CALLiTE_SHASTA_LEVEL2_4!$E$1024:$E$1035, MATCH($B184,CALLiTE_SHASTA_LEVEL2_4!$C$1024:$C$1035,0), 1)</f>
        <v>1700</v>
      </c>
      <c r="M184" s="11">
        <f>INDEX(CALLiTE_SHASTA_LEVEL2_4!$F$1024:$F$1035, MATCH($B184,CALLiTE_SHASTA_LEVEL2_4!$C$1024:$C$1035,0), 1)</f>
        <v>3782</v>
      </c>
      <c r="N184" s="11">
        <f>inflowYuba!H173</f>
        <v>1355</v>
      </c>
      <c r="O184" s="11">
        <f>INDEX(DEMAND_D_DAGUER_NP!$K$3:$K$14, MATCH($B184,DEMAND_D_DAGUER_NP!$H$3:$H$14,0), 1)</f>
        <v>0.20201997598561641</v>
      </c>
      <c r="P184" s="11">
        <f>INDEX(D_THERM_DEMANDS!AB$3:AB$14, MATCH($B184,D_THERM_DEMANDS!$P$3:$P$14,0), 1)</f>
        <v>9999</v>
      </c>
      <c r="Q184" s="11">
        <f>INDEX(D_THERM_DEMANDS!AC$3:AC$14, MATCH($B184,D_THERM_DEMANDS!$P$3:$P$14,0), 1)</f>
        <v>9999</v>
      </c>
      <c r="R184" s="11">
        <f>INDEX(D_THERM_DEMANDS!AD$3:AD$14, MATCH($B184,D_THERM_DEMANDS!$P$3:$P$14,0), 1)</f>
        <v>9999</v>
      </c>
      <c r="S184" s="11">
        <f>INDEX(D_THERM_DEMANDS!AE$3:AE$14, MATCH($B184,D_THERM_DEMANDS!$P$3:$P$14,0), 1)</f>
        <v>9999</v>
      </c>
      <c r="T184" s="11">
        <f>INDEX(D_THERM_DEMANDS!AF$3:AF$14, MATCH($B184,D_THERM_DEMANDS!$P$3:$P$14,0), 1)</f>
        <v>3.4639017647861883E-2</v>
      </c>
      <c r="U184" s="11">
        <f>INDEX(D_THERM_DEMANDS!AG$3:AG$14, MATCH($B184,D_THERM_DEMANDS!$P$3:$P$14,0), 1)</f>
        <v>0</v>
      </c>
      <c r="V184" s="11">
        <f>INDEX(D_THERM_DEMANDS!AH$3:AH$14, MATCH($B184,D_THERM_DEMANDS!$P$3:$P$14,0), 1)</f>
        <v>0</v>
      </c>
      <c r="W184" s="11">
        <f>INDEX(D_THERM_DEMANDS!AI$3:AI$14, MATCH($B184,D_THERM_DEMANDS!$P$3:$P$14,0), 1)</f>
        <v>1.5591397858618225E-2</v>
      </c>
      <c r="X184" s="11">
        <f>INDEX(D_THERM_DEMANDS!AJ$3:AJ$14, MATCH($B184,D_THERM_DEMANDS!$P$3:$P$14,0), 1)</f>
        <v>3.7788019934740666E-2</v>
      </c>
      <c r="Y184" s="11">
        <f>INDEX(D_THERM_DEMANDS!AK$3:AK$14, MATCH($B184,D_THERM_DEMANDS!$P$3:$P$14,0), 1)</f>
        <v>0.82062979976427719</v>
      </c>
      <c r="Z184">
        <f>INDEX(DEMAND_C217B!$K$3:$K$14, MATCH($B184,DEMAND_C217B!$H$3:$H$14,0), 1)</f>
        <v>0.25356977839257494</v>
      </c>
    </row>
    <row r="185" spans="1:26">
      <c r="A185" s="1">
        <v>43850</v>
      </c>
      <c r="B185" s="6">
        <f t="shared" si="2"/>
        <v>1</v>
      </c>
      <c r="C185" s="11">
        <v>3374</v>
      </c>
      <c r="D185" s="11">
        <f>OROLEVEL5!G174/1000</f>
        <v>3124.0680000000002</v>
      </c>
      <c r="E185" s="11">
        <f>INDEX(OROevaprateIN!$D$2:$D$13, MATCH($B185,OROevaprateIN!$A$2:$A$13,0), 1)</f>
        <v>2.9540150989468324E-2</v>
      </c>
      <c r="F185" s="11">
        <f>INDEX(DEM_D6_PWR!$K$3:$K$14, MATCH($B185,DEM_D6_PWR!$H$3:$H$14,0), 1)</f>
        <v>0</v>
      </c>
      <c r="G185" s="11">
        <f>INDEX('MINGW_6&amp;DR69'!$L$3:$L$14, MATCH($B185,'MINGW_6&amp;DR69'!$H$3:$H$14,0), 1)</f>
        <v>0</v>
      </c>
      <c r="H185" s="11">
        <f>INDEX('MINGW_6&amp;DR69'!$M$3:$M$14, MATCH($B185,'MINGW_6&amp;DR69'!$H$3:$H$14,0), 1)</f>
        <v>0</v>
      </c>
      <c r="I185" s="11">
        <v>5514</v>
      </c>
      <c r="J185" s="11">
        <f>INDEX(CALLITE_EVAP_S_SHSTA!$I$2:$I$13, MATCH($B185,CALLITE_EVAP_S_SHSTA!$F$2:$F$13,0), 1)</f>
        <v>4.6900921748713596E-2</v>
      </c>
      <c r="K185" s="11">
        <f>SHASTAlevel5extended!$H174</f>
        <v>3682.9560000000001</v>
      </c>
      <c r="L185" s="11">
        <f>INDEX(CALLiTE_SHASTA_LEVEL2_4!$E$1024:$E$1035, MATCH($B185,CALLiTE_SHASTA_LEVEL2_4!$C$1024:$C$1035,0), 1)</f>
        <v>1700</v>
      </c>
      <c r="M185" s="11">
        <f>INDEX(CALLiTE_SHASTA_LEVEL2_4!$F$1024:$F$1035, MATCH($B185,CALLiTE_SHASTA_LEVEL2_4!$C$1024:$C$1035,0), 1)</f>
        <v>3782</v>
      </c>
      <c r="N185" s="11">
        <f>inflowYuba!H174</f>
        <v>1353</v>
      </c>
      <c r="O185" s="11">
        <f>INDEX(DEMAND_D_DAGUER_NP!$K$3:$K$14, MATCH($B185,DEMAND_D_DAGUER_NP!$H$3:$H$14,0), 1)</f>
        <v>0.20201997598561641</v>
      </c>
      <c r="P185" s="11">
        <f>INDEX(D_THERM_DEMANDS!AB$3:AB$14, MATCH($B185,D_THERM_DEMANDS!$P$3:$P$14,0), 1)</f>
        <v>9999</v>
      </c>
      <c r="Q185" s="11">
        <f>INDEX(D_THERM_DEMANDS!AC$3:AC$14, MATCH($B185,D_THERM_DEMANDS!$P$3:$P$14,0), 1)</f>
        <v>9999</v>
      </c>
      <c r="R185" s="11">
        <f>INDEX(D_THERM_DEMANDS!AD$3:AD$14, MATCH($B185,D_THERM_DEMANDS!$P$3:$P$14,0), 1)</f>
        <v>9999</v>
      </c>
      <c r="S185" s="11">
        <f>INDEX(D_THERM_DEMANDS!AE$3:AE$14, MATCH($B185,D_THERM_DEMANDS!$P$3:$P$14,0), 1)</f>
        <v>9999</v>
      </c>
      <c r="T185" s="11">
        <f>INDEX(D_THERM_DEMANDS!AF$3:AF$14, MATCH($B185,D_THERM_DEMANDS!$P$3:$P$14,0), 1)</f>
        <v>3.4639017647861883E-2</v>
      </c>
      <c r="U185" s="11">
        <f>INDEX(D_THERM_DEMANDS!AG$3:AG$14, MATCH($B185,D_THERM_DEMANDS!$P$3:$P$14,0), 1)</f>
        <v>0</v>
      </c>
      <c r="V185" s="11">
        <f>INDEX(D_THERM_DEMANDS!AH$3:AH$14, MATCH($B185,D_THERM_DEMANDS!$P$3:$P$14,0), 1)</f>
        <v>0</v>
      </c>
      <c r="W185" s="11">
        <f>INDEX(D_THERM_DEMANDS!AI$3:AI$14, MATCH($B185,D_THERM_DEMANDS!$P$3:$P$14,0), 1)</f>
        <v>1.5591397858618225E-2</v>
      </c>
      <c r="X185" s="11">
        <f>INDEX(D_THERM_DEMANDS!AJ$3:AJ$14, MATCH($B185,D_THERM_DEMANDS!$P$3:$P$14,0), 1)</f>
        <v>3.7788019934740666E-2</v>
      </c>
      <c r="Y185" s="11">
        <f>INDEX(D_THERM_DEMANDS!AK$3:AK$14, MATCH($B185,D_THERM_DEMANDS!$P$3:$P$14,0), 1)</f>
        <v>0.82062979976427719</v>
      </c>
      <c r="Z185">
        <f>INDEX(DEMAND_C217B!$K$3:$K$14, MATCH($B185,DEMAND_C217B!$H$3:$H$14,0), 1)</f>
        <v>0.25356977839257494</v>
      </c>
    </row>
    <row r="186" spans="1:26">
      <c r="A186" s="1">
        <v>43851</v>
      </c>
      <c r="B186" s="6">
        <f t="shared" si="2"/>
        <v>1</v>
      </c>
      <c r="C186" s="11">
        <v>3920</v>
      </c>
      <c r="D186" s="11">
        <f>OROLEVEL5!G175/1000</f>
        <v>3097.8679999999999</v>
      </c>
      <c r="E186" s="11">
        <f>INDEX(OROevaprateIN!$D$2:$D$13, MATCH($B186,OROevaprateIN!$A$2:$A$13,0), 1)</f>
        <v>2.9540150989468324E-2</v>
      </c>
      <c r="F186" s="11">
        <f>INDEX(DEM_D6_PWR!$K$3:$K$14, MATCH($B186,DEM_D6_PWR!$H$3:$H$14,0), 1)</f>
        <v>0</v>
      </c>
      <c r="G186" s="11">
        <f>INDEX('MINGW_6&amp;DR69'!$L$3:$L$14, MATCH($B186,'MINGW_6&amp;DR69'!$H$3:$H$14,0), 1)</f>
        <v>0</v>
      </c>
      <c r="H186" s="11">
        <f>INDEX('MINGW_6&amp;DR69'!$M$3:$M$14, MATCH($B186,'MINGW_6&amp;DR69'!$H$3:$H$14,0), 1)</f>
        <v>0</v>
      </c>
      <c r="I186" s="11">
        <v>7429</v>
      </c>
      <c r="J186" s="11">
        <f>INDEX(CALLITE_EVAP_S_SHSTA!$I$2:$I$13, MATCH($B186,CALLITE_EVAP_S_SHSTA!$F$2:$F$13,0), 1)</f>
        <v>4.6900921748713596E-2</v>
      </c>
      <c r="K186" s="11">
        <f>SHASTAlevel5extended!$H175</f>
        <v>3695.8719999999998</v>
      </c>
      <c r="L186" s="11">
        <f>INDEX(CALLiTE_SHASTA_LEVEL2_4!$E$1024:$E$1035, MATCH($B186,CALLiTE_SHASTA_LEVEL2_4!$C$1024:$C$1035,0), 1)</f>
        <v>1700</v>
      </c>
      <c r="M186" s="11">
        <f>INDEX(CALLiTE_SHASTA_LEVEL2_4!$F$1024:$F$1035, MATCH($B186,CALLiTE_SHASTA_LEVEL2_4!$C$1024:$C$1035,0), 1)</f>
        <v>3782</v>
      </c>
      <c r="N186" s="11">
        <f>inflowYuba!H175</f>
        <v>1356</v>
      </c>
      <c r="O186" s="11">
        <f>INDEX(DEMAND_D_DAGUER_NP!$K$3:$K$14, MATCH($B186,DEMAND_D_DAGUER_NP!$H$3:$H$14,0), 1)</f>
        <v>0.20201997598561641</v>
      </c>
      <c r="P186" s="11">
        <f>INDEX(D_THERM_DEMANDS!AB$3:AB$14, MATCH($B186,D_THERM_DEMANDS!$P$3:$P$14,0), 1)</f>
        <v>9999</v>
      </c>
      <c r="Q186" s="11">
        <f>INDEX(D_THERM_DEMANDS!AC$3:AC$14, MATCH($B186,D_THERM_DEMANDS!$P$3:$P$14,0), 1)</f>
        <v>9999</v>
      </c>
      <c r="R186" s="11">
        <f>INDEX(D_THERM_DEMANDS!AD$3:AD$14, MATCH($B186,D_THERM_DEMANDS!$P$3:$P$14,0), 1)</f>
        <v>9999</v>
      </c>
      <c r="S186" s="11">
        <f>INDEX(D_THERM_DEMANDS!AE$3:AE$14, MATCH($B186,D_THERM_DEMANDS!$P$3:$P$14,0), 1)</f>
        <v>9999</v>
      </c>
      <c r="T186" s="11">
        <f>INDEX(D_THERM_DEMANDS!AF$3:AF$14, MATCH($B186,D_THERM_DEMANDS!$P$3:$P$14,0), 1)</f>
        <v>3.4639017647861883E-2</v>
      </c>
      <c r="U186" s="11">
        <f>INDEX(D_THERM_DEMANDS!AG$3:AG$14, MATCH($B186,D_THERM_DEMANDS!$P$3:$P$14,0), 1)</f>
        <v>0</v>
      </c>
      <c r="V186" s="11">
        <f>INDEX(D_THERM_DEMANDS!AH$3:AH$14, MATCH($B186,D_THERM_DEMANDS!$P$3:$P$14,0), 1)</f>
        <v>0</v>
      </c>
      <c r="W186" s="11">
        <f>INDEX(D_THERM_DEMANDS!AI$3:AI$14, MATCH($B186,D_THERM_DEMANDS!$P$3:$P$14,0), 1)</f>
        <v>1.5591397858618225E-2</v>
      </c>
      <c r="X186" s="11">
        <f>INDEX(D_THERM_DEMANDS!AJ$3:AJ$14, MATCH($B186,D_THERM_DEMANDS!$P$3:$P$14,0), 1)</f>
        <v>3.7788019934740666E-2</v>
      </c>
      <c r="Y186" s="11">
        <f>INDEX(D_THERM_DEMANDS!AK$3:AK$14, MATCH($B186,D_THERM_DEMANDS!$P$3:$P$14,0), 1)</f>
        <v>0.82062979976427719</v>
      </c>
      <c r="Z186">
        <f>INDEX(DEMAND_C217B!$K$3:$K$14, MATCH($B186,DEMAND_C217B!$H$3:$H$14,0), 1)</f>
        <v>0.25356977839257494</v>
      </c>
    </row>
    <row r="187" spans="1:26">
      <c r="A187" s="1">
        <v>43852</v>
      </c>
      <c r="B187" s="6">
        <f t="shared" si="2"/>
        <v>1</v>
      </c>
      <c r="C187" s="11">
        <v>4690</v>
      </c>
      <c r="D187" s="11">
        <f>OROLEVEL5!G176/1000</f>
        <v>3103.1129999999998</v>
      </c>
      <c r="E187" s="11">
        <f>INDEX(OROevaprateIN!$D$2:$D$13, MATCH($B187,OROevaprateIN!$A$2:$A$13,0), 1)</f>
        <v>2.9540150989468324E-2</v>
      </c>
      <c r="F187" s="11">
        <f>INDEX(DEM_D6_PWR!$K$3:$K$14, MATCH($B187,DEM_D6_PWR!$H$3:$H$14,0), 1)</f>
        <v>0</v>
      </c>
      <c r="G187" s="11">
        <f>INDEX('MINGW_6&amp;DR69'!$L$3:$L$14, MATCH($B187,'MINGW_6&amp;DR69'!$H$3:$H$14,0), 1)</f>
        <v>0</v>
      </c>
      <c r="H187" s="11">
        <f>INDEX('MINGW_6&amp;DR69'!$M$3:$M$14, MATCH($B187,'MINGW_6&amp;DR69'!$H$3:$H$14,0), 1)</f>
        <v>0</v>
      </c>
      <c r="I187" s="11">
        <v>7403</v>
      </c>
      <c r="J187" s="11">
        <f>INDEX(CALLITE_EVAP_S_SHSTA!$I$2:$I$13, MATCH($B187,CALLITE_EVAP_S_SHSTA!$F$2:$F$13,0), 1)</f>
        <v>4.6900921748713596E-2</v>
      </c>
      <c r="K187" s="11">
        <f>SHASTAlevel5extended!$H176</f>
        <v>3708.788</v>
      </c>
      <c r="L187" s="11">
        <f>INDEX(CALLiTE_SHASTA_LEVEL2_4!$E$1024:$E$1035, MATCH($B187,CALLiTE_SHASTA_LEVEL2_4!$C$1024:$C$1035,0), 1)</f>
        <v>1700</v>
      </c>
      <c r="M187" s="11">
        <f>INDEX(CALLiTE_SHASTA_LEVEL2_4!$F$1024:$F$1035, MATCH($B187,CALLiTE_SHASTA_LEVEL2_4!$C$1024:$C$1035,0), 1)</f>
        <v>3782</v>
      </c>
      <c r="N187" s="11">
        <f>inflowYuba!H176</f>
        <v>1361</v>
      </c>
      <c r="O187" s="11">
        <f>INDEX(DEMAND_D_DAGUER_NP!$K$3:$K$14, MATCH($B187,DEMAND_D_DAGUER_NP!$H$3:$H$14,0), 1)</f>
        <v>0.20201997598561641</v>
      </c>
      <c r="P187" s="11">
        <f>INDEX(D_THERM_DEMANDS!AB$3:AB$14, MATCH($B187,D_THERM_DEMANDS!$P$3:$P$14,0), 1)</f>
        <v>9999</v>
      </c>
      <c r="Q187" s="11">
        <f>INDEX(D_THERM_DEMANDS!AC$3:AC$14, MATCH($B187,D_THERM_DEMANDS!$P$3:$P$14,0), 1)</f>
        <v>9999</v>
      </c>
      <c r="R187" s="11">
        <f>INDEX(D_THERM_DEMANDS!AD$3:AD$14, MATCH($B187,D_THERM_DEMANDS!$P$3:$P$14,0), 1)</f>
        <v>9999</v>
      </c>
      <c r="S187" s="11">
        <f>INDEX(D_THERM_DEMANDS!AE$3:AE$14, MATCH($B187,D_THERM_DEMANDS!$P$3:$P$14,0), 1)</f>
        <v>9999</v>
      </c>
      <c r="T187" s="11">
        <f>INDEX(D_THERM_DEMANDS!AF$3:AF$14, MATCH($B187,D_THERM_DEMANDS!$P$3:$P$14,0), 1)</f>
        <v>3.4639017647861883E-2</v>
      </c>
      <c r="U187" s="11">
        <f>INDEX(D_THERM_DEMANDS!AG$3:AG$14, MATCH($B187,D_THERM_DEMANDS!$P$3:$P$14,0), 1)</f>
        <v>0</v>
      </c>
      <c r="V187" s="11">
        <f>INDEX(D_THERM_DEMANDS!AH$3:AH$14, MATCH($B187,D_THERM_DEMANDS!$P$3:$P$14,0), 1)</f>
        <v>0</v>
      </c>
      <c r="W187" s="11">
        <f>INDEX(D_THERM_DEMANDS!AI$3:AI$14, MATCH($B187,D_THERM_DEMANDS!$P$3:$P$14,0), 1)</f>
        <v>1.5591397858618225E-2</v>
      </c>
      <c r="X187" s="11">
        <f>INDEX(D_THERM_DEMANDS!AJ$3:AJ$14, MATCH($B187,D_THERM_DEMANDS!$P$3:$P$14,0), 1)</f>
        <v>3.7788019934740666E-2</v>
      </c>
      <c r="Y187" s="11">
        <f>INDEX(D_THERM_DEMANDS!AK$3:AK$14, MATCH($B187,D_THERM_DEMANDS!$P$3:$P$14,0), 1)</f>
        <v>0.82062979976427719</v>
      </c>
      <c r="Z187">
        <f>INDEX(DEMAND_C217B!$K$3:$K$14, MATCH($B187,DEMAND_C217B!$H$3:$H$14,0), 1)</f>
        <v>0.25356977839257494</v>
      </c>
    </row>
    <row r="188" spans="1:26">
      <c r="A188" s="1">
        <v>43853</v>
      </c>
      <c r="B188" s="6">
        <f t="shared" si="2"/>
        <v>1</v>
      </c>
      <c r="C188" s="11">
        <v>3846</v>
      </c>
      <c r="D188" s="11">
        <f>OROLEVEL5!G177/1000</f>
        <v>3107.7579999999998</v>
      </c>
      <c r="E188" s="11">
        <f>INDEX(OROevaprateIN!$D$2:$D$13, MATCH($B188,OROevaprateIN!$A$2:$A$13,0), 1)</f>
        <v>2.9540150989468324E-2</v>
      </c>
      <c r="F188" s="11">
        <f>INDEX(DEM_D6_PWR!$K$3:$K$14, MATCH($B188,DEM_D6_PWR!$H$3:$H$14,0), 1)</f>
        <v>0</v>
      </c>
      <c r="G188" s="11">
        <f>INDEX('MINGW_6&amp;DR69'!$L$3:$L$14, MATCH($B188,'MINGW_6&amp;DR69'!$H$3:$H$14,0), 1)</f>
        <v>0</v>
      </c>
      <c r="H188" s="11">
        <f>INDEX('MINGW_6&amp;DR69'!$M$3:$M$14, MATCH($B188,'MINGW_6&amp;DR69'!$H$3:$H$14,0), 1)</f>
        <v>0</v>
      </c>
      <c r="I188" s="11">
        <v>7438</v>
      </c>
      <c r="J188" s="11">
        <f>INDEX(CALLITE_EVAP_S_SHSTA!$I$2:$I$13, MATCH($B188,CALLITE_EVAP_S_SHSTA!$F$2:$F$13,0), 1)</f>
        <v>4.6900921748713596E-2</v>
      </c>
      <c r="K188" s="11">
        <f>SHASTAlevel5extended!$H177</f>
        <v>3721.6390000000001</v>
      </c>
      <c r="L188" s="11">
        <f>INDEX(CALLiTE_SHASTA_LEVEL2_4!$E$1024:$E$1035, MATCH($B188,CALLiTE_SHASTA_LEVEL2_4!$C$1024:$C$1035,0), 1)</f>
        <v>1700</v>
      </c>
      <c r="M188" s="11">
        <f>INDEX(CALLiTE_SHASTA_LEVEL2_4!$F$1024:$F$1035, MATCH($B188,CALLiTE_SHASTA_LEVEL2_4!$C$1024:$C$1035,0), 1)</f>
        <v>3782</v>
      </c>
      <c r="N188" s="11">
        <f>inflowYuba!H177</f>
        <v>1390</v>
      </c>
      <c r="O188" s="11">
        <f>INDEX(DEMAND_D_DAGUER_NP!$K$3:$K$14, MATCH($B188,DEMAND_D_DAGUER_NP!$H$3:$H$14,0), 1)</f>
        <v>0.20201997598561641</v>
      </c>
      <c r="P188" s="11">
        <f>INDEX(D_THERM_DEMANDS!AB$3:AB$14, MATCH($B188,D_THERM_DEMANDS!$P$3:$P$14,0), 1)</f>
        <v>9999</v>
      </c>
      <c r="Q188" s="11">
        <f>INDEX(D_THERM_DEMANDS!AC$3:AC$14, MATCH($B188,D_THERM_DEMANDS!$P$3:$P$14,0), 1)</f>
        <v>9999</v>
      </c>
      <c r="R188" s="11">
        <f>INDEX(D_THERM_DEMANDS!AD$3:AD$14, MATCH($B188,D_THERM_DEMANDS!$P$3:$P$14,0), 1)</f>
        <v>9999</v>
      </c>
      <c r="S188" s="11">
        <f>INDEX(D_THERM_DEMANDS!AE$3:AE$14, MATCH($B188,D_THERM_DEMANDS!$P$3:$P$14,0), 1)</f>
        <v>9999</v>
      </c>
      <c r="T188" s="11">
        <f>INDEX(D_THERM_DEMANDS!AF$3:AF$14, MATCH($B188,D_THERM_DEMANDS!$P$3:$P$14,0), 1)</f>
        <v>3.4639017647861883E-2</v>
      </c>
      <c r="U188" s="11">
        <f>INDEX(D_THERM_DEMANDS!AG$3:AG$14, MATCH($B188,D_THERM_DEMANDS!$P$3:$P$14,0), 1)</f>
        <v>0</v>
      </c>
      <c r="V188" s="11">
        <f>INDEX(D_THERM_DEMANDS!AH$3:AH$14, MATCH($B188,D_THERM_DEMANDS!$P$3:$P$14,0), 1)</f>
        <v>0</v>
      </c>
      <c r="W188" s="11">
        <f>INDEX(D_THERM_DEMANDS!AI$3:AI$14, MATCH($B188,D_THERM_DEMANDS!$P$3:$P$14,0), 1)</f>
        <v>1.5591397858618225E-2</v>
      </c>
      <c r="X188" s="11">
        <f>INDEX(D_THERM_DEMANDS!AJ$3:AJ$14, MATCH($B188,D_THERM_DEMANDS!$P$3:$P$14,0), 1)</f>
        <v>3.7788019934740666E-2</v>
      </c>
      <c r="Y188" s="11">
        <f>INDEX(D_THERM_DEMANDS!AK$3:AK$14, MATCH($B188,D_THERM_DEMANDS!$P$3:$P$14,0), 1)</f>
        <v>0.82062979976427719</v>
      </c>
      <c r="Z188">
        <f>INDEX(DEMAND_C217B!$K$3:$K$14, MATCH($B188,DEMAND_C217B!$H$3:$H$14,0), 1)</f>
        <v>0.25356977839257494</v>
      </c>
    </row>
    <row r="189" spans="1:26">
      <c r="A189" s="1">
        <v>43854</v>
      </c>
      <c r="B189" s="6">
        <f t="shared" si="2"/>
        <v>1</v>
      </c>
      <c r="C189" s="11">
        <v>3578</v>
      </c>
      <c r="D189" s="11">
        <f>OROLEVEL5!G178/1000</f>
        <v>3113.2109999999998</v>
      </c>
      <c r="E189" s="11">
        <f>INDEX(OROevaprateIN!$D$2:$D$13, MATCH($B189,OROevaprateIN!$A$2:$A$13,0), 1)</f>
        <v>2.9540150989468324E-2</v>
      </c>
      <c r="F189" s="11">
        <f>INDEX(DEM_D6_PWR!$K$3:$K$14, MATCH($B189,DEM_D6_PWR!$H$3:$H$14,0), 1)</f>
        <v>0</v>
      </c>
      <c r="G189" s="11">
        <f>INDEX('MINGW_6&amp;DR69'!$L$3:$L$14, MATCH($B189,'MINGW_6&amp;DR69'!$H$3:$H$14,0), 1)</f>
        <v>0</v>
      </c>
      <c r="H189" s="11">
        <f>INDEX('MINGW_6&amp;DR69'!$M$3:$M$14, MATCH($B189,'MINGW_6&amp;DR69'!$H$3:$H$14,0), 1)</f>
        <v>0</v>
      </c>
      <c r="I189" s="11">
        <v>8161</v>
      </c>
      <c r="J189" s="11">
        <f>INDEX(CALLITE_EVAP_S_SHSTA!$I$2:$I$13, MATCH($B189,CALLITE_EVAP_S_SHSTA!$F$2:$F$13,0), 1)</f>
        <v>4.6900921748713596E-2</v>
      </c>
      <c r="K189" s="11">
        <f>SHASTAlevel5extended!$H178</f>
        <v>3733.616</v>
      </c>
      <c r="L189" s="11">
        <f>INDEX(CALLiTE_SHASTA_LEVEL2_4!$E$1024:$E$1035, MATCH($B189,CALLiTE_SHASTA_LEVEL2_4!$C$1024:$C$1035,0), 1)</f>
        <v>1700</v>
      </c>
      <c r="M189" s="11">
        <f>INDEX(CALLiTE_SHASTA_LEVEL2_4!$F$1024:$F$1035, MATCH($B189,CALLiTE_SHASTA_LEVEL2_4!$C$1024:$C$1035,0), 1)</f>
        <v>3782</v>
      </c>
      <c r="N189" s="11">
        <f>inflowYuba!H178</f>
        <v>1562</v>
      </c>
      <c r="O189" s="11">
        <f>INDEX(DEMAND_D_DAGUER_NP!$K$3:$K$14, MATCH($B189,DEMAND_D_DAGUER_NP!$H$3:$H$14,0), 1)</f>
        <v>0.20201997598561641</v>
      </c>
      <c r="P189" s="11">
        <f>INDEX(D_THERM_DEMANDS!AB$3:AB$14, MATCH($B189,D_THERM_DEMANDS!$P$3:$P$14,0), 1)</f>
        <v>9999</v>
      </c>
      <c r="Q189" s="11">
        <f>INDEX(D_THERM_DEMANDS!AC$3:AC$14, MATCH($B189,D_THERM_DEMANDS!$P$3:$P$14,0), 1)</f>
        <v>9999</v>
      </c>
      <c r="R189" s="11">
        <f>INDEX(D_THERM_DEMANDS!AD$3:AD$14, MATCH($B189,D_THERM_DEMANDS!$P$3:$P$14,0), 1)</f>
        <v>9999</v>
      </c>
      <c r="S189" s="11">
        <f>INDEX(D_THERM_DEMANDS!AE$3:AE$14, MATCH($B189,D_THERM_DEMANDS!$P$3:$P$14,0), 1)</f>
        <v>9999</v>
      </c>
      <c r="T189" s="11">
        <f>INDEX(D_THERM_DEMANDS!AF$3:AF$14, MATCH($B189,D_THERM_DEMANDS!$P$3:$P$14,0), 1)</f>
        <v>3.4639017647861883E-2</v>
      </c>
      <c r="U189" s="11">
        <f>INDEX(D_THERM_DEMANDS!AG$3:AG$14, MATCH($B189,D_THERM_DEMANDS!$P$3:$P$14,0), 1)</f>
        <v>0</v>
      </c>
      <c r="V189" s="11">
        <f>INDEX(D_THERM_DEMANDS!AH$3:AH$14, MATCH($B189,D_THERM_DEMANDS!$P$3:$P$14,0), 1)</f>
        <v>0</v>
      </c>
      <c r="W189" s="11">
        <f>INDEX(D_THERM_DEMANDS!AI$3:AI$14, MATCH($B189,D_THERM_DEMANDS!$P$3:$P$14,0), 1)</f>
        <v>1.5591397858618225E-2</v>
      </c>
      <c r="X189" s="11">
        <f>INDEX(D_THERM_DEMANDS!AJ$3:AJ$14, MATCH($B189,D_THERM_DEMANDS!$P$3:$P$14,0), 1)</f>
        <v>3.7788019934740666E-2</v>
      </c>
      <c r="Y189" s="11">
        <f>INDEX(D_THERM_DEMANDS!AK$3:AK$14, MATCH($B189,D_THERM_DEMANDS!$P$3:$P$14,0), 1)</f>
        <v>0.82062979976427719</v>
      </c>
      <c r="Z189">
        <f>INDEX(DEMAND_C217B!$K$3:$K$14, MATCH($B189,DEMAND_C217B!$H$3:$H$14,0), 1)</f>
        <v>0.25356977839257494</v>
      </c>
    </row>
    <row r="190" spans="1:26">
      <c r="A190" s="1">
        <v>43855</v>
      </c>
      <c r="B190" s="6">
        <f t="shared" si="2"/>
        <v>1</v>
      </c>
      <c r="C190" s="11">
        <v>4017</v>
      </c>
      <c r="D190" s="11">
        <f>OROLEVEL5!G179/1000</f>
        <v>3096.25</v>
      </c>
      <c r="E190" s="11">
        <f>INDEX(OROevaprateIN!$D$2:$D$13, MATCH($B190,OROevaprateIN!$A$2:$A$13,0), 1)</f>
        <v>2.9540150989468324E-2</v>
      </c>
      <c r="F190" s="11">
        <f>INDEX(DEM_D6_PWR!$K$3:$K$14, MATCH($B190,DEM_D6_PWR!$H$3:$H$14,0), 1)</f>
        <v>0</v>
      </c>
      <c r="G190" s="11">
        <f>INDEX('MINGW_6&amp;DR69'!$L$3:$L$14, MATCH($B190,'MINGW_6&amp;DR69'!$H$3:$H$14,0), 1)</f>
        <v>0</v>
      </c>
      <c r="H190" s="11">
        <f>INDEX('MINGW_6&amp;DR69'!$M$3:$M$14, MATCH($B190,'MINGW_6&amp;DR69'!$H$3:$H$14,0), 1)</f>
        <v>0</v>
      </c>
      <c r="I190" s="11">
        <v>11400</v>
      </c>
      <c r="J190" s="11">
        <f>INDEX(CALLITE_EVAP_S_SHSTA!$I$2:$I$13, MATCH($B190,CALLITE_EVAP_S_SHSTA!$F$2:$F$13,0), 1)</f>
        <v>4.6900921748713596E-2</v>
      </c>
      <c r="K190" s="11">
        <f>SHASTAlevel5extended!$H179</f>
        <v>3741.6309999999999</v>
      </c>
      <c r="L190" s="11">
        <f>INDEX(CALLiTE_SHASTA_LEVEL2_4!$E$1024:$E$1035, MATCH($B190,CALLiTE_SHASTA_LEVEL2_4!$C$1024:$C$1035,0), 1)</f>
        <v>1700</v>
      </c>
      <c r="M190" s="11">
        <f>INDEX(CALLiTE_SHASTA_LEVEL2_4!$F$1024:$F$1035, MATCH($B190,CALLiTE_SHASTA_LEVEL2_4!$C$1024:$C$1035,0), 1)</f>
        <v>3782</v>
      </c>
      <c r="N190" s="11">
        <f>inflowYuba!H179</f>
        <v>1559</v>
      </c>
      <c r="O190" s="11">
        <f>INDEX(DEMAND_D_DAGUER_NP!$K$3:$K$14, MATCH($B190,DEMAND_D_DAGUER_NP!$H$3:$H$14,0), 1)</f>
        <v>0.20201997598561641</v>
      </c>
      <c r="P190" s="11">
        <f>INDEX(D_THERM_DEMANDS!AB$3:AB$14, MATCH($B190,D_THERM_DEMANDS!$P$3:$P$14,0), 1)</f>
        <v>9999</v>
      </c>
      <c r="Q190" s="11">
        <f>INDEX(D_THERM_DEMANDS!AC$3:AC$14, MATCH($B190,D_THERM_DEMANDS!$P$3:$P$14,0), 1)</f>
        <v>9999</v>
      </c>
      <c r="R190" s="11">
        <f>INDEX(D_THERM_DEMANDS!AD$3:AD$14, MATCH($B190,D_THERM_DEMANDS!$P$3:$P$14,0), 1)</f>
        <v>9999</v>
      </c>
      <c r="S190" s="11">
        <f>INDEX(D_THERM_DEMANDS!AE$3:AE$14, MATCH($B190,D_THERM_DEMANDS!$P$3:$P$14,0), 1)</f>
        <v>9999</v>
      </c>
      <c r="T190" s="11">
        <f>INDEX(D_THERM_DEMANDS!AF$3:AF$14, MATCH($B190,D_THERM_DEMANDS!$P$3:$P$14,0), 1)</f>
        <v>3.4639017647861883E-2</v>
      </c>
      <c r="U190" s="11">
        <f>INDEX(D_THERM_DEMANDS!AG$3:AG$14, MATCH($B190,D_THERM_DEMANDS!$P$3:$P$14,0), 1)</f>
        <v>0</v>
      </c>
      <c r="V190" s="11">
        <f>INDEX(D_THERM_DEMANDS!AH$3:AH$14, MATCH($B190,D_THERM_DEMANDS!$P$3:$P$14,0), 1)</f>
        <v>0</v>
      </c>
      <c r="W190" s="11">
        <f>INDEX(D_THERM_DEMANDS!AI$3:AI$14, MATCH($B190,D_THERM_DEMANDS!$P$3:$P$14,0), 1)</f>
        <v>1.5591397858618225E-2</v>
      </c>
      <c r="X190" s="11">
        <f>INDEX(D_THERM_DEMANDS!AJ$3:AJ$14, MATCH($B190,D_THERM_DEMANDS!$P$3:$P$14,0), 1)</f>
        <v>3.7788019934740666E-2</v>
      </c>
      <c r="Y190" s="11">
        <f>INDEX(D_THERM_DEMANDS!AK$3:AK$14, MATCH($B190,D_THERM_DEMANDS!$P$3:$P$14,0), 1)</f>
        <v>0.82062979976427719</v>
      </c>
      <c r="Z190">
        <f>INDEX(DEMAND_C217B!$K$3:$K$14, MATCH($B190,DEMAND_C217B!$H$3:$H$14,0), 1)</f>
        <v>0.25356977839257494</v>
      </c>
    </row>
    <row r="191" spans="1:26">
      <c r="A191" s="1">
        <v>43856</v>
      </c>
      <c r="B191" s="6">
        <f t="shared" si="2"/>
        <v>1</v>
      </c>
      <c r="C191" s="11">
        <v>9565</v>
      </c>
      <c r="D191" s="11">
        <f>OROLEVEL5!G180/1000</f>
        <v>3068.4189999999999</v>
      </c>
      <c r="E191" s="11">
        <f>INDEX(OROevaprateIN!$D$2:$D$13, MATCH($B191,OROevaprateIN!$A$2:$A$13,0), 1)</f>
        <v>2.9540150989468324E-2</v>
      </c>
      <c r="F191" s="11">
        <f>INDEX(DEM_D6_PWR!$K$3:$K$14, MATCH($B191,DEM_D6_PWR!$H$3:$H$14,0), 1)</f>
        <v>0</v>
      </c>
      <c r="G191" s="11">
        <f>INDEX('MINGW_6&amp;DR69'!$L$3:$L$14, MATCH($B191,'MINGW_6&amp;DR69'!$H$3:$H$14,0), 1)</f>
        <v>0</v>
      </c>
      <c r="H191" s="11">
        <f>INDEX('MINGW_6&amp;DR69'!$M$3:$M$14, MATCH($B191,'MINGW_6&amp;DR69'!$H$3:$H$14,0), 1)</f>
        <v>0</v>
      </c>
      <c r="I191" s="11">
        <v>14629</v>
      </c>
      <c r="J191" s="11">
        <f>INDEX(CALLITE_EVAP_S_SHSTA!$I$2:$I$13, MATCH($B191,CALLITE_EVAP_S_SHSTA!$F$2:$F$13,0), 1)</f>
        <v>4.6900921748713596E-2</v>
      </c>
      <c r="K191" s="11">
        <f>SHASTAlevel5extended!$H180</f>
        <v>3745.556</v>
      </c>
      <c r="L191" s="11">
        <f>INDEX(CALLiTE_SHASTA_LEVEL2_4!$E$1024:$E$1035, MATCH($B191,CALLiTE_SHASTA_LEVEL2_4!$C$1024:$C$1035,0), 1)</f>
        <v>1700</v>
      </c>
      <c r="M191" s="11">
        <f>INDEX(CALLiTE_SHASTA_LEVEL2_4!$F$1024:$F$1035, MATCH($B191,CALLiTE_SHASTA_LEVEL2_4!$C$1024:$C$1035,0), 1)</f>
        <v>3782</v>
      </c>
      <c r="N191" s="11">
        <f>inflowYuba!H180</f>
        <v>1553</v>
      </c>
      <c r="O191" s="11">
        <f>INDEX(DEMAND_D_DAGUER_NP!$K$3:$K$14, MATCH($B191,DEMAND_D_DAGUER_NP!$H$3:$H$14,0), 1)</f>
        <v>0.20201997598561641</v>
      </c>
      <c r="P191" s="11">
        <f>INDEX(D_THERM_DEMANDS!AB$3:AB$14, MATCH($B191,D_THERM_DEMANDS!$P$3:$P$14,0), 1)</f>
        <v>9999</v>
      </c>
      <c r="Q191" s="11">
        <f>INDEX(D_THERM_DEMANDS!AC$3:AC$14, MATCH($B191,D_THERM_DEMANDS!$P$3:$P$14,0), 1)</f>
        <v>9999</v>
      </c>
      <c r="R191" s="11">
        <f>INDEX(D_THERM_DEMANDS!AD$3:AD$14, MATCH($B191,D_THERM_DEMANDS!$P$3:$P$14,0), 1)</f>
        <v>9999</v>
      </c>
      <c r="S191" s="11">
        <f>INDEX(D_THERM_DEMANDS!AE$3:AE$14, MATCH($B191,D_THERM_DEMANDS!$P$3:$P$14,0), 1)</f>
        <v>9999</v>
      </c>
      <c r="T191" s="11">
        <f>INDEX(D_THERM_DEMANDS!AF$3:AF$14, MATCH($B191,D_THERM_DEMANDS!$P$3:$P$14,0), 1)</f>
        <v>3.4639017647861883E-2</v>
      </c>
      <c r="U191" s="11">
        <f>INDEX(D_THERM_DEMANDS!AG$3:AG$14, MATCH($B191,D_THERM_DEMANDS!$P$3:$P$14,0), 1)</f>
        <v>0</v>
      </c>
      <c r="V191" s="11">
        <f>INDEX(D_THERM_DEMANDS!AH$3:AH$14, MATCH($B191,D_THERM_DEMANDS!$P$3:$P$14,0), 1)</f>
        <v>0</v>
      </c>
      <c r="W191" s="11">
        <f>INDEX(D_THERM_DEMANDS!AI$3:AI$14, MATCH($B191,D_THERM_DEMANDS!$P$3:$P$14,0), 1)</f>
        <v>1.5591397858618225E-2</v>
      </c>
      <c r="X191" s="11">
        <f>INDEX(D_THERM_DEMANDS!AJ$3:AJ$14, MATCH($B191,D_THERM_DEMANDS!$P$3:$P$14,0), 1)</f>
        <v>3.7788019934740666E-2</v>
      </c>
      <c r="Y191" s="11">
        <f>INDEX(D_THERM_DEMANDS!AK$3:AK$14, MATCH($B191,D_THERM_DEMANDS!$P$3:$P$14,0), 1)</f>
        <v>0.82062979976427719</v>
      </c>
      <c r="Z191">
        <f>INDEX(DEMAND_C217B!$K$3:$K$14, MATCH($B191,DEMAND_C217B!$H$3:$H$14,0), 1)</f>
        <v>0.25356977839257494</v>
      </c>
    </row>
    <row r="192" spans="1:26">
      <c r="A192" s="1">
        <v>43857</v>
      </c>
      <c r="B192" s="6">
        <f t="shared" si="2"/>
        <v>1</v>
      </c>
      <c r="C192" s="11">
        <v>8610</v>
      </c>
      <c r="D192" s="11">
        <f>OROLEVEL5!G181/1000</f>
        <v>3076.127</v>
      </c>
      <c r="E192" s="11">
        <f>INDEX(OROevaprateIN!$D$2:$D$13, MATCH($B192,OROevaprateIN!$A$2:$A$13,0), 1)</f>
        <v>2.9540150989468324E-2</v>
      </c>
      <c r="F192" s="11">
        <f>INDEX(DEM_D6_PWR!$K$3:$K$14, MATCH($B192,DEM_D6_PWR!$H$3:$H$14,0), 1)</f>
        <v>0</v>
      </c>
      <c r="G192" s="11">
        <f>INDEX('MINGW_6&amp;DR69'!$L$3:$L$14, MATCH($B192,'MINGW_6&amp;DR69'!$H$3:$H$14,0), 1)</f>
        <v>0</v>
      </c>
      <c r="H192" s="11">
        <f>INDEX('MINGW_6&amp;DR69'!$M$3:$M$14, MATCH($B192,'MINGW_6&amp;DR69'!$H$3:$H$14,0), 1)</f>
        <v>0</v>
      </c>
      <c r="I192" s="11">
        <v>13518</v>
      </c>
      <c r="J192" s="11">
        <f>INDEX(CALLITE_EVAP_S_SHSTA!$I$2:$I$13, MATCH($B192,CALLITE_EVAP_S_SHSTA!$F$2:$F$13,0), 1)</f>
        <v>4.6900921748713596E-2</v>
      </c>
      <c r="K192" s="11">
        <f>SHASTAlevel5extended!$H181</f>
        <v>3750.8519999999999</v>
      </c>
      <c r="L192" s="11">
        <f>INDEX(CALLiTE_SHASTA_LEVEL2_4!$E$1024:$E$1035, MATCH($B192,CALLiTE_SHASTA_LEVEL2_4!$C$1024:$C$1035,0), 1)</f>
        <v>1700</v>
      </c>
      <c r="M192" s="11">
        <f>INDEX(CALLiTE_SHASTA_LEVEL2_4!$F$1024:$F$1035, MATCH($B192,CALLiTE_SHASTA_LEVEL2_4!$C$1024:$C$1035,0), 1)</f>
        <v>3782</v>
      </c>
      <c r="N192" s="11">
        <f>inflowYuba!H181</f>
        <v>1494</v>
      </c>
      <c r="O192" s="11">
        <f>INDEX(DEMAND_D_DAGUER_NP!$K$3:$K$14, MATCH($B192,DEMAND_D_DAGUER_NP!$H$3:$H$14,0), 1)</f>
        <v>0.20201997598561641</v>
      </c>
      <c r="P192" s="11">
        <f>INDEX(D_THERM_DEMANDS!AB$3:AB$14, MATCH($B192,D_THERM_DEMANDS!$P$3:$P$14,0), 1)</f>
        <v>9999</v>
      </c>
      <c r="Q192" s="11">
        <f>INDEX(D_THERM_DEMANDS!AC$3:AC$14, MATCH($B192,D_THERM_DEMANDS!$P$3:$P$14,0), 1)</f>
        <v>9999</v>
      </c>
      <c r="R192" s="11">
        <f>INDEX(D_THERM_DEMANDS!AD$3:AD$14, MATCH($B192,D_THERM_DEMANDS!$P$3:$P$14,0), 1)</f>
        <v>9999</v>
      </c>
      <c r="S192" s="11">
        <f>INDEX(D_THERM_DEMANDS!AE$3:AE$14, MATCH($B192,D_THERM_DEMANDS!$P$3:$P$14,0), 1)</f>
        <v>9999</v>
      </c>
      <c r="T192" s="11">
        <f>INDEX(D_THERM_DEMANDS!AF$3:AF$14, MATCH($B192,D_THERM_DEMANDS!$P$3:$P$14,0), 1)</f>
        <v>3.4639017647861883E-2</v>
      </c>
      <c r="U192" s="11">
        <f>INDEX(D_THERM_DEMANDS!AG$3:AG$14, MATCH($B192,D_THERM_DEMANDS!$P$3:$P$14,0), 1)</f>
        <v>0</v>
      </c>
      <c r="V192" s="11">
        <f>INDEX(D_THERM_DEMANDS!AH$3:AH$14, MATCH($B192,D_THERM_DEMANDS!$P$3:$P$14,0), 1)</f>
        <v>0</v>
      </c>
      <c r="W192" s="11">
        <f>INDEX(D_THERM_DEMANDS!AI$3:AI$14, MATCH($B192,D_THERM_DEMANDS!$P$3:$P$14,0), 1)</f>
        <v>1.5591397858618225E-2</v>
      </c>
      <c r="X192" s="11">
        <f>INDEX(D_THERM_DEMANDS!AJ$3:AJ$14, MATCH($B192,D_THERM_DEMANDS!$P$3:$P$14,0), 1)</f>
        <v>3.7788019934740666E-2</v>
      </c>
      <c r="Y192" s="11">
        <f>INDEX(D_THERM_DEMANDS!AK$3:AK$14, MATCH($B192,D_THERM_DEMANDS!$P$3:$P$14,0), 1)</f>
        <v>0.82062979976427719</v>
      </c>
      <c r="Z192">
        <f>INDEX(DEMAND_C217B!$K$3:$K$14, MATCH($B192,DEMAND_C217B!$H$3:$H$14,0), 1)</f>
        <v>0.25356977839257494</v>
      </c>
    </row>
    <row r="193" spans="1:26">
      <c r="A193" s="1">
        <v>43858</v>
      </c>
      <c r="B193" s="6">
        <f t="shared" si="2"/>
        <v>1</v>
      </c>
      <c r="C193" s="11">
        <v>6519</v>
      </c>
      <c r="D193" s="11">
        <f>OROLEVEL5!G182/1000</f>
        <v>3082.2759999999998</v>
      </c>
      <c r="E193" s="11">
        <f>INDEX(OROevaprateIN!$D$2:$D$13, MATCH($B193,OROevaprateIN!$A$2:$A$13,0), 1)</f>
        <v>2.9540150989468324E-2</v>
      </c>
      <c r="F193" s="11">
        <f>INDEX(DEM_D6_PWR!$K$3:$K$14, MATCH($B193,DEM_D6_PWR!$H$3:$H$14,0), 1)</f>
        <v>0</v>
      </c>
      <c r="G193" s="11">
        <f>INDEX('MINGW_6&amp;DR69'!$L$3:$L$14, MATCH($B193,'MINGW_6&amp;DR69'!$H$3:$H$14,0), 1)</f>
        <v>0</v>
      </c>
      <c r="H193" s="11">
        <f>INDEX('MINGW_6&amp;DR69'!$M$3:$M$14, MATCH($B193,'MINGW_6&amp;DR69'!$H$3:$H$14,0), 1)</f>
        <v>0</v>
      </c>
      <c r="I193" s="11">
        <v>13235</v>
      </c>
      <c r="J193" s="11">
        <f>INDEX(CALLITE_EVAP_S_SHSTA!$I$2:$I$13, MATCH($B193,CALLITE_EVAP_S_SHSTA!$F$2:$F$13,0), 1)</f>
        <v>4.6900921748713596E-2</v>
      </c>
      <c r="K193" s="11">
        <f>SHASTAlevel5extended!$H182</f>
        <v>3756.4850000000001</v>
      </c>
      <c r="L193" s="11">
        <f>INDEX(CALLiTE_SHASTA_LEVEL2_4!$E$1024:$E$1035, MATCH($B193,CALLiTE_SHASTA_LEVEL2_4!$C$1024:$C$1035,0), 1)</f>
        <v>1700</v>
      </c>
      <c r="M193" s="11">
        <f>INDEX(CALLiTE_SHASTA_LEVEL2_4!$F$1024:$F$1035, MATCH($B193,CALLiTE_SHASTA_LEVEL2_4!$C$1024:$C$1035,0), 1)</f>
        <v>3782</v>
      </c>
      <c r="N193" s="11">
        <f>inflowYuba!H182</f>
        <v>1334</v>
      </c>
      <c r="O193" s="11">
        <f>INDEX(DEMAND_D_DAGUER_NP!$K$3:$K$14, MATCH($B193,DEMAND_D_DAGUER_NP!$H$3:$H$14,0), 1)</f>
        <v>0.20201997598561641</v>
      </c>
      <c r="P193" s="11">
        <f>INDEX(D_THERM_DEMANDS!AB$3:AB$14, MATCH($B193,D_THERM_DEMANDS!$P$3:$P$14,0), 1)</f>
        <v>9999</v>
      </c>
      <c r="Q193" s="11">
        <f>INDEX(D_THERM_DEMANDS!AC$3:AC$14, MATCH($B193,D_THERM_DEMANDS!$P$3:$P$14,0), 1)</f>
        <v>9999</v>
      </c>
      <c r="R193" s="11">
        <f>INDEX(D_THERM_DEMANDS!AD$3:AD$14, MATCH($B193,D_THERM_DEMANDS!$P$3:$P$14,0), 1)</f>
        <v>9999</v>
      </c>
      <c r="S193" s="11">
        <f>INDEX(D_THERM_DEMANDS!AE$3:AE$14, MATCH($B193,D_THERM_DEMANDS!$P$3:$P$14,0), 1)</f>
        <v>9999</v>
      </c>
      <c r="T193" s="11">
        <f>INDEX(D_THERM_DEMANDS!AF$3:AF$14, MATCH($B193,D_THERM_DEMANDS!$P$3:$P$14,0), 1)</f>
        <v>3.4639017647861883E-2</v>
      </c>
      <c r="U193" s="11">
        <f>INDEX(D_THERM_DEMANDS!AG$3:AG$14, MATCH($B193,D_THERM_DEMANDS!$P$3:$P$14,0), 1)</f>
        <v>0</v>
      </c>
      <c r="V193" s="11">
        <f>INDEX(D_THERM_DEMANDS!AH$3:AH$14, MATCH($B193,D_THERM_DEMANDS!$P$3:$P$14,0), 1)</f>
        <v>0</v>
      </c>
      <c r="W193" s="11">
        <f>INDEX(D_THERM_DEMANDS!AI$3:AI$14, MATCH($B193,D_THERM_DEMANDS!$P$3:$P$14,0), 1)</f>
        <v>1.5591397858618225E-2</v>
      </c>
      <c r="X193" s="11">
        <f>INDEX(D_THERM_DEMANDS!AJ$3:AJ$14, MATCH($B193,D_THERM_DEMANDS!$P$3:$P$14,0), 1)</f>
        <v>3.7788019934740666E-2</v>
      </c>
      <c r="Y193" s="11">
        <f>INDEX(D_THERM_DEMANDS!AK$3:AK$14, MATCH($B193,D_THERM_DEMANDS!$P$3:$P$14,0), 1)</f>
        <v>0.82062979976427719</v>
      </c>
      <c r="Z193">
        <f>INDEX(DEMAND_C217B!$K$3:$K$14, MATCH($B193,DEMAND_C217B!$H$3:$H$14,0), 1)</f>
        <v>0.25356977839257494</v>
      </c>
    </row>
    <row r="194" spans="1:26">
      <c r="A194" s="1">
        <v>43859</v>
      </c>
      <c r="B194" s="6">
        <f t="shared" si="2"/>
        <v>1</v>
      </c>
      <c r="C194" s="11">
        <v>5274</v>
      </c>
      <c r="D194" s="11">
        <f>OROLEVEL5!G183/1000</f>
        <v>3089.8850000000002</v>
      </c>
      <c r="E194" s="11">
        <f>INDEX(OROevaprateIN!$D$2:$D$13, MATCH($B194,OROevaprateIN!$A$2:$A$13,0), 1)</f>
        <v>2.9540150989468324E-2</v>
      </c>
      <c r="F194" s="11">
        <f>INDEX(DEM_D6_PWR!$K$3:$K$14, MATCH($B194,DEM_D6_PWR!$H$3:$H$14,0), 1)</f>
        <v>0</v>
      </c>
      <c r="G194" s="11">
        <f>INDEX('MINGW_6&amp;DR69'!$L$3:$L$14, MATCH($B194,'MINGW_6&amp;DR69'!$H$3:$H$14,0), 1)</f>
        <v>0</v>
      </c>
      <c r="H194" s="11">
        <f>INDEX('MINGW_6&amp;DR69'!$M$3:$M$14, MATCH($B194,'MINGW_6&amp;DR69'!$H$3:$H$14,0), 1)</f>
        <v>0</v>
      </c>
      <c r="I194" s="11">
        <v>10475</v>
      </c>
      <c r="J194" s="11">
        <f>INDEX(CALLITE_EVAP_S_SHSTA!$I$2:$I$13, MATCH($B194,CALLITE_EVAP_S_SHSTA!$F$2:$F$13,0), 1)</f>
        <v>4.6900921748713596E-2</v>
      </c>
      <c r="K194" s="11">
        <f>SHASTAlevel5extended!$H183</f>
        <v>3765.85</v>
      </c>
      <c r="L194" s="11">
        <f>INDEX(CALLiTE_SHASTA_LEVEL2_4!$E$1024:$E$1035, MATCH($B194,CALLiTE_SHASTA_LEVEL2_4!$C$1024:$C$1035,0), 1)</f>
        <v>1700</v>
      </c>
      <c r="M194" s="11">
        <f>INDEX(CALLiTE_SHASTA_LEVEL2_4!$F$1024:$F$1035, MATCH($B194,CALLiTE_SHASTA_LEVEL2_4!$C$1024:$C$1035,0), 1)</f>
        <v>3782</v>
      </c>
      <c r="N194" s="11">
        <f>inflowYuba!H183</f>
        <v>1227</v>
      </c>
      <c r="O194" s="11">
        <f>INDEX(DEMAND_D_DAGUER_NP!$K$3:$K$14, MATCH($B194,DEMAND_D_DAGUER_NP!$H$3:$H$14,0), 1)</f>
        <v>0.20201997598561641</v>
      </c>
      <c r="P194" s="11">
        <f>INDEX(D_THERM_DEMANDS!AB$3:AB$14, MATCH($B194,D_THERM_DEMANDS!$P$3:$P$14,0), 1)</f>
        <v>9999</v>
      </c>
      <c r="Q194" s="11">
        <f>INDEX(D_THERM_DEMANDS!AC$3:AC$14, MATCH($B194,D_THERM_DEMANDS!$P$3:$P$14,0), 1)</f>
        <v>9999</v>
      </c>
      <c r="R194" s="11">
        <f>INDEX(D_THERM_DEMANDS!AD$3:AD$14, MATCH($B194,D_THERM_DEMANDS!$P$3:$P$14,0), 1)</f>
        <v>9999</v>
      </c>
      <c r="S194" s="11">
        <f>INDEX(D_THERM_DEMANDS!AE$3:AE$14, MATCH($B194,D_THERM_DEMANDS!$P$3:$P$14,0), 1)</f>
        <v>9999</v>
      </c>
      <c r="T194" s="11">
        <f>INDEX(D_THERM_DEMANDS!AF$3:AF$14, MATCH($B194,D_THERM_DEMANDS!$P$3:$P$14,0), 1)</f>
        <v>3.4639017647861883E-2</v>
      </c>
      <c r="U194" s="11">
        <f>INDEX(D_THERM_DEMANDS!AG$3:AG$14, MATCH($B194,D_THERM_DEMANDS!$P$3:$P$14,0), 1)</f>
        <v>0</v>
      </c>
      <c r="V194" s="11">
        <f>INDEX(D_THERM_DEMANDS!AH$3:AH$14, MATCH($B194,D_THERM_DEMANDS!$P$3:$P$14,0), 1)</f>
        <v>0</v>
      </c>
      <c r="W194" s="11">
        <f>INDEX(D_THERM_DEMANDS!AI$3:AI$14, MATCH($B194,D_THERM_DEMANDS!$P$3:$P$14,0), 1)</f>
        <v>1.5591397858618225E-2</v>
      </c>
      <c r="X194" s="11">
        <f>INDEX(D_THERM_DEMANDS!AJ$3:AJ$14, MATCH($B194,D_THERM_DEMANDS!$P$3:$P$14,0), 1)</f>
        <v>3.7788019934740666E-2</v>
      </c>
      <c r="Y194" s="11">
        <f>INDEX(D_THERM_DEMANDS!AK$3:AK$14, MATCH($B194,D_THERM_DEMANDS!$P$3:$P$14,0), 1)</f>
        <v>0.82062979976427719</v>
      </c>
      <c r="Z194">
        <f>INDEX(DEMAND_C217B!$K$3:$K$14, MATCH($B194,DEMAND_C217B!$H$3:$H$14,0), 1)</f>
        <v>0.25356977839257494</v>
      </c>
    </row>
    <row r="195" spans="1:26">
      <c r="A195" s="1">
        <v>43860</v>
      </c>
      <c r="B195" s="6">
        <f t="shared" si="2"/>
        <v>1</v>
      </c>
      <c r="C195" s="11">
        <v>4617</v>
      </c>
      <c r="D195" s="11">
        <f>OROLEVEL5!G184/1000</f>
        <v>3097.328</v>
      </c>
      <c r="E195" s="11">
        <f>INDEX(OROevaprateIN!$D$2:$D$13, MATCH($B195,OROevaprateIN!$A$2:$A$13,0), 1)</f>
        <v>2.9540150989468324E-2</v>
      </c>
      <c r="F195" s="11">
        <f>INDEX(DEM_D6_PWR!$K$3:$K$14, MATCH($B195,DEM_D6_PWR!$H$3:$H$14,0), 1)</f>
        <v>0</v>
      </c>
      <c r="G195" s="11">
        <f>INDEX('MINGW_6&amp;DR69'!$L$3:$L$14, MATCH($B195,'MINGW_6&amp;DR69'!$H$3:$H$14,0), 1)</f>
        <v>0</v>
      </c>
      <c r="H195" s="11">
        <f>INDEX('MINGW_6&amp;DR69'!$M$3:$M$14, MATCH($B195,'MINGW_6&amp;DR69'!$H$3:$H$14,0), 1)</f>
        <v>0</v>
      </c>
      <c r="I195" s="11">
        <v>11514</v>
      </c>
      <c r="J195" s="11">
        <f>INDEX(CALLITE_EVAP_S_SHSTA!$I$2:$I$13, MATCH($B195,CALLITE_EVAP_S_SHSTA!$F$2:$F$13,0), 1)</f>
        <v>4.6900921748713596E-2</v>
      </c>
      <c r="K195" s="11">
        <f>SHASTAlevel5extended!$H184</f>
        <v>3773.7629999999999</v>
      </c>
      <c r="L195" s="11">
        <f>INDEX(CALLiTE_SHASTA_LEVEL2_4!$E$1024:$E$1035, MATCH($B195,CALLiTE_SHASTA_LEVEL2_4!$C$1024:$C$1035,0), 1)</f>
        <v>1700</v>
      </c>
      <c r="M195" s="11">
        <f>INDEX(CALLiTE_SHASTA_LEVEL2_4!$F$1024:$F$1035, MATCH($B195,CALLiTE_SHASTA_LEVEL2_4!$C$1024:$C$1035,0), 1)</f>
        <v>3782</v>
      </c>
      <c r="N195" s="11">
        <f>inflowYuba!H184</f>
        <v>1190</v>
      </c>
      <c r="O195" s="11">
        <f>INDEX(DEMAND_D_DAGUER_NP!$K$3:$K$14, MATCH($B195,DEMAND_D_DAGUER_NP!$H$3:$H$14,0), 1)</f>
        <v>0.20201997598561641</v>
      </c>
      <c r="P195" s="11">
        <f>INDEX(D_THERM_DEMANDS!AB$3:AB$14, MATCH($B195,D_THERM_DEMANDS!$P$3:$P$14,0), 1)</f>
        <v>9999</v>
      </c>
      <c r="Q195" s="11">
        <f>INDEX(D_THERM_DEMANDS!AC$3:AC$14, MATCH($B195,D_THERM_DEMANDS!$P$3:$P$14,0), 1)</f>
        <v>9999</v>
      </c>
      <c r="R195" s="11">
        <f>INDEX(D_THERM_DEMANDS!AD$3:AD$14, MATCH($B195,D_THERM_DEMANDS!$P$3:$P$14,0), 1)</f>
        <v>9999</v>
      </c>
      <c r="S195" s="11">
        <f>INDEX(D_THERM_DEMANDS!AE$3:AE$14, MATCH($B195,D_THERM_DEMANDS!$P$3:$P$14,0), 1)</f>
        <v>9999</v>
      </c>
      <c r="T195" s="11">
        <f>INDEX(D_THERM_DEMANDS!AF$3:AF$14, MATCH($B195,D_THERM_DEMANDS!$P$3:$P$14,0), 1)</f>
        <v>3.4639017647861883E-2</v>
      </c>
      <c r="U195" s="11">
        <f>INDEX(D_THERM_DEMANDS!AG$3:AG$14, MATCH($B195,D_THERM_DEMANDS!$P$3:$P$14,0), 1)</f>
        <v>0</v>
      </c>
      <c r="V195" s="11">
        <f>INDEX(D_THERM_DEMANDS!AH$3:AH$14, MATCH($B195,D_THERM_DEMANDS!$P$3:$P$14,0), 1)</f>
        <v>0</v>
      </c>
      <c r="W195" s="11">
        <f>INDEX(D_THERM_DEMANDS!AI$3:AI$14, MATCH($B195,D_THERM_DEMANDS!$P$3:$P$14,0), 1)</f>
        <v>1.5591397858618225E-2</v>
      </c>
      <c r="X195" s="11">
        <f>INDEX(D_THERM_DEMANDS!AJ$3:AJ$14, MATCH($B195,D_THERM_DEMANDS!$P$3:$P$14,0), 1)</f>
        <v>3.7788019934740666E-2</v>
      </c>
      <c r="Y195" s="11">
        <f>INDEX(D_THERM_DEMANDS!AK$3:AK$14, MATCH($B195,D_THERM_DEMANDS!$P$3:$P$14,0), 1)</f>
        <v>0.82062979976427719</v>
      </c>
      <c r="Z195">
        <f>INDEX(DEMAND_C217B!$K$3:$K$14, MATCH($B195,DEMAND_C217B!$H$3:$H$14,0), 1)</f>
        <v>0.25356977839257494</v>
      </c>
    </row>
    <row r="196" spans="1:26">
      <c r="A196" s="1">
        <v>43861</v>
      </c>
      <c r="B196" s="6">
        <f t="shared" si="2"/>
        <v>1</v>
      </c>
      <c r="C196" s="11">
        <v>4057</v>
      </c>
      <c r="D196" s="11">
        <f>OROLEVEL5!G185/1000</f>
        <v>3104.5479999999998</v>
      </c>
      <c r="E196" s="11">
        <f>INDEX(OROevaprateIN!$D$2:$D$13, MATCH($B196,OROevaprateIN!$A$2:$A$13,0), 1)</f>
        <v>2.9540150989468324E-2</v>
      </c>
      <c r="F196" s="11">
        <f>INDEX(DEM_D6_PWR!$K$3:$K$14, MATCH($B196,DEM_D6_PWR!$H$3:$H$14,0), 1)</f>
        <v>0</v>
      </c>
      <c r="G196" s="11">
        <f>INDEX('MINGW_6&amp;DR69'!$L$3:$L$14, MATCH($B196,'MINGW_6&amp;DR69'!$H$3:$H$14,0), 1)</f>
        <v>0</v>
      </c>
      <c r="H196" s="11">
        <f>INDEX('MINGW_6&amp;DR69'!$M$3:$M$14, MATCH($B196,'MINGW_6&amp;DR69'!$H$3:$H$14,0), 1)</f>
        <v>0</v>
      </c>
      <c r="I196" s="11">
        <v>9048</v>
      </c>
      <c r="J196" s="11">
        <f>INDEX(CALLITE_EVAP_S_SHSTA!$I$2:$I$13, MATCH($B196,CALLITE_EVAP_S_SHSTA!$F$2:$F$13,0), 1)</f>
        <v>4.6900921748713596E-2</v>
      </c>
      <c r="K196" s="11">
        <f>SHASTAlevel5extended!$H185</f>
        <v>3785.2040000000002</v>
      </c>
      <c r="L196" s="11">
        <f>INDEX(CALLiTE_SHASTA_LEVEL2_4!$E$1024:$E$1035, MATCH($B196,CALLiTE_SHASTA_LEVEL2_4!$C$1024:$C$1035,0), 1)</f>
        <v>1700</v>
      </c>
      <c r="M196" s="11">
        <f>INDEX(CALLiTE_SHASTA_LEVEL2_4!$F$1024:$F$1035, MATCH($B196,CALLiTE_SHASTA_LEVEL2_4!$C$1024:$C$1035,0), 1)</f>
        <v>3782</v>
      </c>
      <c r="N196" s="11">
        <f>inflowYuba!H185</f>
        <v>1190</v>
      </c>
      <c r="O196" s="11">
        <f>INDEX(DEMAND_D_DAGUER_NP!$K$3:$K$14, MATCH($B196,DEMAND_D_DAGUER_NP!$H$3:$H$14,0), 1)</f>
        <v>0.20201997598561641</v>
      </c>
      <c r="P196" s="11">
        <f>INDEX(D_THERM_DEMANDS!AB$3:AB$14, MATCH($B196,D_THERM_DEMANDS!$P$3:$P$14,0), 1)</f>
        <v>9999</v>
      </c>
      <c r="Q196" s="11">
        <f>INDEX(D_THERM_DEMANDS!AC$3:AC$14, MATCH($B196,D_THERM_DEMANDS!$P$3:$P$14,0), 1)</f>
        <v>9999</v>
      </c>
      <c r="R196" s="11">
        <f>INDEX(D_THERM_DEMANDS!AD$3:AD$14, MATCH($B196,D_THERM_DEMANDS!$P$3:$P$14,0), 1)</f>
        <v>9999</v>
      </c>
      <c r="S196" s="11">
        <f>INDEX(D_THERM_DEMANDS!AE$3:AE$14, MATCH($B196,D_THERM_DEMANDS!$P$3:$P$14,0), 1)</f>
        <v>9999</v>
      </c>
      <c r="T196" s="11">
        <f>INDEX(D_THERM_DEMANDS!AF$3:AF$14, MATCH($B196,D_THERM_DEMANDS!$P$3:$P$14,0), 1)</f>
        <v>3.4639017647861883E-2</v>
      </c>
      <c r="U196" s="11">
        <f>INDEX(D_THERM_DEMANDS!AG$3:AG$14, MATCH($B196,D_THERM_DEMANDS!$P$3:$P$14,0), 1)</f>
        <v>0</v>
      </c>
      <c r="V196" s="11">
        <f>INDEX(D_THERM_DEMANDS!AH$3:AH$14, MATCH($B196,D_THERM_DEMANDS!$P$3:$P$14,0), 1)</f>
        <v>0</v>
      </c>
      <c r="W196" s="11">
        <f>INDEX(D_THERM_DEMANDS!AI$3:AI$14, MATCH($B196,D_THERM_DEMANDS!$P$3:$P$14,0), 1)</f>
        <v>1.5591397858618225E-2</v>
      </c>
      <c r="X196" s="11">
        <f>INDEX(D_THERM_DEMANDS!AJ$3:AJ$14, MATCH($B196,D_THERM_DEMANDS!$P$3:$P$14,0), 1)</f>
        <v>3.7788019934740666E-2</v>
      </c>
      <c r="Y196" s="11">
        <f>INDEX(D_THERM_DEMANDS!AK$3:AK$14, MATCH($B196,D_THERM_DEMANDS!$P$3:$P$14,0), 1)</f>
        <v>0.82062979976427719</v>
      </c>
      <c r="Z196">
        <f>INDEX(DEMAND_C217B!$K$3:$K$14, MATCH($B196,DEMAND_C217B!$H$3:$H$14,0), 1)</f>
        <v>0.25356977839257494</v>
      </c>
    </row>
    <row r="197" spans="1:26">
      <c r="A197" s="1">
        <v>43862</v>
      </c>
      <c r="B197" s="6">
        <f t="shared" si="2"/>
        <v>2</v>
      </c>
      <c r="C197" s="11">
        <v>3820</v>
      </c>
      <c r="D197" s="11">
        <f>OROLEVEL5!G186/1000</f>
        <v>3111.5520000000001</v>
      </c>
      <c r="E197" s="11">
        <f>INDEX(OROevaprateIN!$D$2:$D$13, MATCH($B197,OROevaprateIN!$A$2:$A$13,0), 1)</f>
        <v>4.7902735510676822E-2</v>
      </c>
      <c r="F197" s="11">
        <f>INDEX(DEM_D6_PWR!$K$3:$K$14, MATCH($B197,DEM_D6_PWR!$H$3:$H$14,0), 1)</f>
        <v>5.1020407814811288E-5</v>
      </c>
      <c r="G197" s="11">
        <f>INDEX('MINGW_6&amp;DR69'!$L$3:$L$14, MATCH($B197,'MINGW_6&amp;DR69'!$H$3:$H$14,0), 1)</f>
        <v>7.9931972586378753E-4</v>
      </c>
      <c r="H197" s="11">
        <f>INDEX('MINGW_6&amp;DR69'!$M$3:$M$14, MATCH($B197,'MINGW_6&amp;DR69'!$H$3:$H$14,0), 1)</f>
        <v>5.1870747488372186E-3</v>
      </c>
      <c r="I197" s="11">
        <v>7699</v>
      </c>
      <c r="J197" s="11">
        <f>INDEX(CALLITE_EVAP_S_SHSTA!$I$2:$I$13, MATCH($B197,CALLITE_EVAP_S_SHSTA!$F$2:$F$13,0), 1)</f>
        <v>6.6866496793266866E-2</v>
      </c>
      <c r="K197" s="11">
        <f>SHASTAlevel5extended!$H186</f>
        <v>3798.7359999999999</v>
      </c>
      <c r="L197" s="11">
        <f>INDEX(CALLiTE_SHASTA_LEVEL2_4!$E$1024:$E$1035, MATCH($B197,CALLiTE_SHASTA_LEVEL2_4!$C$1024:$C$1035,0), 1)</f>
        <v>1700</v>
      </c>
      <c r="M197" s="11">
        <f>INDEX(CALLiTE_SHASTA_LEVEL2_4!$F$1024:$F$1035, MATCH($B197,CALLiTE_SHASTA_LEVEL2_4!$C$1024:$C$1035,0), 1)</f>
        <v>4054</v>
      </c>
      <c r="N197" s="11">
        <f>inflowYuba!H186</f>
        <v>1187</v>
      </c>
      <c r="O197" s="11">
        <f>INDEX(DEMAND_D_DAGUER_NP!$K$3:$K$14, MATCH($B197,DEMAND_D_DAGUER_NP!$H$3:$H$14,0), 1)</f>
        <v>0.24526359911273124</v>
      </c>
      <c r="P197" s="11">
        <f>INDEX(D_THERM_DEMANDS!AB$3:AB$14, MATCH($B197,D_THERM_DEMANDS!$P$3:$P$14,0), 1)</f>
        <v>9999</v>
      </c>
      <c r="Q197" s="11">
        <f>INDEX(D_THERM_DEMANDS!AC$3:AC$14, MATCH($B197,D_THERM_DEMANDS!$P$3:$P$14,0), 1)</f>
        <v>9999</v>
      </c>
      <c r="R197" s="11">
        <f>INDEX(D_THERM_DEMANDS!AD$3:AD$14, MATCH($B197,D_THERM_DEMANDS!$P$3:$P$14,0), 1)</f>
        <v>9999</v>
      </c>
      <c r="S197" s="11">
        <f>INDEX(D_THERM_DEMANDS!AE$3:AE$14, MATCH($B197,D_THERM_DEMANDS!$P$3:$P$14,0), 1)</f>
        <v>9999</v>
      </c>
      <c r="T197" s="11">
        <f>INDEX(D_THERM_DEMANDS!AF$3:AF$14, MATCH($B197,D_THERM_DEMANDS!$P$3:$P$14,0), 1)</f>
        <v>3.8350340967275652E-2</v>
      </c>
      <c r="U197" s="11">
        <f>INDEX(D_THERM_DEMANDS!AG$3:AG$14, MATCH($B197,D_THERM_DEMANDS!$P$3:$P$14,0), 1)</f>
        <v>0</v>
      </c>
      <c r="V197" s="11">
        <f>INDEX(D_THERM_DEMANDS!AH$3:AH$14, MATCH($B197,D_THERM_DEMANDS!$P$3:$P$14,0), 1)</f>
        <v>2.1258502926195964E-5</v>
      </c>
      <c r="W197" s="11">
        <f>INDEX(D_THERM_DEMANDS!AI$3:AI$14, MATCH($B197,D_THERM_DEMANDS!$P$3:$P$14,0), 1)</f>
        <v>1.7261904772041606E-2</v>
      </c>
      <c r="X197" s="11">
        <f>INDEX(D_THERM_DEMANDS!AJ$3:AJ$14, MATCH($B197,D_THERM_DEMANDS!$P$3:$P$14,0), 1)</f>
        <v>4.1836736356320021E-2</v>
      </c>
      <c r="Y197" s="11">
        <f>INDEX(D_THERM_DEMANDS!AK$3:AK$14, MATCH($B197,D_THERM_DEMANDS!$P$3:$P$14,0), 1)</f>
        <v>0</v>
      </c>
      <c r="Z197">
        <f>INDEX(DEMAND_C217B!$K$3:$K$14, MATCH($B197,DEMAND_C217B!$H$3:$H$14,0), 1)</f>
        <v>0.30817717962524516</v>
      </c>
    </row>
    <row r="198" spans="1:26">
      <c r="A198" s="1">
        <v>43863</v>
      </c>
      <c r="B198" s="6">
        <f t="shared" si="2"/>
        <v>2</v>
      </c>
      <c r="C198" s="11">
        <v>3824</v>
      </c>
      <c r="D198" s="11">
        <f>OROLEVEL5!G187/1000</f>
        <v>3118.346</v>
      </c>
      <c r="E198" s="11">
        <f>INDEX(OROevaprateIN!$D$2:$D$13, MATCH($B198,OROevaprateIN!$A$2:$A$13,0), 1)</f>
        <v>4.7902735510676822E-2</v>
      </c>
      <c r="F198" s="11">
        <f>INDEX(DEM_D6_PWR!$K$3:$K$14, MATCH($B198,DEM_D6_PWR!$H$3:$H$14,0), 1)</f>
        <v>5.1020407814811288E-5</v>
      </c>
      <c r="G198" s="11">
        <f>INDEX('MINGW_6&amp;DR69'!$L$3:$L$14, MATCH($B198,'MINGW_6&amp;DR69'!$H$3:$H$14,0), 1)</f>
        <v>7.9931972586378753E-4</v>
      </c>
      <c r="H198" s="11">
        <f>INDEX('MINGW_6&amp;DR69'!$M$3:$M$14, MATCH($B198,'MINGW_6&amp;DR69'!$H$3:$H$14,0), 1)</f>
        <v>5.1870747488372186E-3</v>
      </c>
      <c r="I198" s="11">
        <v>7589</v>
      </c>
      <c r="J198" s="11">
        <f>INDEX(CALLITE_EVAP_S_SHSTA!$I$2:$I$13, MATCH($B198,CALLITE_EVAP_S_SHSTA!$F$2:$F$13,0), 1)</f>
        <v>6.6866496793266866E-2</v>
      </c>
      <c r="K198" s="11">
        <f>SHASTAlevel5extended!$H187</f>
        <v>3812.5610000000001</v>
      </c>
      <c r="L198" s="11">
        <f>INDEX(CALLiTE_SHASTA_LEVEL2_4!$E$1024:$E$1035, MATCH($B198,CALLiTE_SHASTA_LEVEL2_4!$C$1024:$C$1035,0), 1)</f>
        <v>1700</v>
      </c>
      <c r="M198" s="11">
        <f>INDEX(CALLiTE_SHASTA_LEVEL2_4!$F$1024:$F$1035, MATCH($B198,CALLiTE_SHASTA_LEVEL2_4!$C$1024:$C$1035,0), 1)</f>
        <v>4054</v>
      </c>
      <c r="N198" s="11">
        <f>inflowYuba!H187</f>
        <v>1181</v>
      </c>
      <c r="O198" s="11">
        <f>INDEX(DEMAND_D_DAGUER_NP!$K$3:$K$14, MATCH($B198,DEMAND_D_DAGUER_NP!$H$3:$H$14,0), 1)</f>
        <v>0.24526359911273124</v>
      </c>
      <c r="P198" s="11">
        <f>INDEX(D_THERM_DEMANDS!AB$3:AB$14, MATCH($B198,D_THERM_DEMANDS!$P$3:$P$14,0), 1)</f>
        <v>9999</v>
      </c>
      <c r="Q198" s="11">
        <f>INDEX(D_THERM_DEMANDS!AC$3:AC$14, MATCH($B198,D_THERM_DEMANDS!$P$3:$P$14,0), 1)</f>
        <v>9999</v>
      </c>
      <c r="R198" s="11">
        <f>INDEX(D_THERM_DEMANDS!AD$3:AD$14, MATCH($B198,D_THERM_DEMANDS!$P$3:$P$14,0), 1)</f>
        <v>9999</v>
      </c>
      <c r="S198" s="11">
        <f>INDEX(D_THERM_DEMANDS!AE$3:AE$14, MATCH($B198,D_THERM_DEMANDS!$P$3:$P$14,0), 1)</f>
        <v>9999</v>
      </c>
      <c r="T198" s="11">
        <f>INDEX(D_THERM_DEMANDS!AF$3:AF$14, MATCH($B198,D_THERM_DEMANDS!$P$3:$P$14,0), 1)</f>
        <v>3.8350340967275652E-2</v>
      </c>
      <c r="U198" s="11">
        <f>INDEX(D_THERM_DEMANDS!AG$3:AG$14, MATCH($B198,D_THERM_DEMANDS!$P$3:$P$14,0), 1)</f>
        <v>0</v>
      </c>
      <c r="V198" s="11">
        <f>INDEX(D_THERM_DEMANDS!AH$3:AH$14, MATCH($B198,D_THERM_DEMANDS!$P$3:$P$14,0), 1)</f>
        <v>2.1258502926195964E-5</v>
      </c>
      <c r="W198" s="11">
        <f>INDEX(D_THERM_DEMANDS!AI$3:AI$14, MATCH($B198,D_THERM_DEMANDS!$P$3:$P$14,0), 1)</f>
        <v>1.7261904772041606E-2</v>
      </c>
      <c r="X198" s="11">
        <f>INDEX(D_THERM_DEMANDS!AJ$3:AJ$14, MATCH($B198,D_THERM_DEMANDS!$P$3:$P$14,0), 1)</f>
        <v>4.1836736356320021E-2</v>
      </c>
      <c r="Y198" s="11">
        <f>INDEX(D_THERM_DEMANDS!AK$3:AK$14, MATCH($B198,D_THERM_DEMANDS!$P$3:$P$14,0), 1)</f>
        <v>0</v>
      </c>
      <c r="Z198">
        <f>INDEX(DEMAND_C217B!$K$3:$K$14, MATCH($B198,DEMAND_C217B!$H$3:$H$14,0), 1)</f>
        <v>0.30817717962524516</v>
      </c>
    </row>
    <row r="199" spans="1:26">
      <c r="A199" s="1">
        <v>43864</v>
      </c>
      <c r="B199" s="6">
        <f t="shared" si="2"/>
        <v>2</v>
      </c>
      <c r="C199" s="11">
        <v>4093</v>
      </c>
      <c r="D199" s="11">
        <f>OROLEVEL5!G188/1000</f>
        <v>3124.9349999999999</v>
      </c>
      <c r="E199" s="11">
        <f>INDEX(OROevaprateIN!$D$2:$D$13, MATCH($B199,OROevaprateIN!$A$2:$A$13,0), 1)</f>
        <v>4.7902735510676822E-2</v>
      </c>
      <c r="F199" s="11">
        <f>INDEX(DEM_D6_PWR!$K$3:$K$14, MATCH($B199,DEM_D6_PWR!$H$3:$H$14,0), 1)</f>
        <v>5.1020407814811288E-5</v>
      </c>
      <c r="G199" s="11">
        <f>INDEX('MINGW_6&amp;DR69'!$L$3:$L$14, MATCH($B199,'MINGW_6&amp;DR69'!$H$3:$H$14,0), 1)</f>
        <v>7.9931972586378753E-4</v>
      </c>
      <c r="H199" s="11">
        <f>INDEX('MINGW_6&amp;DR69'!$M$3:$M$14, MATCH($B199,'MINGW_6&amp;DR69'!$H$3:$H$14,0), 1)</f>
        <v>5.1870747488372186E-3</v>
      </c>
      <c r="I199" s="11">
        <v>6319</v>
      </c>
      <c r="J199" s="11">
        <f>INDEX(CALLITE_EVAP_S_SHSTA!$I$2:$I$13, MATCH($B199,CALLITE_EVAP_S_SHSTA!$F$2:$F$13,0), 1)</f>
        <v>6.6866496793266866E-2</v>
      </c>
      <c r="K199" s="11">
        <f>SHASTAlevel5extended!$H188</f>
        <v>3828.2640000000001</v>
      </c>
      <c r="L199" s="11">
        <f>INDEX(CALLiTE_SHASTA_LEVEL2_4!$E$1024:$E$1035, MATCH($B199,CALLiTE_SHASTA_LEVEL2_4!$C$1024:$C$1035,0), 1)</f>
        <v>1700</v>
      </c>
      <c r="M199" s="11">
        <f>INDEX(CALLiTE_SHASTA_LEVEL2_4!$F$1024:$F$1035, MATCH($B199,CALLiTE_SHASTA_LEVEL2_4!$C$1024:$C$1035,0), 1)</f>
        <v>4054</v>
      </c>
      <c r="N199" s="11">
        <f>inflowYuba!H188</f>
        <v>1175</v>
      </c>
      <c r="O199" s="11">
        <f>INDEX(DEMAND_D_DAGUER_NP!$K$3:$K$14, MATCH($B199,DEMAND_D_DAGUER_NP!$H$3:$H$14,0), 1)</f>
        <v>0.24526359911273124</v>
      </c>
      <c r="P199" s="11">
        <f>INDEX(D_THERM_DEMANDS!AB$3:AB$14, MATCH($B199,D_THERM_DEMANDS!$P$3:$P$14,0), 1)</f>
        <v>9999</v>
      </c>
      <c r="Q199" s="11">
        <f>INDEX(D_THERM_DEMANDS!AC$3:AC$14, MATCH($B199,D_THERM_DEMANDS!$P$3:$P$14,0), 1)</f>
        <v>9999</v>
      </c>
      <c r="R199" s="11">
        <f>INDEX(D_THERM_DEMANDS!AD$3:AD$14, MATCH($B199,D_THERM_DEMANDS!$P$3:$P$14,0), 1)</f>
        <v>9999</v>
      </c>
      <c r="S199" s="11">
        <f>INDEX(D_THERM_DEMANDS!AE$3:AE$14, MATCH($B199,D_THERM_DEMANDS!$P$3:$P$14,0), 1)</f>
        <v>9999</v>
      </c>
      <c r="T199" s="11">
        <f>INDEX(D_THERM_DEMANDS!AF$3:AF$14, MATCH($B199,D_THERM_DEMANDS!$P$3:$P$14,0), 1)</f>
        <v>3.8350340967275652E-2</v>
      </c>
      <c r="U199" s="11">
        <f>INDEX(D_THERM_DEMANDS!AG$3:AG$14, MATCH($B199,D_THERM_DEMANDS!$P$3:$P$14,0), 1)</f>
        <v>0</v>
      </c>
      <c r="V199" s="11">
        <f>INDEX(D_THERM_DEMANDS!AH$3:AH$14, MATCH($B199,D_THERM_DEMANDS!$P$3:$P$14,0), 1)</f>
        <v>2.1258502926195964E-5</v>
      </c>
      <c r="W199" s="11">
        <f>INDEX(D_THERM_DEMANDS!AI$3:AI$14, MATCH($B199,D_THERM_DEMANDS!$P$3:$P$14,0), 1)</f>
        <v>1.7261904772041606E-2</v>
      </c>
      <c r="X199" s="11">
        <f>INDEX(D_THERM_DEMANDS!AJ$3:AJ$14, MATCH($B199,D_THERM_DEMANDS!$P$3:$P$14,0), 1)</f>
        <v>4.1836736356320021E-2</v>
      </c>
      <c r="Y199" s="11">
        <f>INDEX(D_THERM_DEMANDS!AK$3:AK$14, MATCH($B199,D_THERM_DEMANDS!$P$3:$P$14,0), 1)</f>
        <v>0</v>
      </c>
      <c r="Z199">
        <f>INDEX(DEMAND_C217B!$K$3:$K$14, MATCH($B199,DEMAND_C217B!$H$3:$H$14,0), 1)</f>
        <v>0.30817717962524516</v>
      </c>
    </row>
    <row r="200" spans="1:26">
      <c r="A200" s="1">
        <v>43865</v>
      </c>
      <c r="B200" s="6">
        <f t="shared" si="2"/>
        <v>2</v>
      </c>
      <c r="C200" s="11">
        <v>3431</v>
      </c>
      <c r="D200" s="11">
        <f>OROLEVEL5!G189/1000</f>
        <v>3131.3270000000002</v>
      </c>
      <c r="E200" s="11">
        <f>INDEX(OROevaprateIN!$D$2:$D$13, MATCH($B200,OROevaprateIN!$A$2:$A$13,0), 1)</f>
        <v>4.7902735510676822E-2</v>
      </c>
      <c r="F200" s="11">
        <f>INDEX(DEM_D6_PWR!$K$3:$K$14, MATCH($B200,DEM_D6_PWR!$H$3:$H$14,0), 1)</f>
        <v>5.1020407814811288E-5</v>
      </c>
      <c r="G200" s="11">
        <f>INDEX('MINGW_6&amp;DR69'!$L$3:$L$14, MATCH($B200,'MINGW_6&amp;DR69'!$H$3:$H$14,0), 1)</f>
        <v>7.9931972586378753E-4</v>
      </c>
      <c r="H200" s="11">
        <f>INDEX('MINGW_6&amp;DR69'!$M$3:$M$14, MATCH($B200,'MINGW_6&amp;DR69'!$H$3:$H$14,0), 1)</f>
        <v>5.1870747488372186E-3</v>
      </c>
      <c r="I200" s="11">
        <v>5653</v>
      </c>
      <c r="J200" s="11">
        <f>INDEX(CALLITE_EVAP_S_SHSTA!$I$2:$I$13, MATCH($B200,CALLITE_EVAP_S_SHSTA!$F$2:$F$13,0), 1)</f>
        <v>6.6866496793266866E-2</v>
      </c>
      <c r="K200" s="11">
        <f>SHASTAlevel5extended!$H189</f>
        <v>3844.826</v>
      </c>
      <c r="L200" s="11">
        <f>INDEX(CALLiTE_SHASTA_LEVEL2_4!$E$1024:$E$1035, MATCH($B200,CALLiTE_SHASTA_LEVEL2_4!$C$1024:$C$1035,0), 1)</f>
        <v>1700</v>
      </c>
      <c r="M200" s="11">
        <f>INDEX(CALLiTE_SHASTA_LEVEL2_4!$F$1024:$F$1035, MATCH($B200,CALLiTE_SHASTA_LEVEL2_4!$C$1024:$C$1035,0), 1)</f>
        <v>4054</v>
      </c>
      <c r="N200" s="11">
        <f>inflowYuba!H189</f>
        <v>1138</v>
      </c>
      <c r="O200" s="11">
        <f>INDEX(DEMAND_D_DAGUER_NP!$K$3:$K$14, MATCH($B200,DEMAND_D_DAGUER_NP!$H$3:$H$14,0), 1)</f>
        <v>0.24526359911273124</v>
      </c>
      <c r="P200" s="11">
        <f>INDEX(D_THERM_DEMANDS!AB$3:AB$14, MATCH($B200,D_THERM_DEMANDS!$P$3:$P$14,0), 1)</f>
        <v>9999</v>
      </c>
      <c r="Q200" s="11">
        <f>INDEX(D_THERM_DEMANDS!AC$3:AC$14, MATCH($B200,D_THERM_DEMANDS!$P$3:$P$14,0), 1)</f>
        <v>9999</v>
      </c>
      <c r="R200" s="11">
        <f>INDEX(D_THERM_DEMANDS!AD$3:AD$14, MATCH($B200,D_THERM_DEMANDS!$P$3:$P$14,0), 1)</f>
        <v>9999</v>
      </c>
      <c r="S200" s="11">
        <f>INDEX(D_THERM_DEMANDS!AE$3:AE$14, MATCH($B200,D_THERM_DEMANDS!$P$3:$P$14,0), 1)</f>
        <v>9999</v>
      </c>
      <c r="T200" s="11">
        <f>INDEX(D_THERM_DEMANDS!AF$3:AF$14, MATCH($B200,D_THERM_DEMANDS!$P$3:$P$14,0), 1)</f>
        <v>3.8350340967275652E-2</v>
      </c>
      <c r="U200" s="11">
        <f>INDEX(D_THERM_DEMANDS!AG$3:AG$14, MATCH($B200,D_THERM_DEMANDS!$P$3:$P$14,0), 1)</f>
        <v>0</v>
      </c>
      <c r="V200" s="11">
        <f>INDEX(D_THERM_DEMANDS!AH$3:AH$14, MATCH($B200,D_THERM_DEMANDS!$P$3:$P$14,0), 1)</f>
        <v>2.1258502926195964E-5</v>
      </c>
      <c r="W200" s="11">
        <f>INDEX(D_THERM_DEMANDS!AI$3:AI$14, MATCH($B200,D_THERM_DEMANDS!$P$3:$P$14,0), 1)</f>
        <v>1.7261904772041606E-2</v>
      </c>
      <c r="X200" s="11">
        <f>INDEX(D_THERM_DEMANDS!AJ$3:AJ$14, MATCH($B200,D_THERM_DEMANDS!$P$3:$P$14,0), 1)</f>
        <v>4.1836736356320021E-2</v>
      </c>
      <c r="Y200" s="11">
        <f>INDEX(D_THERM_DEMANDS!AK$3:AK$14, MATCH($B200,D_THERM_DEMANDS!$P$3:$P$14,0), 1)</f>
        <v>0</v>
      </c>
      <c r="Z200">
        <f>INDEX(DEMAND_C217B!$K$3:$K$14, MATCH($B200,DEMAND_C217B!$H$3:$H$14,0), 1)</f>
        <v>0.30817717962524516</v>
      </c>
    </row>
    <row r="201" spans="1:26">
      <c r="A201" s="1">
        <v>43866</v>
      </c>
      <c r="B201" s="6">
        <f t="shared" si="2"/>
        <v>2</v>
      </c>
      <c r="C201" s="11">
        <v>3402</v>
      </c>
      <c r="D201" s="11">
        <f>OROLEVEL5!G190/1000</f>
        <v>3137.527</v>
      </c>
      <c r="E201" s="11">
        <f>INDEX(OROevaprateIN!$D$2:$D$13, MATCH($B201,OROevaprateIN!$A$2:$A$13,0), 1)</f>
        <v>4.7902735510676822E-2</v>
      </c>
      <c r="F201" s="11">
        <f>INDEX(DEM_D6_PWR!$K$3:$K$14, MATCH($B201,DEM_D6_PWR!$H$3:$H$14,0), 1)</f>
        <v>5.1020407814811288E-5</v>
      </c>
      <c r="G201" s="11">
        <f>INDEX('MINGW_6&amp;DR69'!$L$3:$L$14, MATCH($B201,'MINGW_6&amp;DR69'!$H$3:$H$14,0), 1)</f>
        <v>7.9931972586378753E-4</v>
      </c>
      <c r="H201" s="11">
        <f>INDEX('MINGW_6&amp;DR69'!$M$3:$M$14, MATCH($B201,'MINGW_6&amp;DR69'!$H$3:$H$14,0), 1)</f>
        <v>5.1870747488372186E-3</v>
      </c>
      <c r="I201" s="11">
        <v>6260</v>
      </c>
      <c r="J201" s="11">
        <f>INDEX(CALLITE_EVAP_S_SHSTA!$I$2:$I$13, MATCH($B201,CALLITE_EVAP_S_SHSTA!$F$2:$F$13,0), 1)</f>
        <v>6.6866496793266866E-2</v>
      </c>
      <c r="K201" s="11">
        <f>SHASTAlevel5extended!$H190</f>
        <v>3860.3919999999998</v>
      </c>
      <c r="L201" s="11">
        <f>INDEX(CALLiTE_SHASTA_LEVEL2_4!$E$1024:$E$1035, MATCH($B201,CALLiTE_SHASTA_LEVEL2_4!$C$1024:$C$1035,0), 1)</f>
        <v>1700</v>
      </c>
      <c r="M201" s="11">
        <f>INDEX(CALLiTE_SHASTA_LEVEL2_4!$F$1024:$F$1035, MATCH($B201,CALLiTE_SHASTA_LEVEL2_4!$C$1024:$C$1035,0), 1)</f>
        <v>4054</v>
      </c>
      <c r="N201" s="11">
        <f>inflowYuba!H190</f>
        <v>1084</v>
      </c>
      <c r="O201" s="11">
        <f>INDEX(DEMAND_D_DAGUER_NP!$K$3:$K$14, MATCH($B201,DEMAND_D_DAGUER_NP!$H$3:$H$14,0), 1)</f>
        <v>0.24526359911273124</v>
      </c>
      <c r="P201" s="11">
        <f>INDEX(D_THERM_DEMANDS!AB$3:AB$14, MATCH($B201,D_THERM_DEMANDS!$P$3:$P$14,0), 1)</f>
        <v>9999</v>
      </c>
      <c r="Q201" s="11">
        <f>INDEX(D_THERM_DEMANDS!AC$3:AC$14, MATCH($B201,D_THERM_DEMANDS!$P$3:$P$14,0), 1)</f>
        <v>9999</v>
      </c>
      <c r="R201" s="11">
        <f>INDEX(D_THERM_DEMANDS!AD$3:AD$14, MATCH($B201,D_THERM_DEMANDS!$P$3:$P$14,0), 1)</f>
        <v>9999</v>
      </c>
      <c r="S201" s="11">
        <f>INDEX(D_THERM_DEMANDS!AE$3:AE$14, MATCH($B201,D_THERM_DEMANDS!$P$3:$P$14,0), 1)</f>
        <v>9999</v>
      </c>
      <c r="T201" s="11">
        <f>INDEX(D_THERM_DEMANDS!AF$3:AF$14, MATCH($B201,D_THERM_DEMANDS!$P$3:$P$14,0), 1)</f>
        <v>3.8350340967275652E-2</v>
      </c>
      <c r="U201" s="11">
        <f>INDEX(D_THERM_DEMANDS!AG$3:AG$14, MATCH($B201,D_THERM_DEMANDS!$P$3:$P$14,0), 1)</f>
        <v>0</v>
      </c>
      <c r="V201" s="11">
        <f>INDEX(D_THERM_DEMANDS!AH$3:AH$14, MATCH($B201,D_THERM_DEMANDS!$P$3:$P$14,0), 1)</f>
        <v>2.1258502926195964E-5</v>
      </c>
      <c r="W201" s="11">
        <f>INDEX(D_THERM_DEMANDS!AI$3:AI$14, MATCH($B201,D_THERM_DEMANDS!$P$3:$P$14,0), 1)</f>
        <v>1.7261904772041606E-2</v>
      </c>
      <c r="X201" s="11">
        <f>INDEX(D_THERM_DEMANDS!AJ$3:AJ$14, MATCH($B201,D_THERM_DEMANDS!$P$3:$P$14,0), 1)</f>
        <v>4.1836736356320021E-2</v>
      </c>
      <c r="Y201" s="11">
        <f>INDEX(D_THERM_DEMANDS!AK$3:AK$14, MATCH($B201,D_THERM_DEMANDS!$P$3:$P$14,0), 1)</f>
        <v>0</v>
      </c>
      <c r="Z201">
        <f>INDEX(DEMAND_C217B!$K$3:$K$14, MATCH($B201,DEMAND_C217B!$H$3:$H$14,0), 1)</f>
        <v>0.30817717962524516</v>
      </c>
    </row>
    <row r="202" spans="1:26">
      <c r="A202" s="1">
        <v>43867</v>
      </c>
      <c r="B202" s="6">
        <f t="shared" si="2"/>
        <v>2</v>
      </c>
      <c r="C202" s="11">
        <v>3435</v>
      </c>
      <c r="D202" s="11">
        <f>OROLEVEL5!G191/1000</f>
        <v>3143.5410000000002</v>
      </c>
      <c r="E202" s="11">
        <f>INDEX(OROevaprateIN!$D$2:$D$13, MATCH($B202,OROevaprateIN!$A$2:$A$13,0), 1)</f>
        <v>4.7902735510676822E-2</v>
      </c>
      <c r="F202" s="11">
        <f>INDEX(DEM_D6_PWR!$K$3:$K$14, MATCH($B202,DEM_D6_PWR!$H$3:$H$14,0), 1)</f>
        <v>5.1020407814811288E-5</v>
      </c>
      <c r="G202" s="11">
        <f>INDEX('MINGW_6&amp;DR69'!$L$3:$L$14, MATCH($B202,'MINGW_6&amp;DR69'!$H$3:$H$14,0), 1)</f>
        <v>7.9931972586378753E-4</v>
      </c>
      <c r="H202" s="11">
        <f>INDEX('MINGW_6&amp;DR69'!$M$3:$M$14, MATCH($B202,'MINGW_6&amp;DR69'!$H$3:$H$14,0), 1)</f>
        <v>5.1870747488372186E-3</v>
      </c>
      <c r="I202" s="11">
        <v>6258</v>
      </c>
      <c r="J202" s="11">
        <f>INDEX(CALLITE_EVAP_S_SHSTA!$I$2:$I$13, MATCH($B202,CALLITE_EVAP_S_SHSTA!$F$2:$F$13,0), 1)</f>
        <v>6.6866496793266866E-2</v>
      </c>
      <c r="K202" s="11">
        <f>SHASTAlevel5extended!$H191</f>
        <v>3875.9490000000001</v>
      </c>
      <c r="L202" s="11">
        <f>INDEX(CALLiTE_SHASTA_LEVEL2_4!$E$1024:$E$1035, MATCH($B202,CALLiTE_SHASTA_LEVEL2_4!$C$1024:$C$1035,0), 1)</f>
        <v>1700</v>
      </c>
      <c r="M202" s="11">
        <f>INDEX(CALLiTE_SHASTA_LEVEL2_4!$F$1024:$F$1035, MATCH($B202,CALLiTE_SHASTA_LEVEL2_4!$C$1024:$C$1035,0), 1)</f>
        <v>4054</v>
      </c>
      <c r="N202" s="11">
        <f>inflowYuba!H191</f>
        <v>1029</v>
      </c>
      <c r="O202" s="11">
        <f>INDEX(DEMAND_D_DAGUER_NP!$K$3:$K$14, MATCH($B202,DEMAND_D_DAGUER_NP!$H$3:$H$14,0), 1)</f>
        <v>0.24526359911273124</v>
      </c>
      <c r="P202" s="11">
        <f>INDEX(D_THERM_DEMANDS!AB$3:AB$14, MATCH($B202,D_THERM_DEMANDS!$P$3:$P$14,0), 1)</f>
        <v>9999</v>
      </c>
      <c r="Q202" s="11">
        <f>INDEX(D_THERM_DEMANDS!AC$3:AC$14, MATCH($B202,D_THERM_DEMANDS!$P$3:$P$14,0), 1)</f>
        <v>9999</v>
      </c>
      <c r="R202" s="11">
        <f>INDEX(D_THERM_DEMANDS!AD$3:AD$14, MATCH($B202,D_THERM_DEMANDS!$P$3:$P$14,0), 1)</f>
        <v>9999</v>
      </c>
      <c r="S202" s="11">
        <f>INDEX(D_THERM_DEMANDS!AE$3:AE$14, MATCH($B202,D_THERM_DEMANDS!$P$3:$P$14,0), 1)</f>
        <v>9999</v>
      </c>
      <c r="T202" s="11">
        <f>INDEX(D_THERM_DEMANDS!AF$3:AF$14, MATCH($B202,D_THERM_DEMANDS!$P$3:$P$14,0), 1)</f>
        <v>3.8350340967275652E-2</v>
      </c>
      <c r="U202" s="11">
        <f>INDEX(D_THERM_DEMANDS!AG$3:AG$14, MATCH($B202,D_THERM_DEMANDS!$P$3:$P$14,0), 1)</f>
        <v>0</v>
      </c>
      <c r="V202" s="11">
        <f>INDEX(D_THERM_DEMANDS!AH$3:AH$14, MATCH($B202,D_THERM_DEMANDS!$P$3:$P$14,0), 1)</f>
        <v>2.1258502926195964E-5</v>
      </c>
      <c r="W202" s="11">
        <f>INDEX(D_THERM_DEMANDS!AI$3:AI$14, MATCH($B202,D_THERM_DEMANDS!$P$3:$P$14,0), 1)</f>
        <v>1.7261904772041606E-2</v>
      </c>
      <c r="X202" s="11">
        <f>INDEX(D_THERM_DEMANDS!AJ$3:AJ$14, MATCH($B202,D_THERM_DEMANDS!$P$3:$P$14,0), 1)</f>
        <v>4.1836736356320021E-2</v>
      </c>
      <c r="Y202" s="11">
        <f>INDEX(D_THERM_DEMANDS!AK$3:AK$14, MATCH($B202,D_THERM_DEMANDS!$P$3:$P$14,0), 1)</f>
        <v>0</v>
      </c>
      <c r="Z202">
        <f>INDEX(DEMAND_C217B!$K$3:$K$14, MATCH($B202,DEMAND_C217B!$H$3:$H$14,0), 1)</f>
        <v>0.30817717962524516</v>
      </c>
    </row>
    <row r="203" spans="1:26">
      <c r="A203" s="1">
        <v>43868</v>
      </c>
      <c r="B203" s="6">
        <f t="shared" si="2"/>
        <v>2</v>
      </c>
      <c r="C203" s="11">
        <v>2750</v>
      </c>
      <c r="D203" s="11">
        <f>OROLEVEL5!G192/1000</f>
        <v>3149.375</v>
      </c>
      <c r="E203" s="11">
        <f>INDEX(OROevaprateIN!$D$2:$D$13, MATCH($B203,OROevaprateIN!$A$2:$A$13,0), 1)</f>
        <v>4.7902735510676822E-2</v>
      </c>
      <c r="F203" s="11">
        <f>INDEX(DEM_D6_PWR!$K$3:$K$14, MATCH($B203,DEM_D6_PWR!$H$3:$H$14,0), 1)</f>
        <v>5.1020407814811288E-5</v>
      </c>
      <c r="G203" s="11">
        <f>INDEX('MINGW_6&amp;DR69'!$L$3:$L$14, MATCH($B203,'MINGW_6&amp;DR69'!$H$3:$H$14,0), 1)</f>
        <v>7.9931972586378753E-4</v>
      </c>
      <c r="H203" s="11">
        <f>INDEX('MINGW_6&amp;DR69'!$M$3:$M$14, MATCH($B203,'MINGW_6&amp;DR69'!$H$3:$H$14,0), 1)</f>
        <v>5.1870747488372186E-3</v>
      </c>
      <c r="I203" s="11">
        <v>5069</v>
      </c>
      <c r="J203" s="11">
        <f>INDEX(CALLITE_EVAP_S_SHSTA!$I$2:$I$13, MATCH($B203,CALLITE_EVAP_S_SHSTA!$F$2:$F$13,0), 1)</f>
        <v>6.6866496793266866E-2</v>
      </c>
      <c r="K203" s="11">
        <f>SHASTAlevel5extended!$H192</f>
        <v>3893.4810000000002</v>
      </c>
      <c r="L203" s="11">
        <f>INDEX(CALLiTE_SHASTA_LEVEL2_4!$E$1024:$E$1035, MATCH($B203,CALLiTE_SHASTA_LEVEL2_4!$C$1024:$C$1035,0), 1)</f>
        <v>1700</v>
      </c>
      <c r="M203" s="11">
        <f>INDEX(CALLiTE_SHASTA_LEVEL2_4!$F$1024:$F$1035, MATCH($B203,CALLiTE_SHASTA_LEVEL2_4!$C$1024:$C$1035,0), 1)</f>
        <v>4054</v>
      </c>
      <c r="N203" s="11">
        <f>inflowYuba!H192</f>
        <v>1015</v>
      </c>
      <c r="O203" s="11">
        <f>INDEX(DEMAND_D_DAGUER_NP!$K$3:$K$14, MATCH($B203,DEMAND_D_DAGUER_NP!$H$3:$H$14,0), 1)</f>
        <v>0.24526359911273124</v>
      </c>
      <c r="P203" s="11">
        <f>INDEX(D_THERM_DEMANDS!AB$3:AB$14, MATCH($B203,D_THERM_DEMANDS!$P$3:$P$14,0), 1)</f>
        <v>9999</v>
      </c>
      <c r="Q203" s="11">
        <f>INDEX(D_THERM_DEMANDS!AC$3:AC$14, MATCH($B203,D_THERM_DEMANDS!$P$3:$P$14,0), 1)</f>
        <v>9999</v>
      </c>
      <c r="R203" s="11">
        <f>INDEX(D_THERM_DEMANDS!AD$3:AD$14, MATCH($B203,D_THERM_DEMANDS!$P$3:$P$14,0), 1)</f>
        <v>9999</v>
      </c>
      <c r="S203" s="11">
        <f>INDEX(D_THERM_DEMANDS!AE$3:AE$14, MATCH($B203,D_THERM_DEMANDS!$P$3:$P$14,0), 1)</f>
        <v>9999</v>
      </c>
      <c r="T203" s="11">
        <f>INDEX(D_THERM_DEMANDS!AF$3:AF$14, MATCH($B203,D_THERM_DEMANDS!$P$3:$P$14,0), 1)</f>
        <v>3.8350340967275652E-2</v>
      </c>
      <c r="U203" s="11">
        <f>INDEX(D_THERM_DEMANDS!AG$3:AG$14, MATCH($B203,D_THERM_DEMANDS!$P$3:$P$14,0), 1)</f>
        <v>0</v>
      </c>
      <c r="V203" s="11">
        <f>INDEX(D_THERM_DEMANDS!AH$3:AH$14, MATCH($B203,D_THERM_DEMANDS!$P$3:$P$14,0), 1)</f>
        <v>2.1258502926195964E-5</v>
      </c>
      <c r="W203" s="11">
        <f>INDEX(D_THERM_DEMANDS!AI$3:AI$14, MATCH($B203,D_THERM_DEMANDS!$P$3:$P$14,0), 1)</f>
        <v>1.7261904772041606E-2</v>
      </c>
      <c r="X203" s="11">
        <f>INDEX(D_THERM_DEMANDS!AJ$3:AJ$14, MATCH($B203,D_THERM_DEMANDS!$P$3:$P$14,0), 1)</f>
        <v>4.1836736356320021E-2</v>
      </c>
      <c r="Y203" s="11">
        <f>INDEX(D_THERM_DEMANDS!AK$3:AK$14, MATCH($B203,D_THERM_DEMANDS!$P$3:$P$14,0), 1)</f>
        <v>0</v>
      </c>
      <c r="Z203">
        <f>INDEX(DEMAND_C217B!$K$3:$K$14, MATCH($B203,DEMAND_C217B!$H$3:$H$14,0), 1)</f>
        <v>0.30817717962524516</v>
      </c>
    </row>
    <row r="204" spans="1:26">
      <c r="A204" s="1">
        <v>43869</v>
      </c>
      <c r="B204" s="6">
        <f t="shared" si="2"/>
        <v>2</v>
      </c>
      <c r="C204" s="11">
        <v>2113</v>
      </c>
      <c r="D204" s="11">
        <f>OROLEVEL5!G193/1000</f>
        <v>3155.0340000000001</v>
      </c>
      <c r="E204" s="11">
        <f>INDEX(OROevaprateIN!$D$2:$D$13, MATCH($B204,OROevaprateIN!$A$2:$A$13,0), 1)</f>
        <v>4.7902735510676822E-2</v>
      </c>
      <c r="F204" s="11">
        <f>INDEX(DEM_D6_PWR!$K$3:$K$14, MATCH($B204,DEM_D6_PWR!$H$3:$H$14,0), 1)</f>
        <v>5.1020407814811288E-5</v>
      </c>
      <c r="G204" s="11">
        <f>INDEX('MINGW_6&amp;DR69'!$L$3:$L$14, MATCH($B204,'MINGW_6&amp;DR69'!$H$3:$H$14,0), 1)</f>
        <v>7.9931972586378753E-4</v>
      </c>
      <c r="H204" s="11">
        <f>INDEX('MINGW_6&amp;DR69'!$M$3:$M$14, MATCH($B204,'MINGW_6&amp;DR69'!$H$3:$H$14,0), 1)</f>
        <v>5.1870747488372186E-3</v>
      </c>
      <c r="I204" s="11">
        <v>6446</v>
      </c>
      <c r="J204" s="11">
        <f>INDEX(CALLITE_EVAP_S_SHSTA!$I$2:$I$13, MATCH($B204,CALLITE_EVAP_S_SHSTA!$F$2:$F$13,0), 1)</f>
        <v>6.6866496793266866E-2</v>
      </c>
      <c r="K204" s="11">
        <f>SHASTAlevel5extended!$H193</f>
        <v>3908.116</v>
      </c>
      <c r="L204" s="11">
        <f>INDEX(CALLiTE_SHASTA_LEVEL2_4!$E$1024:$E$1035, MATCH($B204,CALLiTE_SHASTA_LEVEL2_4!$C$1024:$C$1035,0), 1)</f>
        <v>1700</v>
      </c>
      <c r="M204" s="11">
        <f>INDEX(CALLiTE_SHASTA_LEVEL2_4!$F$1024:$F$1035, MATCH($B204,CALLiTE_SHASTA_LEVEL2_4!$C$1024:$C$1035,0), 1)</f>
        <v>4054</v>
      </c>
      <c r="N204" s="11">
        <f>inflowYuba!H193</f>
        <v>1014</v>
      </c>
      <c r="O204" s="11">
        <f>INDEX(DEMAND_D_DAGUER_NP!$K$3:$K$14, MATCH($B204,DEMAND_D_DAGUER_NP!$H$3:$H$14,0), 1)</f>
        <v>0.24526359911273124</v>
      </c>
      <c r="P204" s="11">
        <f>INDEX(D_THERM_DEMANDS!AB$3:AB$14, MATCH($B204,D_THERM_DEMANDS!$P$3:$P$14,0), 1)</f>
        <v>9999</v>
      </c>
      <c r="Q204" s="11">
        <f>INDEX(D_THERM_DEMANDS!AC$3:AC$14, MATCH($B204,D_THERM_DEMANDS!$P$3:$P$14,0), 1)</f>
        <v>9999</v>
      </c>
      <c r="R204" s="11">
        <f>INDEX(D_THERM_DEMANDS!AD$3:AD$14, MATCH($B204,D_THERM_DEMANDS!$P$3:$P$14,0), 1)</f>
        <v>9999</v>
      </c>
      <c r="S204" s="11">
        <f>INDEX(D_THERM_DEMANDS!AE$3:AE$14, MATCH($B204,D_THERM_DEMANDS!$P$3:$P$14,0), 1)</f>
        <v>9999</v>
      </c>
      <c r="T204" s="11">
        <f>INDEX(D_THERM_DEMANDS!AF$3:AF$14, MATCH($B204,D_THERM_DEMANDS!$P$3:$P$14,0), 1)</f>
        <v>3.8350340967275652E-2</v>
      </c>
      <c r="U204" s="11">
        <f>INDEX(D_THERM_DEMANDS!AG$3:AG$14, MATCH($B204,D_THERM_DEMANDS!$P$3:$P$14,0), 1)</f>
        <v>0</v>
      </c>
      <c r="V204" s="11">
        <f>INDEX(D_THERM_DEMANDS!AH$3:AH$14, MATCH($B204,D_THERM_DEMANDS!$P$3:$P$14,0), 1)</f>
        <v>2.1258502926195964E-5</v>
      </c>
      <c r="W204" s="11">
        <f>INDEX(D_THERM_DEMANDS!AI$3:AI$14, MATCH($B204,D_THERM_DEMANDS!$P$3:$P$14,0), 1)</f>
        <v>1.7261904772041606E-2</v>
      </c>
      <c r="X204" s="11">
        <f>INDEX(D_THERM_DEMANDS!AJ$3:AJ$14, MATCH($B204,D_THERM_DEMANDS!$P$3:$P$14,0), 1)</f>
        <v>4.1836736356320021E-2</v>
      </c>
      <c r="Y204" s="11">
        <f>INDEX(D_THERM_DEMANDS!AK$3:AK$14, MATCH($B204,D_THERM_DEMANDS!$P$3:$P$14,0), 1)</f>
        <v>0</v>
      </c>
      <c r="Z204">
        <f>INDEX(DEMAND_C217B!$K$3:$K$14, MATCH($B204,DEMAND_C217B!$H$3:$H$14,0), 1)</f>
        <v>0.30817717962524516</v>
      </c>
    </row>
    <row r="205" spans="1:26">
      <c r="A205" s="1">
        <v>43870</v>
      </c>
      <c r="B205" s="6">
        <f t="shared" ref="B205:B268" si="3">MONTH(A205)</f>
        <v>2</v>
      </c>
      <c r="C205" s="11">
        <v>2636</v>
      </c>
      <c r="D205" s="11">
        <f>OROLEVEL5!G194/1000</f>
        <v>3160.5230000000001</v>
      </c>
      <c r="E205" s="11">
        <f>INDEX(OROevaprateIN!$D$2:$D$13, MATCH($B205,OROevaprateIN!$A$2:$A$13,0), 1)</f>
        <v>4.7902735510676822E-2</v>
      </c>
      <c r="F205" s="11">
        <f>INDEX(DEM_D6_PWR!$K$3:$K$14, MATCH($B205,DEM_D6_PWR!$H$3:$H$14,0), 1)</f>
        <v>5.1020407814811288E-5</v>
      </c>
      <c r="G205" s="11">
        <f>INDEX('MINGW_6&amp;DR69'!$L$3:$L$14, MATCH($B205,'MINGW_6&amp;DR69'!$H$3:$H$14,0), 1)</f>
        <v>7.9931972586378753E-4</v>
      </c>
      <c r="H205" s="11">
        <f>INDEX('MINGW_6&amp;DR69'!$M$3:$M$14, MATCH($B205,'MINGW_6&amp;DR69'!$H$3:$H$14,0), 1)</f>
        <v>5.1870747488372186E-3</v>
      </c>
      <c r="I205" s="11">
        <v>5799</v>
      </c>
      <c r="J205" s="11">
        <f>INDEX(CALLITE_EVAP_S_SHSTA!$I$2:$I$13, MATCH($B205,CALLITE_EVAP_S_SHSTA!$F$2:$F$13,0), 1)</f>
        <v>6.6866496793266866E-2</v>
      </c>
      <c r="K205" s="11">
        <f>SHASTAlevel5extended!$H194</f>
        <v>3924.384</v>
      </c>
      <c r="L205" s="11">
        <f>INDEX(CALLiTE_SHASTA_LEVEL2_4!$E$1024:$E$1035, MATCH($B205,CALLiTE_SHASTA_LEVEL2_4!$C$1024:$C$1035,0), 1)</f>
        <v>1700</v>
      </c>
      <c r="M205" s="11">
        <f>INDEX(CALLiTE_SHASTA_LEVEL2_4!$F$1024:$F$1035, MATCH($B205,CALLiTE_SHASTA_LEVEL2_4!$C$1024:$C$1035,0), 1)</f>
        <v>4054</v>
      </c>
      <c r="N205" s="11">
        <f>inflowYuba!H194</f>
        <v>1010</v>
      </c>
      <c r="O205" s="11">
        <f>INDEX(DEMAND_D_DAGUER_NP!$K$3:$K$14, MATCH($B205,DEMAND_D_DAGUER_NP!$H$3:$H$14,0), 1)</f>
        <v>0.24526359911273124</v>
      </c>
      <c r="P205" s="11">
        <f>INDEX(D_THERM_DEMANDS!AB$3:AB$14, MATCH($B205,D_THERM_DEMANDS!$P$3:$P$14,0), 1)</f>
        <v>9999</v>
      </c>
      <c r="Q205" s="11">
        <f>INDEX(D_THERM_DEMANDS!AC$3:AC$14, MATCH($B205,D_THERM_DEMANDS!$P$3:$P$14,0), 1)</f>
        <v>9999</v>
      </c>
      <c r="R205" s="11">
        <f>INDEX(D_THERM_DEMANDS!AD$3:AD$14, MATCH($B205,D_THERM_DEMANDS!$P$3:$P$14,0), 1)</f>
        <v>9999</v>
      </c>
      <c r="S205" s="11">
        <f>INDEX(D_THERM_DEMANDS!AE$3:AE$14, MATCH($B205,D_THERM_DEMANDS!$P$3:$P$14,0), 1)</f>
        <v>9999</v>
      </c>
      <c r="T205" s="11">
        <f>INDEX(D_THERM_DEMANDS!AF$3:AF$14, MATCH($B205,D_THERM_DEMANDS!$P$3:$P$14,0), 1)</f>
        <v>3.8350340967275652E-2</v>
      </c>
      <c r="U205" s="11">
        <f>INDEX(D_THERM_DEMANDS!AG$3:AG$14, MATCH($B205,D_THERM_DEMANDS!$P$3:$P$14,0), 1)</f>
        <v>0</v>
      </c>
      <c r="V205" s="11">
        <f>INDEX(D_THERM_DEMANDS!AH$3:AH$14, MATCH($B205,D_THERM_DEMANDS!$P$3:$P$14,0), 1)</f>
        <v>2.1258502926195964E-5</v>
      </c>
      <c r="W205" s="11">
        <f>INDEX(D_THERM_DEMANDS!AI$3:AI$14, MATCH($B205,D_THERM_DEMANDS!$P$3:$P$14,0), 1)</f>
        <v>1.7261904772041606E-2</v>
      </c>
      <c r="X205" s="11">
        <f>INDEX(D_THERM_DEMANDS!AJ$3:AJ$14, MATCH($B205,D_THERM_DEMANDS!$P$3:$P$14,0), 1)</f>
        <v>4.1836736356320021E-2</v>
      </c>
      <c r="Y205" s="11">
        <f>INDEX(D_THERM_DEMANDS!AK$3:AK$14, MATCH($B205,D_THERM_DEMANDS!$P$3:$P$14,0), 1)</f>
        <v>0</v>
      </c>
      <c r="Z205">
        <f>INDEX(DEMAND_C217B!$K$3:$K$14, MATCH($B205,DEMAND_C217B!$H$3:$H$14,0), 1)</f>
        <v>0.30817717962524516</v>
      </c>
    </row>
    <row r="206" spans="1:26">
      <c r="A206" s="1">
        <v>43871</v>
      </c>
      <c r="B206" s="6">
        <f t="shared" si="3"/>
        <v>2</v>
      </c>
      <c r="C206" s="11">
        <v>2595</v>
      </c>
      <c r="D206" s="11">
        <f>OROLEVEL5!G195/1000</f>
        <v>3163</v>
      </c>
      <c r="E206" s="11">
        <f>INDEX(OROevaprateIN!$D$2:$D$13, MATCH($B206,OROevaprateIN!$A$2:$A$13,0), 1)</f>
        <v>4.7902735510676822E-2</v>
      </c>
      <c r="F206" s="11">
        <f>INDEX(DEM_D6_PWR!$K$3:$K$14, MATCH($B206,DEM_D6_PWR!$H$3:$H$14,0), 1)</f>
        <v>5.1020407814811288E-5</v>
      </c>
      <c r="G206" s="11">
        <f>INDEX('MINGW_6&amp;DR69'!$L$3:$L$14, MATCH($B206,'MINGW_6&amp;DR69'!$H$3:$H$14,0), 1)</f>
        <v>7.9931972586378753E-4</v>
      </c>
      <c r="H206" s="11">
        <f>INDEX('MINGW_6&amp;DR69'!$M$3:$M$14, MATCH($B206,'MINGW_6&amp;DR69'!$H$3:$H$14,0), 1)</f>
        <v>5.1870747488372186E-3</v>
      </c>
      <c r="I206" s="11">
        <v>5236</v>
      </c>
      <c r="J206" s="11">
        <f>INDEX(CALLITE_EVAP_S_SHSTA!$I$2:$I$13, MATCH($B206,CALLITE_EVAP_S_SHSTA!$F$2:$F$13,0), 1)</f>
        <v>6.6866496793266866E-2</v>
      </c>
      <c r="K206" s="11">
        <f>SHASTAlevel5extended!$H195</f>
        <v>3941.6320000000001</v>
      </c>
      <c r="L206" s="11">
        <f>INDEX(CALLiTE_SHASTA_LEVEL2_4!$E$1024:$E$1035, MATCH($B206,CALLiTE_SHASTA_LEVEL2_4!$C$1024:$C$1035,0), 1)</f>
        <v>1700</v>
      </c>
      <c r="M206" s="11">
        <f>INDEX(CALLiTE_SHASTA_LEVEL2_4!$F$1024:$F$1035, MATCH($B206,CALLiTE_SHASTA_LEVEL2_4!$C$1024:$C$1035,0), 1)</f>
        <v>4054</v>
      </c>
      <c r="N206" s="11">
        <f>inflowYuba!H195</f>
        <v>1011</v>
      </c>
      <c r="O206" s="11">
        <f>INDEX(DEMAND_D_DAGUER_NP!$K$3:$K$14, MATCH($B206,DEMAND_D_DAGUER_NP!$H$3:$H$14,0), 1)</f>
        <v>0.24526359911273124</v>
      </c>
      <c r="P206" s="11">
        <f>INDEX(D_THERM_DEMANDS!AB$3:AB$14, MATCH($B206,D_THERM_DEMANDS!$P$3:$P$14,0), 1)</f>
        <v>9999</v>
      </c>
      <c r="Q206" s="11">
        <f>INDEX(D_THERM_DEMANDS!AC$3:AC$14, MATCH($B206,D_THERM_DEMANDS!$P$3:$P$14,0), 1)</f>
        <v>9999</v>
      </c>
      <c r="R206" s="11">
        <f>INDEX(D_THERM_DEMANDS!AD$3:AD$14, MATCH($B206,D_THERM_DEMANDS!$P$3:$P$14,0), 1)</f>
        <v>9999</v>
      </c>
      <c r="S206" s="11">
        <f>INDEX(D_THERM_DEMANDS!AE$3:AE$14, MATCH($B206,D_THERM_DEMANDS!$P$3:$P$14,0), 1)</f>
        <v>9999</v>
      </c>
      <c r="T206" s="11">
        <f>INDEX(D_THERM_DEMANDS!AF$3:AF$14, MATCH($B206,D_THERM_DEMANDS!$P$3:$P$14,0), 1)</f>
        <v>3.8350340967275652E-2</v>
      </c>
      <c r="U206" s="11">
        <f>INDEX(D_THERM_DEMANDS!AG$3:AG$14, MATCH($B206,D_THERM_DEMANDS!$P$3:$P$14,0), 1)</f>
        <v>0</v>
      </c>
      <c r="V206" s="11">
        <f>INDEX(D_THERM_DEMANDS!AH$3:AH$14, MATCH($B206,D_THERM_DEMANDS!$P$3:$P$14,0), 1)</f>
        <v>2.1258502926195964E-5</v>
      </c>
      <c r="W206" s="11">
        <f>INDEX(D_THERM_DEMANDS!AI$3:AI$14, MATCH($B206,D_THERM_DEMANDS!$P$3:$P$14,0), 1)</f>
        <v>1.7261904772041606E-2</v>
      </c>
      <c r="X206" s="11">
        <f>INDEX(D_THERM_DEMANDS!AJ$3:AJ$14, MATCH($B206,D_THERM_DEMANDS!$P$3:$P$14,0), 1)</f>
        <v>4.1836736356320021E-2</v>
      </c>
      <c r="Y206" s="11">
        <f>INDEX(D_THERM_DEMANDS!AK$3:AK$14, MATCH($B206,D_THERM_DEMANDS!$P$3:$P$14,0), 1)</f>
        <v>0</v>
      </c>
      <c r="Z206">
        <f>INDEX(DEMAND_C217B!$K$3:$K$14, MATCH($B206,DEMAND_C217B!$H$3:$H$14,0), 1)</f>
        <v>0.30817717962524516</v>
      </c>
    </row>
    <row r="207" spans="1:26">
      <c r="A207" s="1">
        <v>43872</v>
      </c>
      <c r="B207" s="6">
        <f t="shared" si="3"/>
        <v>2</v>
      </c>
      <c r="C207" s="11">
        <v>3013</v>
      </c>
      <c r="D207" s="11">
        <f>OROLEVEL5!G196/1000</f>
        <v>3163</v>
      </c>
      <c r="E207" s="11">
        <f>INDEX(OROevaprateIN!$D$2:$D$13, MATCH($B207,OROevaprateIN!$A$2:$A$13,0), 1)</f>
        <v>4.7902735510676822E-2</v>
      </c>
      <c r="F207" s="11">
        <f>INDEX(DEM_D6_PWR!$K$3:$K$14, MATCH($B207,DEM_D6_PWR!$H$3:$H$14,0), 1)</f>
        <v>5.1020407814811288E-5</v>
      </c>
      <c r="G207" s="11">
        <f>INDEX('MINGW_6&amp;DR69'!$L$3:$L$14, MATCH($B207,'MINGW_6&amp;DR69'!$H$3:$H$14,0), 1)</f>
        <v>7.9931972586378753E-4</v>
      </c>
      <c r="H207" s="11">
        <f>INDEX('MINGW_6&amp;DR69'!$M$3:$M$14, MATCH($B207,'MINGW_6&amp;DR69'!$H$3:$H$14,0), 1)</f>
        <v>5.1870747488372186E-3</v>
      </c>
      <c r="I207" s="11">
        <v>4605</v>
      </c>
      <c r="J207" s="11">
        <f>INDEX(CALLITE_EVAP_S_SHSTA!$I$2:$I$13, MATCH($B207,CALLITE_EVAP_S_SHSTA!$F$2:$F$13,0), 1)</f>
        <v>6.6866496793266866E-2</v>
      </c>
      <c r="K207" s="11">
        <f>SHASTAlevel5extended!$H196</f>
        <v>3959.9920000000002</v>
      </c>
      <c r="L207" s="11">
        <f>INDEX(CALLiTE_SHASTA_LEVEL2_4!$E$1024:$E$1035, MATCH($B207,CALLiTE_SHASTA_LEVEL2_4!$C$1024:$C$1035,0), 1)</f>
        <v>1700</v>
      </c>
      <c r="M207" s="11">
        <f>INDEX(CALLiTE_SHASTA_LEVEL2_4!$F$1024:$F$1035, MATCH($B207,CALLiTE_SHASTA_LEVEL2_4!$C$1024:$C$1035,0), 1)</f>
        <v>4054</v>
      </c>
      <c r="N207" s="11">
        <f>inflowYuba!H196</f>
        <v>1012</v>
      </c>
      <c r="O207" s="11">
        <f>INDEX(DEMAND_D_DAGUER_NP!$K$3:$K$14, MATCH($B207,DEMAND_D_DAGUER_NP!$H$3:$H$14,0), 1)</f>
        <v>0.24526359911273124</v>
      </c>
      <c r="P207" s="11">
        <f>INDEX(D_THERM_DEMANDS!AB$3:AB$14, MATCH($B207,D_THERM_DEMANDS!$P$3:$P$14,0), 1)</f>
        <v>9999</v>
      </c>
      <c r="Q207" s="11">
        <f>INDEX(D_THERM_DEMANDS!AC$3:AC$14, MATCH($B207,D_THERM_DEMANDS!$P$3:$P$14,0), 1)</f>
        <v>9999</v>
      </c>
      <c r="R207" s="11">
        <f>INDEX(D_THERM_DEMANDS!AD$3:AD$14, MATCH($B207,D_THERM_DEMANDS!$P$3:$P$14,0), 1)</f>
        <v>9999</v>
      </c>
      <c r="S207" s="11">
        <f>INDEX(D_THERM_DEMANDS!AE$3:AE$14, MATCH($B207,D_THERM_DEMANDS!$P$3:$P$14,0), 1)</f>
        <v>9999</v>
      </c>
      <c r="T207" s="11">
        <f>INDEX(D_THERM_DEMANDS!AF$3:AF$14, MATCH($B207,D_THERM_DEMANDS!$P$3:$P$14,0), 1)</f>
        <v>3.8350340967275652E-2</v>
      </c>
      <c r="U207" s="11">
        <f>INDEX(D_THERM_DEMANDS!AG$3:AG$14, MATCH($B207,D_THERM_DEMANDS!$P$3:$P$14,0), 1)</f>
        <v>0</v>
      </c>
      <c r="V207" s="11">
        <f>INDEX(D_THERM_DEMANDS!AH$3:AH$14, MATCH($B207,D_THERM_DEMANDS!$P$3:$P$14,0), 1)</f>
        <v>2.1258502926195964E-5</v>
      </c>
      <c r="W207" s="11">
        <f>INDEX(D_THERM_DEMANDS!AI$3:AI$14, MATCH($B207,D_THERM_DEMANDS!$P$3:$P$14,0), 1)</f>
        <v>1.7261904772041606E-2</v>
      </c>
      <c r="X207" s="11">
        <f>INDEX(D_THERM_DEMANDS!AJ$3:AJ$14, MATCH($B207,D_THERM_DEMANDS!$P$3:$P$14,0), 1)</f>
        <v>4.1836736356320021E-2</v>
      </c>
      <c r="Y207" s="11">
        <f>INDEX(D_THERM_DEMANDS!AK$3:AK$14, MATCH($B207,D_THERM_DEMANDS!$P$3:$P$14,0), 1)</f>
        <v>0</v>
      </c>
      <c r="Z207">
        <f>INDEX(DEMAND_C217B!$K$3:$K$14, MATCH($B207,DEMAND_C217B!$H$3:$H$14,0), 1)</f>
        <v>0.30817717962524516</v>
      </c>
    </row>
    <row r="208" spans="1:26">
      <c r="A208" s="1">
        <v>43873</v>
      </c>
      <c r="B208" s="6">
        <f t="shared" si="3"/>
        <v>2</v>
      </c>
      <c r="C208" s="11">
        <v>1686</v>
      </c>
      <c r="D208" s="11">
        <f>OROLEVEL5!G197/1000</f>
        <v>3163</v>
      </c>
      <c r="E208" s="11">
        <f>INDEX(OROevaprateIN!$D$2:$D$13, MATCH($B208,OROevaprateIN!$A$2:$A$13,0), 1)</f>
        <v>4.7902735510676822E-2</v>
      </c>
      <c r="F208" s="11">
        <f>INDEX(DEM_D6_PWR!$K$3:$K$14, MATCH($B208,DEM_D6_PWR!$H$3:$H$14,0), 1)</f>
        <v>5.1020407814811288E-5</v>
      </c>
      <c r="G208" s="11">
        <f>INDEX('MINGW_6&amp;DR69'!$L$3:$L$14, MATCH($B208,'MINGW_6&amp;DR69'!$H$3:$H$14,0), 1)</f>
        <v>7.9931972586378753E-4</v>
      </c>
      <c r="H208" s="11">
        <f>INDEX('MINGW_6&amp;DR69'!$M$3:$M$14, MATCH($B208,'MINGW_6&amp;DR69'!$H$3:$H$14,0), 1)</f>
        <v>5.1870747488372186E-3</v>
      </c>
      <c r="I208" s="11">
        <v>4600</v>
      </c>
      <c r="J208" s="11">
        <f>INDEX(CALLITE_EVAP_S_SHSTA!$I$2:$I$13, MATCH($B208,CALLITE_EVAP_S_SHSTA!$F$2:$F$13,0), 1)</f>
        <v>6.6866496793266866E-2</v>
      </c>
      <c r="K208" s="11">
        <f>SHASTAlevel5extended!$H197</f>
        <v>3978.308</v>
      </c>
      <c r="L208" s="11">
        <f>INDEX(CALLiTE_SHASTA_LEVEL2_4!$E$1024:$E$1035, MATCH($B208,CALLiTE_SHASTA_LEVEL2_4!$C$1024:$C$1035,0), 1)</f>
        <v>1700</v>
      </c>
      <c r="M208" s="11">
        <f>INDEX(CALLiTE_SHASTA_LEVEL2_4!$F$1024:$F$1035, MATCH($B208,CALLiTE_SHASTA_LEVEL2_4!$C$1024:$C$1035,0), 1)</f>
        <v>4054</v>
      </c>
      <c r="N208" s="11">
        <f>inflowYuba!H197</f>
        <v>987</v>
      </c>
      <c r="O208" s="11">
        <f>INDEX(DEMAND_D_DAGUER_NP!$K$3:$K$14, MATCH($B208,DEMAND_D_DAGUER_NP!$H$3:$H$14,0), 1)</f>
        <v>0.24526359911273124</v>
      </c>
      <c r="P208" s="11">
        <f>INDEX(D_THERM_DEMANDS!AB$3:AB$14, MATCH($B208,D_THERM_DEMANDS!$P$3:$P$14,0), 1)</f>
        <v>9999</v>
      </c>
      <c r="Q208" s="11">
        <f>INDEX(D_THERM_DEMANDS!AC$3:AC$14, MATCH($B208,D_THERM_DEMANDS!$P$3:$P$14,0), 1)</f>
        <v>9999</v>
      </c>
      <c r="R208" s="11">
        <f>INDEX(D_THERM_DEMANDS!AD$3:AD$14, MATCH($B208,D_THERM_DEMANDS!$P$3:$P$14,0), 1)</f>
        <v>9999</v>
      </c>
      <c r="S208" s="11">
        <f>INDEX(D_THERM_DEMANDS!AE$3:AE$14, MATCH($B208,D_THERM_DEMANDS!$P$3:$P$14,0), 1)</f>
        <v>9999</v>
      </c>
      <c r="T208" s="11">
        <f>INDEX(D_THERM_DEMANDS!AF$3:AF$14, MATCH($B208,D_THERM_DEMANDS!$P$3:$P$14,0), 1)</f>
        <v>3.8350340967275652E-2</v>
      </c>
      <c r="U208" s="11">
        <f>INDEX(D_THERM_DEMANDS!AG$3:AG$14, MATCH($B208,D_THERM_DEMANDS!$P$3:$P$14,0), 1)</f>
        <v>0</v>
      </c>
      <c r="V208" s="11">
        <f>INDEX(D_THERM_DEMANDS!AH$3:AH$14, MATCH($B208,D_THERM_DEMANDS!$P$3:$P$14,0), 1)</f>
        <v>2.1258502926195964E-5</v>
      </c>
      <c r="W208" s="11">
        <f>INDEX(D_THERM_DEMANDS!AI$3:AI$14, MATCH($B208,D_THERM_DEMANDS!$P$3:$P$14,0), 1)</f>
        <v>1.7261904772041606E-2</v>
      </c>
      <c r="X208" s="11">
        <f>INDEX(D_THERM_DEMANDS!AJ$3:AJ$14, MATCH($B208,D_THERM_DEMANDS!$P$3:$P$14,0), 1)</f>
        <v>4.1836736356320021E-2</v>
      </c>
      <c r="Y208" s="11">
        <f>INDEX(D_THERM_DEMANDS!AK$3:AK$14, MATCH($B208,D_THERM_DEMANDS!$P$3:$P$14,0), 1)</f>
        <v>0</v>
      </c>
      <c r="Z208">
        <f>INDEX(DEMAND_C217B!$K$3:$K$14, MATCH($B208,DEMAND_C217B!$H$3:$H$14,0), 1)</f>
        <v>0.30817717962524516</v>
      </c>
    </row>
    <row r="209" spans="1:26">
      <c r="A209" s="1">
        <v>43874</v>
      </c>
      <c r="B209" s="6">
        <f t="shared" si="3"/>
        <v>2</v>
      </c>
      <c r="C209" s="11">
        <v>2731</v>
      </c>
      <c r="D209" s="11">
        <f>OROLEVEL5!G198/1000</f>
        <v>3163</v>
      </c>
      <c r="E209" s="11">
        <f>INDEX(OROevaprateIN!$D$2:$D$13, MATCH($B209,OROevaprateIN!$A$2:$A$13,0), 1)</f>
        <v>4.7902735510676822E-2</v>
      </c>
      <c r="F209" s="11">
        <f>INDEX(DEM_D6_PWR!$K$3:$K$14, MATCH($B209,DEM_D6_PWR!$H$3:$H$14,0), 1)</f>
        <v>5.1020407814811288E-5</v>
      </c>
      <c r="G209" s="11">
        <f>INDEX('MINGW_6&amp;DR69'!$L$3:$L$14, MATCH($B209,'MINGW_6&amp;DR69'!$H$3:$H$14,0), 1)</f>
        <v>7.9931972586378753E-4</v>
      </c>
      <c r="H209" s="11">
        <f>INDEX('MINGW_6&amp;DR69'!$M$3:$M$14, MATCH($B209,'MINGW_6&amp;DR69'!$H$3:$H$14,0), 1)</f>
        <v>5.1870747488372186E-3</v>
      </c>
      <c r="I209" s="11">
        <v>5565</v>
      </c>
      <c r="J209" s="11">
        <f>INDEX(CALLITE_EVAP_S_SHSTA!$I$2:$I$13, MATCH($B209,CALLITE_EVAP_S_SHSTA!$F$2:$F$13,0), 1)</f>
        <v>6.6866496793266866E-2</v>
      </c>
      <c r="K209" s="11">
        <f>SHASTAlevel5extended!$H198</f>
        <v>3994.739</v>
      </c>
      <c r="L209" s="11">
        <f>INDEX(CALLiTE_SHASTA_LEVEL2_4!$E$1024:$E$1035, MATCH($B209,CALLiTE_SHASTA_LEVEL2_4!$C$1024:$C$1035,0), 1)</f>
        <v>1700</v>
      </c>
      <c r="M209" s="11">
        <f>INDEX(CALLiTE_SHASTA_LEVEL2_4!$F$1024:$F$1035, MATCH($B209,CALLiTE_SHASTA_LEVEL2_4!$C$1024:$C$1035,0), 1)</f>
        <v>4054</v>
      </c>
      <c r="N209" s="11">
        <f>inflowYuba!H198</f>
        <v>974</v>
      </c>
      <c r="O209" s="11">
        <f>INDEX(DEMAND_D_DAGUER_NP!$K$3:$K$14, MATCH($B209,DEMAND_D_DAGUER_NP!$H$3:$H$14,0), 1)</f>
        <v>0.24526359911273124</v>
      </c>
      <c r="P209" s="11">
        <f>INDEX(D_THERM_DEMANDS!AB$3:AB$14, MATCH($B209,D_THERM_DEMANDS!$P$3:$P$14,0), 1)</f>
        <v>9999</v>
      </c>
      <c r="Q209" s="11">
        <f>INDEX(D_THERM_DEMANDS!AC$3:AC$14, MATCH($B209,D_THERM_DEMANDS!$P$3:$P$14,0), 1)</f>
        <v>9999</v>
      </c>
      <c r="R209" s="11">
        <f>INDEX(D_THERM_DEMANDS!AD$3:AD$14, MATCH($B209,D_THERM_DEMANDS!$P$3:$P$14,0), 1)</f>
        <v>9999</v>
      </c>
      <c r="S209" s="11">
        <f>INDEX(D_THERM_DEMANDS!AE$3:AE$14, MATCH($B209,D_THERM_DEMANDS!$P$3:$P$14,0), 1)</f>
        <v>9999</v>
      </c>
      <c r="T209" s="11">
        <f>INDEX(D_THERM_DEMANDS!AF$3:AF$14, MATCH($B209,D_THERM_DEMANDS!$P$3:$P$14,0), 1)</f>
        <v>3.8350340967275652E-2</v>
      </c>
      <c r="U209" s="11">
        <f>INDEX(D_THERM_DEMANDS!AG$3:AG$14, MATCH($B209,D_THERM_DEMANDS!$P$3:$P$14,0), 1)</f>
        <v>0</v>
      </c>
      <c r="V209" s="11">
        <f>INDEX(D_THERM_DEMANDS!AH$3:AH$14, MATCH($B209,D_THERM_DEMANDS!$P$3:$P$14,0), 1)</f>
        <v>2.1258502926195964E-5</v>
      </c>
      <c r="W209" s="11">
        <f>INDEX(D_THERM_DEMANDS!AI$3:AI$14, MATCH($B209,D_THERM_DEMANDS!$P$3:$P$14,0), 1)</f>
        <v>1.7261904772041606E-2</v>
      </c>
      <c r="X209" s="11">
        <f>INDEX(D_THERM_DEMANDS!AJ$3:AJ$14, MATCH($B209,D_THERM_DEMANDS!$P$3:$P$14,0), 1)</f>
        <v>4.1836736356320021E-2</v>
      </c>
      <c r="Y209" s="11">
        <f>INDEX(D_THERM_DEMANDS!AK$3:AK$14, MATCH($B209,D_THERM_DEMANDS!$P$3:$P$14,0), 1)</f>
        <v>0</v>
      </c>
      <c r="Z209">
        <f>INDEX(DEMAND_C217B!$K$3:$K$14, MATCH($B209,DEMAND_C217B!$H$3:$H$14,0), 1)</f>
        <v>0.30817717962524516</v>
      </c>
    </row>
    <row r="210" spans="1:26">
      <c r="A210" s="1">
        <v>43875</v>
      </c>
      <c r="B210" s="6">
        <f t="shared" si="3"/>
        <v>2</v>
      </c>
      <c r="C210" s="11">
        <v>2218</v>
      </c>
      <c r="D210" s="11">
        <f>OROLEVEL5!G199/1000</f>
        <v>3163</v>
      </c>
      <c r="E210" s="11">
        <f>INDEX(OROevaprateIN!$D$2:$D$13, MATCH($B210,OROevaprateIN!$A$2:$A$13,0), 1)</f>
        <v>4.7902735510676822E-2</v>
      </c>
      <c r="F210" s="11">
        <f>INDEX(DEM_D6_PWR!$K$3:$K$14, MATCH($B210,DEM_D6_PWR!$H$3:$H$14,0), 1)</f>
        <v>5.1020407814811288E-5</v>
      </c>
      <c r="G210" s="11">
        <f>INDEX('MINGW_6&amp;DR69'!$L$3:$L$14, MATCH($B210,'MINGW_6&amp;DR69'!$H$3:$H$14,0), 1)</f>
        <v>7.9931972586378753E-4</v>
      </c>
      <c r="H210" s="11">
        <f>INDEX('MINGW_6&amp;DR69'!$M$3:$M$14, MATCH($B210,'MINGW_6&amp;DR69'!$H$3:$H$14,0), 1)</f>
        <v>5.1870747488372186E-3</v>
      </c>
      <c r="I210" s="11">
        <v>4121</v>
      </c>
      <c r="J210" s="11">
        <f>INDEX(CALLITE_EVAP_S_SHSTA!$I$2:$I$13, MATCH($B210,CALLITE_EVAP_S_SHSTA!$F$2:$F$13,0), 1)</f>
        <v>6.6866496793266866E-2</v>
      </c>
      <c r="K210" s="11">
        <f>SHASTAlevel5extended!$H199</f>
        <v>4013.9259999999999</v>
      </c>
      <c r="L210" s="11">
        <f>INDEX(CALLiTE_SHASTA_LEVEL2_4!$E$1024:$E$1035, MATCH($B210,CALLiTE_SHASTA_LEVEL2_4!$C$1024:$C$1035,0), 1)</f>
        <v>1700</v>
      </c>
      <c r="M210" s="11">
        <f>INDEX(CALLiTE_SHASTA_LEVEL2_4!$F$1024:$F$1035, MATCH($B210,CALLiTE_SHASTA_LEVEL2_4!$C$1024:$C$1035,0), 1)</f>
        <v>4054</v>
      </c>
      <c r="N210" s="11">
        <f>inflowYuba!H199</f>
        <v>957</v>
      </c>
      <c r="O210" s="11">
        <f>INDEX(DEMAND_D_DAGUER_NP!$K$3:$K$14, MATCH($B210,DEMAND_D_DAGUER_NP!$H$3:$H$14,0), 1)</f>
        <v>0.24526359911273124</v>
      </c>
      <c r="P210" s="11">
        <f>INDEX(D_THERM_DEMANDS!AB$3:AB$14, MATCH($B210,D_THERM_DEMANDS!$P$3:$P$14,0), 1)</f>
        <v>9999</v>
      </c>
      <c r="Q210" s="11">
        <f>INDEX(D_THERM_DEMANDS!AC$3:AC$14, MATCH($B210,D_THERM_DEMANDS!$P$3:$P$14,0), 1)</f>
        <v>9999</v>
      </c>
      <c r="R210" s="11">
        <f>INDEX(D_THERM_DEMANDS!AD$3:AD$14, MATCH($B210,D_THERM_DEMANDS!$P$3:$P$14,0), 1)</f>
        <v>9999</v>
      </c>
      <c r="S210" s="11">
        <f>INDEX(D_THERM_DEMANDS!AE$3:AE$14, MATCH($B210,D_THERM_DEMANDS!$P$3:$P$14,0), 1)</f>
        <v>9999</v>
      </c>
      <c r="T210" s="11">
        <f>INDEX(D_THERM_DEMANDS!AF$3:AF$14, MATCH($B210,D_THERM_DEMANDS!$P$3:$P$14,0), 1)</f>
        <v>3.8350340967275652E-2</v>
      </c>
      <c r="U210" s="11">
        <f>INDEX(D_THERM_DEMANDS!AG$3:AG$14, MATCH($B210,D_THERM_DEMANDS!$P$3:$P$14,0), 1)</f>
        <v>0</v>
      </c>
      <c r="V210" s="11">
        <f>INDEX(D_THERM_DEMANDS!AH$3:AH$14, MATCH($B210,D_THERM_DEMANDS!$P$3:$P$14,0), 1)</f>
        <v>2.1258502926195964E-5</v>
      </c>
      <c r="W210" s="11">
        <f>INDEX(D_THERM_DEMANDS!AI$3:AI$14, MATCH($B210,D_THERM_DEMANDS!$P$3:$P$14,0), 1)</f>
        <v>1.7261904772041606E-2</v>
      </c>
      <c r="X210" s="11">
        <f>INDEX(D_THERM_DEMANDS!AJ$3:AJ$14, MATCH($B210,D_THERM_DEMANDS!$P$3:$P$14,0), 1)</f>
        <v>4.1836736356320021E-2</v>
      </c>
      <c r="Y210" s="11">
        <f>INDEX(D_THERM_DEMANDS!AK$3:AK$14, MATCH($B210,D_THERM_DEMANDS!$P$3:$P$14,0), 1)</f>
        <v>0</v>
      </c>
      <c r="Z210">
        <f>INDEX(DEMAND_C217B!$K$3:$K$14, MATCH($B210,DEMAND_C217B!$H$3:$H$14,0), 1)</f>
        <v>0.30817717962524516</v>
      </c>
    </row>
    <row r="211" spans="1:26">
      <c r="A211" s="1">
        <v>43876</v>
      </c>
      <c r="B211" s="6">
        <f t="shared" si="3"/>
        <v>2</v>
      </c>
      <c r="C211" s="11">
        <v>1967</v>
      </c>
      <c r="D211" s="11">
        <f>OROLEVEL5!G200/1000</f>
        <v>3163</v>
      </c>
      <c r="E211" s="11">
        <f>INDEX(OROevaprateIN!$D$2:$D$13, MATCH($B211,OROevaprateIN!$A$2:$A$13,0), 1)</f>
        <v>4.7902735510676822E-2</v>
      </c>
      <c r="F211" s="11">
        <f>INDEX(DEM_D6_PWR!$K$3:$K$14, MATCH($B211,DEM_D6_PWR!$H$3:$H$14,0), 1)</f>
        <v>5.1020407814811288E-5</v>
      </c>
      <c r="G211" s="11">
        <f>INDEX('MINGW_6&amp;DR69'!$L$3:$L$14, MATCH($B211,'MINGW_6&amp;DR69'!$H$3:$H$14,0), 1)</f>
        <v>7.9931972586378753E-4</v>
      </c>
      <c r="H211" s="11">
        <f>INDEX('MINGW_6&amp;DR69'!$M$3:$M$14, MATCH($B211,'MINGW_6&amp;DR69'!$H$3:$H$14,0), 1)</f>
        <v>5.1870747488372186E-3</v>
      </c>
      <c r="I211" s="11">
        <v>5676</v>
      </c>
      <c r="J211" s="11">
        <f>INDEX(CALLITE_EVAP_S_SHSTA!$I$2:$I$13, MATCH($B211,CALLITE_EVAP_S_SHSTA!$F$2:$F$13,0), 1)</f>
        <v>6.6866496793266866E-2</v>
      </c>
      <c r="K211" s="11">
        <f>SHASTAlevel5extended!$H200</f>
        <v>4029.9830000000002</v>
      </c>
      <c r="L211" s="11">
        <f>INDEX(CALLiTE_SHASTA_LEVEL2_4!$E$1024:$E$1035, MATCH($B211,CALLiTE_SHASTA_LEVEL2_4!$C$1024:$C$1035,0), 1)</f>
        <v>1700</v>
      </c>
      <c r="M211" s="11">
        <f>INDEX(CALLiTE_SHASTA_LEVEL2_4!$F$1024:$F$1035, MATCH($B211,CALLiTE_SHASTA_LEVEL2_4!$C$1024:$C$1035,0), 1)</f>
        <v>4054</v>
      </c>
      <c r="N211" s="11">
        <f>inflowYuba!H200</f>
        <v>956</v>
      </c>
      <c r="O211" s="11">
        <f>INDEX(DEMAND_D_DAGUER_NP!$K$3:$K$14, MATCH($B211,DEMAND_D_DAGUER_NP!$H$3:$H$14,0), 1)</f>
        <v>0.24526359911273124</v>
      </c>
      <c r="P211" s="11">
        <f>INDEX(D_THERM_DEMANDS!AB$3:AB$14, MATCH($B211,D_THERM_DEMANDS!$P$3:$P$14,0), 1)</f>
        <v>9999</v>
      </c>
      <c r="Q211" s="11">
        <f>INDEX(D_THERM_DEMANDS!AC$3:AC$14, MATCH($B211,D_THERM_DEMANDS!$P$3:$P$14,0), 1)</f>
        <v>9999</v>
      </c>
      <c r="R211" s="11">
        <f>INDEX(D_THERM_DEMANDS!AD$3:AD$14, MATCH($B211,D_THERM_DEMANDS!$P$3:$P$14,0), 1)</f>
        <v>9999</v>
      </c>
      <c r="S211" s="11">
        <f>INDEX(D_THERM_DEMANDS!AE$3:AE$14, MATCH($B211,D_THERM_DEMANDS!$P$3:$P$14,0), 1)</f>
        <v>9999</v>
      </c>
      <c r="T211" s="11">
        <f>INDEX(D_THERM_DEMANDS!AF$3:AF$14, MATCH($B211,D_THERM_DEMANDS!$P$3:$P$14,0), 1)</f>
        <v>3.8350340967275652E-2</v>
      </c>
      <c r="U211" s="11">
        <f>INDEX(D_THERM_DEMANDS!AG$3:AG$14, MATCH($B211,D_THERM_DEMANDS!$P$3:$P$14,0), 1)</f>
        <v>0</v>
      </c>
      <c r="V211" s="11">
        <f>INDEX(D_THERM_DEMANDS!AH$3:AH$14, MATCH($B211,D_THERM_DEMANDS!$P$3:$P$14,0), 1)</f>
        <v>2.1258502926195964E-5</v>
      </c>
      <c r="W211" s="11">
        <f>INDEX(D_THERM_DEMANDS!AI$3:AI$14, MATCH($B211,D_THERM_DEMANDS!$P$3:$P$14,0), 1)</f>
        <v>1.7261904772041606E-2</v>
      </c>
      <c r="X211" s="11">
        <f>INDEX(D_THERM_DEMANDS!AJ$3:AJ$14, MATCH($B211,D_THERM_DEMANDS!$P$3:$P$14,0), 1)</f>
        <v>4.1836736356320021E-2</v>
      </c>
      <c r="Y211" s="11">
        <f>INDEX(D_THERM_DEMANDS!AK$3:AK$14, MATCH($B211,D_THERM_DEMANDS!$P$3:$P$14,0), 1)</f>
        <v>0</v>
      </c>
      <c r="Z211">
        <f>INDEX(DEMAND_C217B!$K$3:$K$14, MATCH($B211,DEMAND_C217B!$H$3:$H$14,0), 1)</f>
        <v>0.30817717962524516</v>
      </c>
    </row>
    <row r="212" spans="1:26">
      <c r="A212" s="1">
        <v>43877</v>
      </c>
      <c r="B212" s="6">
        <f t="shared" si="3"/>
        <v>2</v>
      </c>
      <c r="C212" s="11">
        <v>3150</v>
      </c>
      <c r="D212" s="11">
        <f>OROLEVEL5!G201/1000</f>
        <v>3163</v>
      </c>
      <c r="E212" s="11">
        <f>INDEX(OROevaprateIN!$D$2:$D$13, MATCH($B212,OROevaprateIN!$A$2:$A$13,0), 1)</f>
        <v>4.7902735510676822E-2</v>
      </c>
      <c r="F212" s="11">
        <f>INDEX(DEM_D6_PWR!$K$3:$K$14, MATCH($B212,DEM_D6_PWR!$H$3:$H$14,0), 1)</f>
        <v>5.1020407814811288E-5</v>
      </c>
      <c r="G212" s="11">
        <f>INDEX('MINGW_6&amp;DR69'!$L$3:$L$14, MATCH($B212,'MINGW_6&amp;DR69'!$H$3:$H$14,0), 1)</f>
        <v>7.9931972586378753E-4</v>
      </c>
      <c r="H212" s="11">
        <f>INDEX('MINGW_6&amp;DR69'!$M$3:$M$14, MATCH($B212,'MINGW_6&amp;DR69'!$H$3:$H$14,0), 1)</f>
        <v>5.1870747488372186E-3</v>
      </c>
      <c r="I212" s="11">
        <v>4972</v>
      </c>
      <c r="J212" s="11">
        <f>INDEX(CALLITE_EVAP_S_SHSTA!$I$2:$I$13, MATCH($B212,CALLITE_EVAP_S_SHSTA!$F$2:$F$13,0), 1)</f>
        <v>6.6866496793266866E-2</v>
      </c>
      <c r="K212" s="11">
        <f>SHASTAlevel5extended!$H201</f>
        <v>4047.422</v>
      </c>
      <c r="L212" s="11">
        <f>INDEX(CALLiTE_SHASTA_LEVEL2_4!$E$1024:$E$1035, MATCH($B212,CALLiTE_SHASTA_LEVEL2_4!$C$1024:$C$1035,0), 1)</f>
        <v>1700</v>
      </c>
      <c r="M212" s="11">
        <f>INDEX(CALLiTE_SHASTA_LEVEL2_4!$F$1024:$F$1035, MATCH($B212,CALLiTE_SHASTA_LEVEL2_4!$C$1024:$C$1035,0), 1)</f>
        <v>4054</v>
      </c>
      <c r="N212" s="11">
        <f>inflowYuba!H201</f>
        <v>966</v>
      </c>
      <c r="O212" s="11">
        <f>INDEX(DEMAND_D_DAGUER_NP!$K$3:$K$14, MATCH($B212,DEMAND_D_DAGUER_NP!$H$3:$H$14,0), 1)</f>
        <v>0.24526359911273124</v>
      </c>
      <c r="P212" s="11">
        <f>INDEX(D_THERM_DEMANDS!AB$3:AB$14, MATCH($B212,D_THERM_DEMANDS!$P$3:$P$14,0), 1)</f>
        <v>9999</v>
      </c>
      <c r="Q212" s="11">
        <f>INDEX(D_THERM_DEMANDS!AC$3:AC$14, MATCH($B212,D_THERM_DEMANDS!$P$3:$P$14,0), 1)</f>
        <v>9999</v>
      </c>
      <c r="R212" s="11">
        <f>INDEX(D_THERM_DEMANDS!AD$3:AD$14, MATCH($B212,D_THERM_DEMANDS!$P$3:$P$14,0), 1)</f>
        <v>9999</v>
      </c>
      <c r="S212" s="11">
        <f>INDEX(D_THERM_DEMANDS!AE$3:AE$14, MATCH($B212,D_THERM_DEMANDS!$P$3:$P$14,0), 1)</f>
        <v>9999</v>
      </c>
      <c r="T212" s="11">
        <f>INDEX(D_THERM_DEMANDS!AF$3:AF$14, MATCH($B212,D_THERM_DEMANDS!$P$3:$P$14,0), 1)</f>
        <v>3.8350340967275652E-2</v>
      </c>
      <c r="U212" s="11">
        <f>INDEX(D_THERM_DEMANDS!AG$3:AG$14, MATCH($B212,D_THERM_DEMANDS!$P$3:$P$14,0), 1)</f>
        <v>0</v>
      </c>
      <c r="V212" s="11">
        <f>INDEX(D_THERM_DEMANDS!AH$3:AH$14, MATCH($B212,D_THERM_DEMANDS!$P$3:$P$14,0), 1)</f>
        <v>2.1258502926195964E-5</v>
      </c>
      <c r="W212" s="11">
        <f>INDEX(D_THERM_DEMANDS!AI$3:AI$14, MATCH($B212,D_THERM_DEMANDS!$P$3:$P$14,0), 1)</f>
        <v>1.7261904772041606E-2</v>
      </c>
      <c r="X212" s="11">
        <f>INDEX(D_THERM_DEMANDS!AJ$3:AJ$14, MATCH($B212,D_THERM_DEMANDS!$P$3:$P$14,0), 1)</f>
        <v>4.1836736356320021E-2</v>
      </c>
      <c r="Y212" s="11">
        <f>INDEX(D_THERM_DEMANDS!AK$3:AK$14, MATCH($B212,D_THERM_DEMANDS!$P$3:$P$14,0), 1)</f>
        <v>0</v>
      </c>
      <c r="Z212">
        <f>INDEX(DEMAND_C217B!$K$3:$K$14, MATCH($B212,DEMAND_C217B!$H$3:$H$14,0), 1)</f>
        <v>0.30817717962524516</v>
      </c>
    </row>
    <row r="213" spans="1:26">
      <c r="A213" s="1">
        <v>43878</v>
      </c>
      <c r="B213" s="6">
        <f t="shared" si="3"/>
        <v>2</v>
      </c>
      <c r="C213" s="11">
        <v>2729</v>
      </c>
      <c r="D213" s="11">
        <f>OROLEVEL5!G202/1000</f>
        <v>3163</v>
      </c>
      <c r="E213" s="11">
        <f>INDEX(OROevaprateIN!$D$2:$D$13, MATCH($B213,OROevaprateIN!$A$2:$A$13,0), 1)</f>
        <v>4.7902735510676822E-2</v>
      </c>
      <c r="F213" s="11">
        <f>INDEX(DEM_D6_PWR!$K$3:$K$14, MATCH($B213,DEM_D6_PWR!$H$3:$H$14,0), 1)</f>
        <v>5.1020407814811288E-5</v>
      </c>
      <c r="G213" s="11">
        <f>INDEX('MINGW_6&amp;DR69'!$L$3:$L$14, MATCH($B213,'MINGW_6&amp;DR69'!$H$3:$H$14,0), 1)</f>
        <v>7.9931972586378753E-4</v>
      </c>
      <c r="H213" s="11">
        <f>INDEX('MINGW_6&amp;DR69'!$M$3:$M$14, MATCH($B213,'MINGW_6&amp;DR69'!$H$3:$H$14,0), 1)</f>
        <v>5.1870747488372186E-3</v>
      </c>
      <c r="I213" s="11">
        <v>4804</v>
      </c>
      <c r="J213" s="11">
        <f>INDEX(CALLITE_EVAP_S_SHSTA!$I$2:$I$13, MATCH($B213,CALLITE_EVAP_S_SHSTA!$F$2:$F$13,0), 1)</f>
        <v>6.6866496793266866E-2</v>
      </c>
      <c r="K213" s="11">
        <f>SHASTAlevel5extended!$H202</f>
        <v>4065.1529999999998</v>
      </c>
      <c r="L213" s="11">
        <f>INDEX(CALLiTE_SHASTA_LEVEL2_4!$E$1024:$E$1035, MATCH($B213,CALLiTE_SHASTA_LEVEL2_4!$C$1024:$C$1035,0), 1)</f>
        <v>1700</v>
      </c>
      <c r="M213" s="11">
        <f>INDEX(CALLiTE_SHASTA_LEVEL2_4!$F$1024:$F$1035, MATCH($B213,CALLiTE_SHASTA_LEVEL2_4!$C$1024:$C$1035,0), 1)</f>
        <v>4054</v>
      </c>
      <c r="N213" s="11">
        <f>inflowYuba!H202</f>
        <v>970</v>
      </c>
      <c r="O213" s="11">
        <f>INDEX(DEMAND_D_DAGUER_NP!$K$3:$K$14, MATCH($B213,DEMAND_D_DAGUER_NP!$H$3:$H$14,0), 1)</f>
        <v>0.24526359911273124</v>
      </c>
      <c r="P213" s="11">
        <f>INDEX(D_THERM_DEMANDS!AB$3:AB$14, MATCH($B213,D_THERM_DEMANDS!$P$3:$P$14,0), 1)</f>
        <v>9999</v>
      </c>
      <c r="Q213" s="11">
        <f>INDEX(D_THERM_DEMANDS!AC$3:AC$14, MATCH($B213,D_THERM_DEMANDS!$P$3:$P$14,0), 1)</f>
        <v>9999</v>
      </c>
      <c r="R213" s="11">
        <f>INDEX(D_THERM_DEMANDS!AD$3:AD$14, MATCH($B213,D_THERM_DEMANDS!$P$3:$P$14,0), 1)</f>
        <v>9999</v>
      </c>
      <c r="S213" s="11">
        <f>INDEX(D_THERM_DEMANDS!AE$3:AE$14, MATCH($B213,D_THERM_DEMANDS!$P$3:$P$14,0), 1)</f>
        <v>9999</v>
      </c>
      <c r="T213" s="11">
        <f>INDEX(D_THERM_DEMANDS!AF$3:AF$14, MATCH($B213,D_THERM_DEMANDS!$P$3:$P$14,0), 1)</f>
        <v>3.8350340967275652E-2</v>
      </c>
      <c r="U213" s="11">
        <f>INDEX(D_THERM_DEMANDS!AG$3:AG$14, MATCH($B213,D_THERM_DEMANDS!$P$3:$P$14,0), 1)</f>
        <v>0</v>
      </c>
      <c r="V213" s="11">
        <f>INDEX(D_THERM_DEMANDS!AH$3:AH$14, MATCH($B213,D_THERM_DEMANDS!$P$3:$P$14,0), 1)</f>
        <v>2.1258502926195964E-5</v>
      </c>
      <c r="W213" s="11">
        <f>INDEX(D_THERM_DEMANDS!AI$3:AI$14, MATCH($B213,D_THERM_DEMANDS!$P$3:$P$14,0), 1)</f>
        <v>1.7261904772041606E-2</v>
      </c>
      <c r="X213" s="11">
        <f>INDEX(D_THERM_DEMANDS!AJ$3:AJ$14, MATCH($B213,D_THERM_DEMANDS!$P$3:$P$14,0), 1)</f>
        <v>4.1836736356320021E-2</v>
      </c>
      <c r="Y213" s="11">
        <f>INDEX(D_THERM_DEMANDS!AK$3:AK$14, MATCH($B213,D_THERM_DEMANDS!$P$3:$P$14,0), 1)</f>
        <v>0</v>
      </c>
      <c r="Z213">
        <f>INDEX(DEMAND_C217B!$K$3:$K$14, MATCH($B213,DEMAND_C217B!$H$3:$H$14,0), 1)</f>
        <v>0.30817717962524516</v>
      </c>
    </row>
    <row r="214" spans="1:26">
      <c r="A214" s="1">
        <v>43879</v>
      </c>
      <c r="B214" s="6">
        <f t="shared" si="3"/>
        <v>2</v>
      </c>
      <c r="C214" s="11">
        <v>1844</v>
      </c>
      <c r="D214" s="11">
        <f>OROLEVEL5!G203/1000</f>
        <v>3163</v>
      </c>
      <c r="E214" s="11">
        <f>INDEX(OROevaprateIN!$D$2:$D$13, MATCH($B214,OROevaprateIN!$A$2:$A$13,0), 1)</f>
        <v>4.7902735510676822E-2</v>
      </c>
      <c r="F214" s="11">
        <f>INDEX(DEM_D6_PWR!$K$3:$K$14, MATCH($B214,DEM_D6_PWR!$H$3:$H$14,0), 1)</f>
        <v>5.1020407814811288E-5</v>
      </c>
      <c r="G214" s="11">
        <f>INDEX('MINGW_6&amp;DR69'!$L$3:$L$14, MATCH($B214,'MINGW_6&amp;DR69'!$H$3:$H$14,0), 1)</f>
        <v>7.9931972586378753E-4</v>
      </c>
      <c r="H214" s="11">
        <f>INDEX('MINGW_6&amp;DR69'!$M$3:$M$14, MATCH($B214,'MINGW_6&amp;DR69'!$H$3:$H$14,0), 1)</f>
        <v>5.1870747488372186E-3</v>
      </c>
      <c r="I214" s="11">
        <v>4646</v>
      </c>
      <c r="J214" s="11">
        <f>INDEX(CALLITE_EVAP_S_SHSTA!$I$2:$I$13, MATCH($B214,CALLITE_EVAP_S_SHSTA!$F$2:$F$13,0), 1)</f>
        <v>6.6866496793266866E-2</v>
      </c>
      <c r="K214" s="11">
        <f>SHASTAlevel5extended!$H203</f>
        <v>4083.1559999999999</v>
      </c>
      <c r="L214" s="11">
        <f>INDEX(CALLiTE_SHASTA_LEVEL2_4!$E$1024:$E$1035, MATCH($B214,CALLiTE_SHASTA_LEVEL2_4!$C$1024:$C$1035,0), 1)</f>
        <v>1700</v>
      </c>
      <c r="M214" s="11">
        <f>INDEX(CALLiTE_SHASTA_LEVEL2_4!$F$1024:$F$1035, MATCH($B214,CALLiTE_SHASTA_LEVEL2_4!$C$1024:$C$1035,0), 1)</f>
        <v>4054</v>
      </c>
      <c r="N214" s="11">
        <f>inflowYuba!H203</f>
        <v>972</v>
      </c>
      <c r="O214" s="11">
        <f>INDEX(DEMAND_D_DAGUER_NP!$K$3:$K$14, MATCH($B214,DEMAND_D_DAGUER_NP!$H$3:$H$14,0), 1)</f>
        <v>0.24526359911273124</v>
      </c>
      <c r="P214" s="11">
        <f>INDEX(D_THERM_DEMANDS!AB$3:AB$14, MATCH($B214,D_THERM_DEMANDS!$P$3:$P$14,0), 1)</f>
        <v>9999</v>
      </c>
      <c r="Q214" s="11">
        <f>INDEX(D_THERM_DEMANDS!AC$3:AC$14, MATCH($B214,D_THERM_DEMANDS!$P$3:$P$14,0), 1)</f>
        <v>9999</v>
      </c>
      <c r="R214" s="11">
        <f>INDEX(D_THERM_DEMANDS!AD$3:AD$14, MATCH($B214,D_THERM_DEMANDS!$P$3:$P$14,0), 1)</f>
        <v>9999</v>
      </c>
      <c r="S214" s="11">
        <f>INDEX(D_THERM_DEMANDS!AE$3:AE$14, MATCH($B214,D_THERM_DEMANDS!$P$3:$P$14,0), 1)</f>
        <v>9999</v>
      </c>
      <c r="T214" s="11">
        <f>INDEX(D_THERM_DEMANDS!AF$3:AF$14, MATCH($B214,D_THERM_DEMANDS!$P$3:$P$14,0), 1)</f>
        <v>3.8350340967275652E-2</v>
      </c>
      <c r="U214" s="11">
        <f>INDEX(D_THERM_DEMANDS!AG$3:AG$14, MATCH($B214,D_THERM_DEMANDS!$P$3:$P$14,0), 1)</f>
        <v>0</v>
      </c>
      <c r="V214" s="11">
        <f>INDEX(D_THERM_DEMANDS!AH$3:AH$14, MATCH($B214,D_THERM_DEMANDS!$P$3:$P$14,0), 1)</f>
        <v>2.1258502926195964E-5</v>
      </c>
      <c r="W214" s="11">
        <f>INDEX(D_THERM_DEMANDS!AI$3:AI$14, MATCH($B214,D_THERM_DEMANDS!$P$3:$P$14,0), 1)</f>
        <v>1.7261904772041606E-2</v>
      </c>
      <c r="X214" s="11">
        <f>INDEX(D_THERM_DEMANDS!AJ$3:AJ$14, MATCH($B214,D_THERM_DEMANDS!$P$3:$P$14,0), 1)</f>
        <v>4.1836736356320021E-2</v>
      </c>
      <c r="Y214" s="11">
        <f>INDEX(D_THERM_DEMANDS!AK$3:AK$14, MATCH($B214,D_THERM_DEMANDS!$P$3:$P$14,0), 1)</f>
        <v>0</v>
      </c>
      <c r="Z214">
        <f>INDEX(DEMAND_C217B!$K$3:$K$14, MATCH($B214,DEMAND_C217B!$H$3:$H$14,0), 1)</f>
        <v>0.30817717962524516</v>
      </c>
    </row>
    <row r="215" spans="1:26">
      <c r="A215" s="1">
        <v>43880</v>
      </c>
      <c r="B215" s="6">
        <f t="shared" si="3"/>
        <v>2</v>
      </c>
      <c r="C215" s="11">
        <v>2002</v>
      </c>
      <c r="D215" s="11">
        <f>OROLEVEL5!G204/1000</f>
        <v>3163</v>
      </c>
      <c r="E215" s="11">
        <f>INDEX(OROevaprateIN!$D$2:$D$13, MATCH($B215,OROevaprateIN!$A$2:$A$13,0), 1)</f>
        <v>4.7902735510676822E-2</v>
      </c>
      <c r="F215" s="11">
        <f>INDEX(DEM_D6_PWR!$K$3:$K$14, MATCH($B215,DEM_D6_PWR!$H$3:$H$14,0), 1)</f>
        <v>5.1020407814811288E-5</v>
      </c>
      <c r="G215" s="11">
        <f>INDEX('MINGW_6&amp;DR69'!$L$3:$L$14, MATCH($B215,'MINGW_6&amp;DR69'!$H$3:$H$14,0), 1)</f>
        <v>7.9931972586378753E-4</v>
      </c>
      <c r="H215" s="11">
        <f>INDEX('MINGW_6&amp;DR69'!$M$3:$M$14, MATCH($B215,'MINGW_6&amp;DR69'!$H$3:$H$14,0), 1)</f>
        <v>5.1870747488372186E-3</v>
      </c>
      <c r="I215" s="11">
        <v>4769</v>
      </c>
      <c r="J215" s="11">
        <f>INDEX(CALLITE_EVAP_S_SHSTA!$I$2:$I$13, MATCH($B215,CALLITE_EVAP_S_SHSTA!$F$2:$F$13,0), 1)</f>
        <v>6.6866496793266866E-2</v>
      </c>
      <c r="K215" s="11">
        <f>SHASTAlevel5extended!$H204</f>
        <v>4100.8379999999997</v>
      </c>
      <c r="L215" s="11">
        <f>INDEX(CALLiTE_SHASTA_LEVEL2_4!$E$1024:$E$1035, MATCH($B215,CALLiTE_SHASTA_LEVEL2_4!$C$1024:$C$1035,0), 1)</f>
        <v>1700</v>
      </c>
      <c r="M215" s="11">
        <f>INDEX(CALLiTE_SHASTA_LEVEL2_4!$F$1024:$F$1035, MATCH($B215,CALLiTE_SHASTA_LEVEL2_4!$C$1024:$C$1035,0), 1)</f>
        <v>4054</v>
      </c>
      <c r="N215" s="11">
        <f>inflowYuba!H204</f>
        <v>973</v>
      </c>
      <c r="O215" s="11">
        <f>INDEX(DEMAND_D_DAGUER_NP!$K$3:$K$14, MATCH($B215,DEMAND_D_DAGUER_NP!$H$3:$H$14,0), 1)</f>
        <v>0.24526359911273124</v>
      </c>
      <c r="P215" s="11">
        <f>INDEX(D_THERM_DEMANDS!AB$3:AB$14, MATCH($B215,D_THERM_DEMANDS!$P$3:$P$14,0), 1)</f>
        <v>9999</v>
      </c>
      <c r="Q215" s="11">
        <f>INDEX(D_THERM_DEMANDS!AC$3:AC$14, MATCH($B215,D_THERM_DEMANDS!$P$3:$P$14,0), 1)</f>
        <v>9999</v>
      </c>
      <c r="R215" s="11">
        <f>INDEX(D_THERM_DEMANDS!AD$3:AD$14, MATCH($B215,D_THERM_DEMANDS!$P$3:$P$14,0), 1)</f>
        <v>9999</v>
      </c>
      <c r="S215" s="11">
        <f>INDEX(D_THERM_DEMANDS!AE$3:AE$14, MATCH($B215,D_THERM_DEMANDS!$P$3:$P$14,0), 1)</f>
        <v>9999</v>
      </c>
      <c r="T215" s="11">
        <f>INDEX(D_THERM_DEMANDS!AF$3:AF$14, MATCH($B215,D_THERM_DEMANDS!$P$3:$P$14,0), 1)</f>
        <v>3.8350340967275652E-2</v>
      </c>
      <c r="U215" s="11">
        <f>INDEX(D_THERM_DEMANDS!AG$3:AG$14, MATCH($B215,D_THERM_DEMANDS!$P$3:$P$14,0), 1)</f>
        <v>0</v>
      </c>
      <c r="V215" s="11">
        <f>INDEX(D_THERM_DEMANDS!AH$3:AH$14, MATCH($B215,D_THERM_DEMANDS!$P$3:$P$14,0), 1)</f>
        <v>2.1258502926195964E-5</v>
      </c>
      <c r="W215" s="11">
        <f>INDEX(D_THERM_DEMANDS!AI$3:AI$14, MATCH($B215,D_THERM_DEMANDS!$P$3:$P$14,0), 1)</f>
        <v>1.7261904772041606E-2</v>
      </c>
      <c r="X215" s="11">
        <f>INDEX(D_THERM_DEMANDS!AJ$3:AJ$14, MATCH($B215,D_THERM_DEMANDS!$P$3:$P$14,0), 1)</f>
        <v>4.1836736356320021E-2</v>
      </c>
      <c r="Y215" s="11">
        <f>INDEX(D_THERM_DEMANDS!AK$3:AK$14, MATCH($B215,D_THERM_DEMANDS!$P$3:$P$14,0), 1)</f>
        <v>0</v>
      </c>
      <c r="Z215">
        <f>INDEX(DEMAND_C217B!$K$3:$K$14, MATCH($B215,DEMAND_C217B!$H$3:$H$14,0), 1)</f>
        <v>0.30817717962524516</v>
      </c>
    </row>
    <row r="216" spans="1:26">
      <c r="A216" s="1">
        <v>43881</v>
      </c>
      <c r="B216" s="6">
        <f t="shared" si="3"/>
        <v>2</v>
      </c>
      <c r="C216" s="11">
        <v>2071</v>
      </c>
      <c r="D216" s="11">
        <f>OROLEVEL5!G205/1000</f>
        <v>3163</v>
      </c>
      <c r="E216" s="11">
        <f>INDEX(OROevaprateIN!$D$2:$D$13, MATCH($B216,OROevaprateIN!$A$2:$A$13,0), 1)</f>
        <v>4.7902735510676822E-2</v>
      </c>
      <c r="F216" s="11">
        <f>INDEX(DEM_D6_PWR!$K$3:$K$14, MATCH($B216,DEM_D6_PWR!$H$3:$H$14,0), 1)</f>
        <v>5.1020407814811288E-5</v>
      </c>
      <c r="G216" s="11">
        <f>INDEX('MINGW_6&amp;DR69'!$L$3:$L$14, MATCH($B216,'MINGW_6&amp;DR69'!$H$3:$H$14,0), 1)</f>
        <v>7.9931972586378753E-4</v>
      </c>
      <c r="H216" s="11">
        <f>INDEX('MINGW_6&amp;DR69'!$M$3:$M$14, MATCH($B216,'MINGW_6&amp;DR69'!$H$3:$H$14,0), 1)</f>
        <v>5.1870747488372186E-3</v>
      </c>
      <c r="I216" s="11">
        <v>4721</v>
      </c>
      <c r="J216" s="11">
        <f>INDEX(CALLITE_EVAP_S_SHSTA!$I$2:$I$13, MATCH($B216,CALLITE_EVAP_S_SHSTA!$F$2:$F$13,0), 1)</f>
        <v>6.6866496793266866E-2</v>
      </c>
      <c r="K216" s="11">
        <f>SHASTAlevel5extended!$H205</f>
        <v>4118.5659999999998</v>
      </c>
      <c r="L216" s="11">
        <f>INDEX(CALLiTE_SHASTA_LEVEL2_4!$E$1024:$E$1035, MATCH($B216,CALLiTE_SHASTA_LEVEL2_4!$C$1024:$C$1035,0), 1)</f>
        <v>1700</v>
      </c>
      <c r="M216" s="11">
        <f>INDEX(CALLiTE_SHASTA_LEVEL2_4!$F$1024:$F$1035, MATCH($B216,CALLiTE_SHASTA_LEVEL2_4!$C$1024:$C$1035,0), 1)</f>
        <v>4054</v>
      </c>
      <c r="N216" s="11">
        <f>inflowYuba!H205</f>
        <v>974</v>
      </c>
      <c r="O216" s="11">
        <f>INDEX(DEMAND_D_DAGUER_NP!$K$3:$K$14, MATCH($B216,DEMAND_D_DAGUER_NP!$H$3:$H$14,0), 1)</f>
        <v>0.24526359911273124</v>
      </c>
      <c r="P216" s="11">
        <f>INDEX(D_THERM_DEMANDS!AB$3:AB$14, MATCH($B216,D_THERM_DEMANDS!$P$3:$P$14,0), 1)</f>
        <v>9999</v>
      </c>
      <c r="Q216" s="11">
        <f>INDEX(D_THERM_DEMANDS!AC$3:AC$14, MATCH($B216,D_THERM_DEMANDS!$P$3:$P$14,0), 1)</f>
        <v>9999</v>
      </c>
      <c r="R216" s="11">
        <f>INDEX(D_THERM_DEMANDS!AD$3:AD$14, MATCH($B216,D_THERM_DEMANDS!$P$3:$P$14,0), 1)</f>
        <v>9999</v>
      </c>
      <c r="S216" s="11">
        <f>INDEX(D_THERM_DEMANDS!AE$3:AE$14, MATCH($B216,D_THERM_DEMANDS!$P$3:$P$14,0), 1)</f>
        <v>9999</v>
      </c>
      <c r="T216" s="11">
        <f>INDEX(D_THERM_DEMANDS!AF$3:AF$14, MATCH($B216,D_THERM_DEMANDS!$P$3:$P$14,0), 1)</f>
        <v>3.8350340967275652E-2</v>
      </c>
      <c r="U216" s="11">
        <f>INDEX(D_THERM_DEMANDS!AG$3:AG$14, MATCH($B216,D_THERM_DEMANDS!$P$3:$P$14,0), 1)</f>
        <v>0</v>
      </c>
      <c r="V216" s="11">
        <f>INDEX(D_THERM_DEMANDS!AH$3:AH$14, MATCH($B216,D_THERM_DEMANDS!$P$3:$P$14,0), 1)</f>
        <v>2.1258502926195964E-5</v>
      </c>
      <c r="W216" s="11">
        <f>INDEX(D_THERM_DEMANDS!AI$3:AI$14, MATCH($B216,D_THERM_DEMANDS!$P$3:$P$14,0), 1)</f>
        <v>1.7261904772041606E-2</v>
      </c>
      <c r="X216" s="11">
        <f>INDEX(D_THERM_DEMANDS!AJ$3:AJ$14, MATCH($B216,D_THERM_DEMANDS!$P$3:$P$14,0), 1)</f>
        <v>4.1836736356320021E-2</v>
      </c>
      <c r="Y216" s="11">
        <f>INDEX(D_THERM_DEMANDS!AK$3:AK$14, MATCH($B216,D_THERM_DEMANDS!$P$3:$P$14,0), 1)</f>
        <v>0</v>
      </c>
      <c r="Z216">
        <f>INDEX(DEMAND_C217B!$K$3:$K$14, MATCH($B216,DEMAND_C217B!$H$3:$H$14,0), 1)</f>
        <v>0.30817717962524516</v>
      </c>
    </row>
    <row r="217" spans="1:26">
      <c r="A217" s="1">
        <v>43882</v>
      </c>
      <c r="B217" s="6">
        <f t="shared" si="3"/>
        <v>2</v>
      </c>
      <c r="C217" s="11">
        <v>2255</v>
      </c>
      <c r="D217" s="11">
        <f>OROLEVEL5!G206/1000</f>
        <v>3163</v>
      </c>
      <c r="E217" s="11">
        <f>INDEX(OROevaprateIN!$D$2:$D$13, MATCH($B217,OROevaprateIN!$A$2:$A$13,0), 1)</f>
        <v>4.7902735510676822E-2</v>
      </c>
      <c r="F217" s="11">
        <f>INDEX(DEM_D6_PWR!$K$3:$K$14, MATCH($B217,DEM_D6_PWR!$H$3:$H$14,0), 1)</f>
        <v>5.1020407814811288E-5</v>
      </c>
      <c r="G217" s="11">
        <f>INDEX('MINGW_6&amp;DR69'!$L$3:$L$14, MATCH($B217,'MINGW_6&amp;DR69'!$H$3:$H$14,0), 1)</f>
        <v>7.9931972586378753E-4</v>
      </c>
      <c r="H217" s="11">
        <f>INDEX('MINGW_6&amp;DR69'!$M$3:$M$14, MATCH($B217,'MINGW_6&amp;DR69'!$H$3:$H$14,0), 1)</f>
        <v>5.1870747488372186E-3</v>
      </c>
      <c r="I217" s="11">
        <v>4440</v>
      </c>
      <c r="J217" s="11">
        <f>INDEX(CALLITE_EVAP_S_SHSTA!$I$2:$I$13, MATCH($B217,CALLITE_EVAP_S_SHSTA!$F$2:$F$13,0), 1)</f>
        <v>6.6866496793266866E-2</v>
      </c>
      <c r="K217" s="11">
        <f>SHASTAlevel5extended!$H206</f>
        <v>4136.848</v>
      </c>
      <c r="L217" s="11">
        <f>INDEX(CALLiTE_SHASTA_LEVEL2_4!$E$1024:$E$1035, MATCH($B217,CALLiTE_SHASTA_LEVEL2_4!$C$1024:$C$1035,0), 1)</f>
        <v>1700</v>
      </c>
      <c r="M217" s="11">
        <f>INDEX(CALLiTE_SHASTA_LEVEL2_4!$F$1024:$F$1035, MATCH($B217,CALLiTE_SHASTA_LEVEL2_4!$C$1024:$C$1035,0), 1)</f>
        <v>4054</v>
      </c>
      <c r="N217" s="11">
        <f>inflowYuba!H206</f>
        <v>977</v>
      </c>
      <c r="O217" s="11">
        <f>INDEX(DEMAND_D_DAGUER_NP!$K$3:$K$14, MATCH($B217,DEMAND_D_DAGUER_NP!$H$3:$H$14,0), 1)</f>
        <v>0.24526359911273124</v>
      </c>
      <c r="P217" s="11">
        <f>INDEX(D_THERM_DEMANDS!AB$3:AB$14, MATCH($B217,D_THERM_DEMANDS!$P$3:$P$14,0), 1)</f>
        <v>9999</v>
      </c>
      <c r="Q217" s="11">
        <f>INDEX(D_THERM_DEMANDS!AC$3:AC$14, MATCH($B217,D_THERM_DEMANDS!$P$3:$P$14,0), 1)</f>
        <v>9999</v>
      </c>
      <c r="R217" s="11">
        <f>INDEX(D_THERM_DEMANDS!AD$3:AD$14, MATCH($B217,D_THERM_DEMANDS!$P$3:$P$14,0), 1)</f>
        <v>9999</v>
      </c>
      <c r="S217" s="11">
        <f>INDEX(D_THERM_DEMANDS!AE$3:AE$14, MATCH($B217,D_THERM_DEMANDS!$P$3:$P$14,0), 1)</f>
        <v>9999</v>
      </c>
      <c r="T217" s="11">
        <f>INDEX(D_THERM_DEMANDS!AF$3:AF$14, MATCH($B217,D_THERM_DEMANDS!$P$3:$P$14,0), 1)</f>
        <v>3.8350340967275652E-2</v>
      </c>
      <c r="U217" s="11">
        <f>INDEX(D_THERM_DEMANDS!AG$3:AG$14, MATCH($B217,D_THERM_DEMANDS!$P$3:$P$14,0), 1)</f>
        <v>0</v>
      </c>
      <c r="V217" s="11">
        <f>INDEX(D_THERM_DEMANDS!AH$3:AH$14, MATCH($B217,D_THERM_DEMANDS!$P$3:$P$14,0), 1)</f>
        <v>2.1258502926195964E-5</v>
      </c>
      <c r="W217" s="11">
        <f>INDEX(D_THERM_DEMANDS!AI$3:AI$14, MATCH($B217,D_THERM_DEMANDS!$P$3:$P$14,0), 1)</f>
        <v>1.7261904772041606E-2</v>
      </c>
      <c r="X217" s="11">
        <f>INDEX(D_THERM_DEMANDS!AJ$3:AJ$14, MATCH($B217,D_THERM_DEMANDS!$P$3:$P$14,0), 1)</f>
        <v>4.1836736356320021E-2</v>
      </c>
      <c r="Y217" s="11">
        <f>INDEX(D_THERM_DEMANDS!AK$3:AK$14, MATCH($B217,D_THERM_DEMANDS!$P$3:$P$14,0), 1)</f>
        <v>0</v>
      </c>
      <c r="Z217">
        <f>INDEX(DEMAND_C217B!$K$3:$K$14, MATCH($B217,DEMAND_C217B!$H$3:$H$14,0), 1)</f>
        <v>0.30817717962524516</v>
      </c>
    </row>
    <row r="218" spans="1:26">
      <c r="A218" s="1">
        <v>43883</v>
      </c>
      <c r="B218" s="6">
        <f t="shared" si="3"/>
        <v>2</v>
      </c>
      <c r="C218" s="11">
        <v>1667</v>
      </c>
      <c r="D218" s="11">
        <f>OROLEVEL5!G207/1000</f>
        <v>3163</v>
      </c>
      <c r="E218" s="11">
        <f>INDEX(OROevaprateIN!$D$2:$D$13, MATCH($B218,OROevaprateIN!$A$2:$A$13,0), 1)</f>
        <v>4.7902735510676822E-2</v>
      </c>
      <c r="F218" s="11">
        <f>INDEX(DEM_D6_PWR!$K$3:$K$14, MATCH($B218,DEM_D6_PWR!$H$3:$H$14,0), 1)</f>
        <v>5.1020407814811288E-5</v>
      </c>
      <c r="G218" s="11">
        <f>INDEX('MINGW_6&amp;DR69'!$L$3:$L$14, MATCH($B218,'MINGW_6&amp;DR69'!$H$3:$H$14,0), 1)</f>
        <v>7.9931972586378753E-4</v>
      </c>
      <c r="H218" s="11">
        <f>INDEX('MINGW_6&amp;DR69'!$M$3:$M$14, MATCH($B218,'MINGW_6&amp;DR69'!$H$3:$H$14,0), 1)</f>
        <v>5.1870747488372186E-3</v>
      </c>
      <c r="I218" s="11">
        <v>4640</v>
      </c>
      <c r="J218" s="11">
        <f>INDEX(CALLITE_EVAP_S_SHSTA!$I$2:$I$13, MATCH($B218,CALLITE_EVAP_S_SHSTA!$F$2:$F$13,0), 1)</f>
        <v>6.6866496793266866E-2</v>
      </c>
      <c r="K218" s="11">
        <f>SHASTAlevel5extended!$H207</f>
        <v>4154.6180000000004</v>
      </c>
      <c r="L218" s="11">
        <f>INDEX(CALLiTE_SHASTA_LEVEL2_4!$E$1024:$E$1035, MATCH($B218,CALLiTE_SHASTA_LEVEL2_4!$C$1024:$C$1035,0), 1)</f>
        <v>1700</v>
      </c>
      <c r="M218" s="11">
        <f>INDEX(CALLiTE_SHASTA_LEVEL2_4!$F$1024:$F$1035, MATCH($B218,CALLiTE_SHASTA_LEVEL2_4!$C$1024:$C$1035,0), 1)</f>
        <v>4054</v>
      </c>
      <c r="N218" s="11">
        <f>inflowYuba!H207</f>
        <v>977</v>
      </c>
      <c r="O218" s="11">
        <f>INDEX(DEMAND_D_DAGUER_NP!$K$3:$K$14, MATCH($B218,DEMAND_D_DAGUER_NP!$H$3:$H$14,0), 1)</f>
        <v>0.24526359911273124</v>
      </c>
      <c r="P218" s="11">
        <f>INDEX(D_THERM_DEMANDS!AB$3:AB$14, MATCH($B218,D_THERM_DEMANDS!$P$3:$P$14,0), 1)</f>
        <v>9999</v>
      </c>
      <c r="Q218" s="11">
        <f>INDEX(D_THERM_DEMANDS!AC$3:AC$14, MATCH($B218,D_THERM_DEMANDS!$P$3:$P$14,0), 1)</f>
        <v>9999</v>
      </c>
      <c r="R218" s="11">
        <f>INDEX(D_THERM_DEMANDS!AD$3:AD$14, MATCH($B218,D_THERM_DEMANDS!$P$3:$P$14,0), 1)</f>
        <v>9999</v>
      </c>
      <c r="S218" s="11">
        <f>INDEX(D_THERM_DEMANDS!AE$3:AE$14, MATCH($B218,D_THERM_DEMANDS!$P$3:$P$14,0), 1)</f>
        <v>9999</v>
      </c>
      <c r="T218" s="11">
        <f>INDEX(D_THERM_DEMANDS!AF$3:AF$14, MATCH($B218,D_THERM_DEMANDS!$P$3:$P$14,0), 1)</f>
        <v>3.8350340967275652E-2</v>
      </c>
      <c r="U218" s="11">
        <f>INDEX(D_THERM_DEMANDS!AG$3:AG$14, MATCH($B218,D_THERM_DEMANDS!$P$3:$P$14,0), 1)</f>
        <v>0</v>
      </c>
      <c r="V218" s="11">
        <f>INDEX(D_THERM_DEMANDS!AH$3:AH$14, MATCH($B218,D_THERM_DEMANDS!$P$3:$P$14,0), 1)</f>
        <v>2.1258502926195964E-5</v>
      </c>
      <c r="W218" s="11">
        <f>INDEX(D_THERM_DEMANDS!AI$3:AI$14, MATCH($B218,D_THERM_DEMANDS!$P$3:$P$14,0), 1)</f>
        <v>1.7261904772041606E-2</v>
      </c>
      <c r="X218" s="11">
        <f>INDEX(D_THERM_DEMANDS!AJ$3:AJ$14, MATCH($B218,D_THERM_DEMANDS!$P$3:$P$14,0), 1)</f>
        <v>4.1836736356320021E-2</v>
      </c>
      <c r="Y218" s="11">
        <f>INDEX(D_THERM_DEMANDS!AK$3:AK$14, MATCH($B218,D_THERM_DEMANDS!$P$3:$P$14,0), 1)</f>
        <v>0</v>
      </c>
      <c r="Z218">
        <f>INDEX(DEMAND_C217B!$K$3:$K$14, MATCH($B218,DEMAND_C217B!$H$3:$H$14,0), 1)</f>
        <v>0.30817717962524516</v>
      </c>
    </row>
    <row r="219" spans="1:26">
      <c r="A219" s="1">
        <v>43884</v>
      </c>
      <c r="B219" s="6">
        <f t="shared" si="3"/>
        <v>2</v>
      </c>
      <c r="C219" s="11">
        <v>2810</v>
      </c>
      <c r="D219" s="11">
        <f>OROLEVEL5!G208/1000</f>
        <v>3163</v>
      </c>
      <c r="E219" s="11">
        <f>INDEX(OROevaprateIN!$D$2:$D$13, MATCH($B219,OROevaprateIN!$A$2:$A$13,0), 1)</f>
        <v>4.7902735510676822E-2</v>
      </c>
      <c r="F219" s="11">
        <f>INDEX(DEM_D6_PWR!$K$3:$K$14, MATCH($B219,DEM_D6_PWR!$H$3:$H$14,0), 1)</f>
        <v>5.1020407814811288E-5</v>
      </c>
      <c r="G219" s="11">
        <f>INDEX('MINGW_6&amp;DR69'!$L$3:$L$14, MATCH($B219,'MINGW_6&amp;DR69'!$H$3:$H$14,0), 1)</f>
        <v>7.9931972586378753E-4</v>
      </c>
      <c r="H219" s="11">
        <f>INDEX('MINGW_6&amp;DR69'!$M$3:$M$14, MATCH($B219,'MINGW_6&amp;DR69'!$H$3:$H$14,0), 1)</f>
        <v>5.1870747488372186E-3</v>
      </c>
      <c r="I219" s="11">
        <v>4340</v>
      </c>
      <c r="J219" s="11">
        <f>INDEX(CALLITE_EVAP_S_SHSTA!$I$2:$I$13, MATCH($B219,CALLITE_EVAP_S_SHSTA!$F$2:$F$13,0), 1)</f>
        <v>6.6866496793266866E-2</v>
      </c>
      <c r="K219" s="11">
        <f>SHASTAlevel5extended!$H208</f>
        <v>4173.0039999999999</v>
      </c>
      <c r="L219" s="11">
        <f>INDEX(CALLiTE_SHASTA_LEVEL2_4!$E$1024:$E$1035, MATCH($B219,CALLiTE_SHASTA_LEVEL2_4!$C$1024:$C$1035,0), 1)</f>
        <v>1700</v>
      </c>
      <c r="M219" s="11">
        <f>INDEX(CALLiTE_SHASTA_LEVEL2_4!$F$1024:$F$1035, MATCH($B219,CALLiTE_SHASTA_LEVEL2_4!$C$1024:$C$1035,0), 1)</f>
        <v>4054</v>
      </c>
      <c r="N219" s="11">
        <f>inflowYuba!H208</f>
        <v>971</v>
      </c>
      <c r="O219" s="11">
        <f>INDEX(DEMAND_D_DAGUER_NP!$K$3:$K$14, MATCH($B219,DEMAND_D_DAGUER_NP!$H$3:$H$14,0), 1)</f>
        <v>0.24526359911273124</v>
      </c>
      <c r="P219" s="11">
        <f>INDEX(D_THERM_DEMANDS!AB$3:AB$14, MATCH($B219,D_THERM_DEMANDS!$P$3:$P$14,0), 1)</f>
        <v>9999</v>
      </c>
      <c r="Q219" s="11">
        <f>INDEX(D_THERM_DEMANDS!AC$3:AC$14, MATCH($B219,D_THERM_DEMANDS!$P$3:$P$14,0), 1)</f>
        <v>9999</v>
      </c>
      <c r="R219" s="11">
        <f>INDEX(D_THERM_DEMANDS!AD$3:AD$14, MATCH($B219,D_THERM_DEMANDS!$P$3:$P$14,0), 1)</f>
        <v>9999</v>
      </c>
      <c r="S219" s="11">
        <f>INDEX(D_THERM_DEMANDS!AE$3:AE$14, MATCH($B219,D_THERM_DEMANDS!$P$3:$P$14,0), 1)</f>
        <v>9999</v>
      </c>
      <c r="T219" s="11">
        <f>INDEX(D_THERM_DEMANDS!AF$3:AF$14, MATCH($B219,D_THERM_DEMANDS!$P$3:$P$14,0), 1)</f>
        <v>3.8350340967275652E-2</v>
      </c>
      <c r="U219" s="11">
        <f>INDEX(D_THERM_DEMANDS!AG$3:AG$14, MATCH($B219,D_THERM_DEMANDS!$P$3:$P$14,0), 1)</f>
        <v>0</v>
      </c>
      <c r="V219" s="11">
        <f>INDEX(D_THERM_DEMANDS!AH$3:AH$14, MATCH($B219,D_THERM_DEMANDS!$P$3:$P$14,0), 1)</f>
        <v>2.1258502926195964E-5</v>
      </c>
      <c r="W219" s="11">
        <f>INDEX(D_THERM_DEMANDS!AI$3:AI$14, MATCH($B219,D_THERM_DEMANDS!$P$3:$P$14,0), 1)</f>
        <v>1.7261904772041606E-2</v>
      </c>
      <c r="X219" s="11">
        <f>INDEX(D_THERM_DEMANDS!AJ$3:AJ$14, MATCH($B219,D_THERM_DEMANDS!$P$3:$P$14,0), 1)</f>
        <v>4.1836736356320021E-2</v>
      </c>
      <c r="Y219" s="11">
        <f>INDEX(D_THERM_DEMANDS!AK$3:AK$14, MATCH($B219,D_THERM_DEMANDS!$P$3:$P$14,0), 1)</f>
        <v>0</v>
      </c>
      <c r="Z219">
        <f>INDEX(DEMAND_C217B!$K$3:$K$14, MATCH($B219,DEMAND_C217B!$H$3:$H$14,0), 1)</f>
        <v>0.30817717962524516</v>
      </c>
    </row>
    <row r="220" spans="1:26">
      <c r="A220" s="1">
        <v>43885</v>
      </c>
      <c r="B220" s="6">
        <f t="shared" si="3"/>
        <v>2</v>
      </c>
      <c r="C220" s="11">
        <v>2502</v>
      </c>
      <c r="D220" s="11">
        <f>OROLEVEL5!G209/1000</f>
        <v>3163</v>
      </c>
      <c r="E220" s="11">
        <f>INDEX(OROevaprateIN!$D$2:$D$13, MATCH($B220,OROevaprateIN!$A$2:$A$13,0), 1)</f>
        <v>4.7902735510676822E-2</v>
      </c>
      <c r="F220" s="11">
        <f>INDEX(DEM_D6_PWR!$K$3:$K$14, MATCH($B220,DEM_D6_PWR!$H$3:$H$14,0), 1)</f>
        <v>5.1020407814811288E-5</v>
      </c>
      <c r="G220" s="11">
        <f>INDEX('MINGW_6&amp;DR69'!$L$3:$L$14, MATCH($B220,'MINGW_6&amp;DR69'!$H$3:$H$14,0), 1)</f>
        <v>7.9931972586378753E-4</v>
      </c>
      <c r="H220" s="11">
        <f>INDEX('MINGW_6&amp;DR69'!$M$3:$M$14, MATCH($B220,'MINGW_6&amp;DR69'!$H$3:$H$14,0), 1)</f>
        <v>5.1870747488372186E-3</v>
      </c>
      <c r="I220" s="11">
        <v>4843</v>
      </c>
      <c r="J220" s="11">
        <f>INDEX(CALLITE_EVAP_S_SHSTA!$I$2:$I$13, MATCH($B220,CALLITE_EVAP_S_SHSTA!$F$2:$F$13,0), 1)</f>
        <v>6.6866496793266866E-2</v>
      </c>
      <c r="K220" s="11">
        <f>SHASTAlevel5extended!$H209</f>
        <v>4190.165</v>
      </c>
      <c r="L220" s="11">
        <f>INDEX(CALLiTE_SHASTA_LEVEL2_4!$E$1024:$E$1035, MATCH($B220,CALLiTE_SHASTA_LEVEL2_4!$C$1024:$C$1035,0), 1)</f>
        <v>1700</v>
      </c>
      <c r="M220" s="11">
        <f>INDEX(CALLiTE_SHASTA_LEVEL2_4!$F$1024:$F$1035, MATCH($B220,CALLiTE_SHASTA_LEVEL2_4!$C$1024:$C$1035,0), 1)</f>
        <v>4054</v>
      </c>
      <c r="N220" s="11">
        <f>inflowYuba!H209</f>
        <v>959</v>
      </c>
      <c r="O220" s="11">
        <f>INDEX(DEMAND_D_DAGUER_NP!$K$3:$K$14, MATCH($B220,DEMAND_D_DAGUER_NP!$H$3:$H$14,0), 1)</f>
        <v>0.24526359911273124</v>
      </c>
      <c r="P220" s="11">
        <f>INDEX(D_THERM_DEMANDS!AB$3:AB$14, MATCH($B220,D_THERM_DEMANDS!$P$3:$P$14,0), 1)</f>
        <v>9999</v>
      </c>
      <c r="Q220" s="11">
        <f>INDEX(D_THERM_DEMANDS!AC$3:AC$14, MATCH($B220,D_THERM_DEMANDS!$P$3:$P$14,0), 1)</f>
        <v>9999</v>
      </c>
      <c r="R220" s="11">
        <f>INDEX(D_THERM_DEMANDS!AD$3:AD$14, MATCH($B220,D_THERM_DEMANDS!$P$3:$P$14,0), 1)</f>
        <v>9999</v>
      </c>
      <c r="S220" s="11">
        <f>INDEX(D_THERM_DEMANDS!AE$3:AE$14, MATCH($B220,D_THERM_DEMANDS!$P$3:$P$14,0), 1)</f>
        <v>9999</v>
      </c>
      <c r="T220" s="11">
        <f>INDEX(D_THERM_DEMANDS!AF$3:AF$14, MATCH($B220,D_THERM_DEMANDS!$P$3:$P$14,0), 1)</f>
        <v>3.8350340967275652E-2</v>
      </c>
      <c r="U220" s="11">
        <f>INDEX(D_THERM_DEMANDS!AG$3:AG$14, MATCH($B220,D_THERM_DEMANDS!$P$3:$P$14,0), 1)</f>
        <v>0</v>
      </c>
      <c r="V220" s="11">
        <f>INDEX(D_THERM_DEMANDS!AH$3:AH$14, MATCH($B220,D_THERM_DEMANDS!$P$3:$P$14,0), 1)</f>
        <v>2.1258502926195964E-5</v>
      </c>
      <c r="W220" s="11">
        <f>INDEX(D_THERM_DEMANDS!AI$3:AI$14, MATCH($B220,D_THERM_DEMANDS!$P$3:$P$14,0), 1)</f>
        <v>1.7261904772041606E-2</v>
      </c>
      <c r="X220" s="11">
        <f>INDEX(D_THERM_DEMANDS!AJ$3:AJ$14, MATCH($B220,D_THERM_DEMANDS!$P$3:$P$14,0), 1)</f>
        <v>4.1836736356320021E-2</v>
      </c>
      <c r="Y220" s="11">
        <f>INDEX(D_THERM_DEMANDS!AK$3:AK$14, MATCH($B220,D_THERM_DEMANDS!$P$3:$P$14,0), 1)</f>
        <v>0</v>
      </c>
      <c r="Z220">
        <f>INDEX(DEMAND_C217B!$K$3:$K$14, MATCH($B220,DEMAND_C217B!$H$3:$H$14,0), 1)</f>
        <v>0.30817717962524516</v>
      </c>
    </row>
    <row r="221" spans="1:26">
      <c r="A221" s="1">
        <v>43886</v>
      </c>
      <c r="B221" s="6">
        <f t="shared" si="3"/>
        <v>2</v>
      </c>
      <c r="C221" s="11">
        <v>2095</v>
      </c>
      <c r="D221" s="11">
        <f>OROLEVEL5!G210/1000</f>
        <v>3163</v>
      </c>
      <c r="E221" s="11">
        <f>INDEX(OROevaprateIN!$D$2:$D$13, MATCH($B221,OROevaprateIN!$A$2:$A$13,0), 1)</f>
        <v>4.7902735510676822E-2</v>
      </c>
      <c r="F221" s="11">
        <f>INDEX(DEM_D6_PWR!$K$3:$K$14, MATCH($B221,DEM_D6_PWR!$H$3:$H$14,0), 1)</f>
        <v>5.1020407814811288E-5</v>
      </c>
      <c r="G221" s="11">
        <f>INDEX('MINGW_6&amp;DR69'!$L$3:$L$14, MATCH($B221,'MINGW_6&amp;DR69'!$H$3:$H$14,0), 1)</f>
        <v>7.9931972586378753E-4</v>
      </c>
      <c r="H221" s="11">
        <f>INDEX('MINGW_6&amp;DR69'!$M$3:$M$14, MATCH($B221,'MINGW_6&amp;DR69'!$H$3:$H$14,0), 1)</f>
        <v>5.1870747488372186E-3</v>
      </c>
      <c r="I221" s="11">
        <v>4651</v>
      </c>
      <c r="J221" s="11">
        <f>INDEX(CALLITE_EVAP_S_SHSTA!$I$2:$I$13, MATCH($B221,CALLITE_EVAP_S_SHSTA!$F$2:$F$13,0), 1)</f>
        <v>6.6866496793266866E-2</v>
      </c>
      <c r="K221" s="11">
        <f>SHASTAlevel5extended!$H210</f>
        <v>4207.7219999999998</v>
      </c>
      <c r="L221" s="11">
        <f>INDEX(CALLiTE_SHASTA_LEVEL2_4!$E$1024:$E$1035, MATCH($B221,CALLiTE_SHASTA_LEVEL2_4!$C$1024:$C$1035,0), 1)</f>
        <v>1700</v>
      </c>
      <c r="M221" s="11">
        <f>INDEX(CALLiTE_SHASTA_LEVEL2_4!$F$1024:$F$1035, MATCH($B221,CALLiTE_SHASTA_LEVEL2_4!$C$1024:$C$1035,0), 1)</f>
        <v>4054</v>
      </c>
      <c r="N221" s="11">
        <f>inflowYuba!H210</f>
        <v>957</v>
      </c>
      <c r="O221" s="11">
        <f>INDEX(DEMAND_D_DAGUER_NP!$K$3:$K$14, MATCH($B221,DEMAND_D_DAGUER_NP!$H$3:$H$14,0), 1)</f>
        <v>0.24526359911273124</v>
      </c>
      <c r="P221" s="11">
        <f>INDEX(D_THERM_DEMANDS!AB$3:AB$14, MATCH($B221,D_THERM_DEMANDS!$P$3:$P$14,0), 1)</f>
        <v>9999</v>
      </c>
      <c r="Q221" s="11">
        <f>INDEX(D_THERM_DEMANDS!AC$3:AC$14, MATCH($B221,D_THERM_DEMANDS!$P$3:$P$14,0), 1)</f>
        <v>9999</v>
      </c>
      <c r="R221" s="11">
        <f>INDEX(D_THERM_DEMANDS!AD$3:AD$14, MATCH($B221,D_THERM_DEMANDS!$P$3:$P$14,0), 1)</f>
        <v>9999</v>
      </c>
      <c r="S221" s="11">
        <f>INDEX(D_THERM_DEMANDS!AE$3:AE$14, MATCH($B221,D_THERM_DEMANDS!$P$3:$P$14,0), 1)</f>
        <v>9999</v>
      </c>
      <c r="T221" s="11">
        <f>INDEX(D_THERM_DEMANDS!AF$3:AF$14, MATCH($B221,D_THERM_DEMANDS!$P$3:$P$14,0), 1)</f>
        <v>3.8350340967275652E-2</v>
      </c>
      <c r="U221" s="11">
        <f>INDEX(D_THERM_DEMANDS!AG$3:AG$14, MATCH($B221,D_THERM_DEMANDS!$P$3:$P$14,0), 1)</f>
        <v>0</v>
      </c>
      <c r="V221" s="11">
        <f>INDEX(D_THERM_DEMANDS!AH$3:AH$14, MATCH($B221,D_THERM_DEMANDS!$P$3:$P$14,0), 1)</f>
        <v>2.1258502926195964E-5</v>
      </c>
      <c r="W221" s="11">
        <f>INDEX(D_THERM_DEMANDS!AI$3:AI$14, MATCH($B221,D_THERM_DEMANDS!$P$3:$P$14,0), 1)</f>
        <v>1.7261904772041606E-2</v>
      </c>
      <c r="X221" s="11">
        <f>INDEX(D_THERM_DEMANDS!AJ$3:AJ$14, MATCH($B221,D_THERM_DEMANDS!$P$3:$P$14,0), 1)</f>
        <v>4.1836736356320021E-2</v>
      </c>
      <c r="Y221" s="11">
        <f>INDEX(D_THERM_DEMANDS!AK$3:AK$14, MATCH($B221,D_THERM_DEMANDS!$P$3:$P$14,0), 1)</f>
        <v>0</v>
      </c>
      <c r="Z221">
        <f>INDEX(DEMAND_C217B!$K$3:$K$14, MATCH($B221,DEMAND_C217B!$H$3:$H$14,0), 1)</f>
        <v>0.30817717962524516</v>
      </c>
    </row>
    <row r="222" spans="1:26">
      <c r="A222" s="1">
        <v>43887</v>
      </c>
      <c r="B222" s="6">
        <f t="shared" si="3"/>
        <v>2</v>
      </c>
      <c r="C222" s="11">
        <v>1556</v>
      </c>
      <c r="D222" s="11">
        <f>OROLEVEL5!G211/1000</f>
        <v>3163</v>
      </c>
      <c r="E222" s="11">
        <f>INDEX(OROevaprateIN!$D$2:$D$13, MATCH($B222,OROevaprateIN!$A$2:$A$13,0), 1)</f>
        <v>4.7902735510676822E-2</v>
      </c>
      <c r="F222" s="11">
        <f>INDEX(DEM_D6_PWR!$K$3:$K$14, MATCH($B222,DEM_D6_PWR!$H$3:$H$14,0), 1)</f>
        <v>5.1020407814811288E-5</v>
      </c>
      <c r="G222" s="11">
        <f>INDEX('MINGW_6&amp;DR69'!$L$3:$L$14, MATCH($B222,'MINGW_6&amp;DR69'!$H$3:$H$14,0), 1)</f>
        <v>7.9931972586378753E-4</v>
      </c>
      <c r="H222" s="11">
        <f>INDEX('MINGW_6&amp;DR69'!$M$3:$M$14, MATCH($B222,'MINGW_6&amp;DR69'!$H$3:$H$14,0), 1)</f>
        <v>5.1870747488372186E-3</v>
      </c>
      <c r="I222" s="11">
        <v>3158</v>
      </c>
      <c r="J222" s="11">
        <f>INDEX(CALLITE_EVAP_S_SHSTA!$I$2:$I$13, MATCH($B222,CALLITE_EVAP_S_SHSTA!$F$2:$F$13,0), 1)</f>
        <v>6.6866496793266866E-2</v>
      </c>
      <c r="K222" s="11">
        <f>SHASTAlevel5extended!$H211</f>
        <v>4228.7460000000001</v>
      </c>
      <c r="L222" s="11">
        <f>INDEX(CALLiTE_SHASTA_LEVEL2_4!$E$1024:$E$1035, MATCH($B222,CALLiTE_SHASTA_LEVEL2_4!$C$1024:$C$1035,0), 1)</f>
        <v>1700</v>
      </c>
      <c r="M222" s="11">
        <f>INDEX(CALLiTE_SHASTA_LEVEL2_4!$F$1024:$F$1035, MATCH($B222,CALLiTE_SHASTA_LEVEL2_4!$C$1024:$C$1035,0), 1)</f>
        <v>4054</v>
      </c>
      <c r="N222" s="11">
        <f>inflowYuba!H211</f>
        <v>957</v>
      </c>
      <c r="O222" s="11">
        <f>INDEX(DEMAND_D_DAGUER_NP!$K$3:$K$14, MATCH($B222,DEMAND_D_DAGUER_NP!$H$3:$H$14,0), 1)</f>
        <v>0.24526359911273124</v>
      </c>
      <c r="P222" s="11">
        <f>INDEX(D_THERM_DEMANDS!AB$3:AB$14, MATCH($B222,D_THERM_DEMANDS!$P$3:$P$14,0), 1)</f>
        <v>9999</v>
      </c>
      <c r="Q222" s="11">
        <f>INDEX(D_THERM_DEMANDS!AC$3:AC$14, MATCH($B222,D_THERM_DEMANDS!$P$3:$P$14,0), 1)</f>
        <v>9999</v>
      </c>
      <c r="R222" s="11">
        <f>INDEX(D_THERM_DEMANDS!AD$3:AD$14, MATCH($B222,D_THERM_DEMANDS!$P$3:$P$14,0), 1)</f>
        <v>9999</v>
      </c>
      <c r="S222" s="11">
        <f>INDEX(D_THERM_DEMANDS!AE$3:AE$14, MATCH($B222,D_THERM_DEMANDS!$P$3:$P$14,0), 1)</f>
        <v>9999</v>
      </c>
      <c r="T222" s="11">
        <f>INDEX(D_THERM_DEMANDS!AF$3:AF$14, MATCH($B222,D_THERM_DEMANDS!$P$3:$P$14,0), 1)</f>
        <v>3.8350340967275652E-2</v>
      </c>
      <c r="U222" s="11">
        <f>INDEX(D_THERM_DEMANDS!AG$3:AG$14, MATCH($B222,D_THERM_DEMANDS!$P$3:$P$14,0), 1)</f>
        <v>0</v>
      </c>
      <c r="V222" s="11">
        <f>INDEX(D_THERM_DEMANDS!AH$3:AH$14, MATCH($B222,D_THERM_DEMANDS!$P$3:$P$14,0), 1)</f>
        <v>2.1258502926195964E-5</v>
      </c>
      <c r="W222" s="11">
        <f>INDEX(D_THERM_DEMANDS!AI$3:AI$14, MATCH($B222,D_THERM_DEMANDS!$P$3:$P$14,0), 1)</f>
        <v>1.7261904772041606E-2</v>
      </c>
      <c r="X222" s="11">
        <f>INDEX(D_THERM_DEMANDS!AJ$3:AJ$14, MATCH($B222,D_THERM_DEMANDS!$P$3:$P$14,0), 1)</f>
        <v>4.1836736356320021E-2</v>
      </c>
      <c r="Y222" s="11">
        <f>INDEX(D_THERM_DEMANDS!AK$3:AK$14, MATCH($B222,D_THERM_DEMANDS!$P$3:$P$14,0), 1)</f>
        <v>0</v>
      </c>
      <c r="Z222">
        <f>INDEX(DEMAND_C217B!$K$3:$K$14, MATCH($B222,DEMAND_C217B!$H$3:$H$14,0), 1)</f>
        <v>0.30817717962524516</v>
      </c>
    </row>
    <row r="223" spans="1:26">
      <c r="A223" s="1">
        <v>43888</v>
      </c>
      <c r="B223" s="6">
        <f t="shared" si="3"/>
        <v>2</v>
      </c>
      <c r="C223" s="11">
        <v>2131</v>
      </c>
      <c r="D223" s="11">
        <f>OROLEVEL5!G212/1000</f>
        <v>3163</v>
      </c>
      <c r="E223" s="11">
        <f>INDEX(OROevaprateIN!$D$2:$D$13, MATCH($B223,OROevaprateIN!$A$2:$A$13,0), 1)</f>
        <v>4.7902735510676822E-2</v>
      </c>
      <c r="F223" s="11">
        <f>INDEX(DEM_D6_PWR!$K$3:$K$14, MATCH($B223,DEM_D6_PWR!$H$3:$H$14,0), 1)</f>
        <v>5.1020407814811288E-5</v>
      </c>
      <c r="G223" s="11">
        <f>INDEX('MINGW_6&amp;DR69'!$L$3:$L$14, MATCH($B223,'MINGW_6&amp;DR69'!$H$3:$H$14,0), 1)</f>
        <v>7.9931972586378753E-4</v>
      </c>
      <c r="H223" s="11">
        <f>INDEX('MINGW_6&amp;DR69'!$M$3:$M$14, MATCH($B223,'MINGW_6&amp;DR69'!$H$3:$H$14,0), 1)</f>
        <v>5.1870747488372186E-3</v>
      </c>
      <c r="I223" s="11">
        <v>4738</v>
      </c>
      <c r="J223" s="11">
        <f>INDEX(CALLITE_EVAP_S_SHSTA!$I$2:$I$13, MATCH($B223,CALLITE_EVAP_S_SHSTA!$F$2:$F$13,0), 1)</f>
        <v>6.6866496793266866E-2</v>
      </c>
      <c r="K223" s="11">
        <f>SHASTAlevel5extended!$H212</f>
        <v>4245.8549999999996</v>
      </c>
      <c r="L223" s="11">
        <f>INDEX(CALLiTE_SHASTA_LEVEL2_4!$E$1024:$E$1035, MATCH($B223,CALLiTE_SHASTA_LEVEL2_4!$C$1024:$C$1035,0), 1)</f>
        <v>1700</v>
      </c>
      <c r="M223" s="11">
        <f>INDEX(CALLiTE_SHASTA_LEVEL2_4!$F$1024:$F$1035, MATCH($B223,CALLiTE_SHASTA_LEVEL2_4!$C$1024:$C$1035,0), 1)</f>
        <v>4054</v>
      </c>
      <c r="N223" s="11">
        <f>inflowYuba!H212</f>
        <v>958</v>
      </c>
      <c r="O223" s="11">
        <f>INDEX(DEMAND_D_DAGUER_NP!$K$3:$K$14, MATCH($B223,DEMAND_D_DAGUER_NP!$H$3:$H$14,0), 1)</f>
        <v>0.24526359911273124</v>
      </c>
      <c r="P223" s="11">
        <f>INDEX(D_THERM_DEMANDS!AB$3:AB$14, MATCH($B223,D_THERM_DEMANDS!$P$3:$P$14,0), 1)</f>
        <v>9999</v>
      </c>
      <c r="Q223" s="11">
        <f>INDEX(D_THERM_DEMANDS!AC$3:AC$14, MATCH($B223,D_THERM_DEMANDS!$P$3:$P$14,0), 1)</f>
        <v>9999</v>
      </c>
      <c r="R223" s="11">
        <f>INDEX(D_THERM_DEMANDS!AD$3:AD$14, MATCH($B223,D_THERM_DEMANDS!$P$3:$P$14,0), 1)</f>
        <v>9999</v>
      </c>
      <c r="S223" s="11">
        <f>INDEX(D_THERM_DEMANDS!AE$3:AE$14, MATCH($B223,D_THERM_DEMANDS!$P$3:$P$14,0), 1)</f>
        <v>9999</v>
      </c>
      <c r="T223" s="11">
        <f>INDEX(D_THERM_DEMANDS!AF$3:AF$14, MATCH($B223,D_THERM_DEMANDS!$P$3:$P$14,0), 1)</f>
        <v>3.8350340967275652E-2</v>
      </c>
      <c r="U223" s="11">
        <f>INDEX(D_THERM_DEMANDS!AG$3:AG$14, MATCH($B223,D_THERM_DEMANDS!$P$3:$P$14,0), 1)</f>
        <v>0</v>
      </c>
      <c r="V223" s="11">
        <f>INDEX(D_THERM_DEMANDS!AH$3:AH$14, MATCH($B223,D_THERM_DEMANDS!$P$3:$P$14,0), 1)</f>
        <v>2.1258502926195964E-5</v>
      </c>
      <c r="W223" s="11">
        <f>INDEX(D_THERM_DEMANDS!AI$3:AI$14, MATCH($B223,D_THERM_DEMANDS!$P$3:$P$14,0), 1)</f>
        <v>1.7261904772041606E-2</v>
      </c>
      <c r="X223" s="11">
        <f>INDEX(D_THERM_DEMANDS!AJ$3:AJ$14, MATCH($B223,D_THERM_DEMANDS!$P$3:$P$14,0), 1)</f>
        <v>4.1836736356320021E-2</v>
      </c>
      <c r="Y223" s="11">
        <f>INDEX(D_THERM_DEMANDS!AK$3:AK$14, MATCH($B223,D_THERM_DEMANDS!$P$3:$P$14,0), 1)</f>
        <v>0</v>
      </c>
      <c r="Z223">
        <f>INDEX(DEMAND_C217B!$K$3:$K$14, MATCH($B223,DEMAND_C217B!$H$3:$H$14,0), 1)</f>
        <v>0.30817717962524516</v>
      </c>
    </row>
    <row r="224" spans="1:26">
      <c r="A224" s="1">
        <v>43889</v>
      </c>
      <c r="B224" s="6">
        <f t="shared" si="3"/>
        <v>2</v>
      </c>
      <c r="C224" s="11">
        <v>1772</v>
      </c>
      <c r="D224" s="11">
        <f>OROLEVEL5!G213/1000</f>
        <v>3163</v>
      </c>
      <c r="E224" s="11">
        <f>INDEX(OROevaprateIN!$D$2:$D$13, MATCH($B224,OROevaprateIN!$A$2:$A$13,0), 1)</f>
        <v>4.7902735510676822E-2</v>
      </c>
      <c r="F224" s="11">
        <f>INDEX(DEM_D6_PWR!$K$3:$K$14, MATCH($B224,DEM_D6_PWR!$H$3:$H$14,0), 1)</f>
        <v>5.1020407814811288E-5</v>
      </c>
      <c r="G224" s="11">
        <f>INDEX('MINGW_6&amp;DR69'!$L$3:$L$14, MATCH($B224,'MINGW_6&amp;DR69'!$H$3:$H$14,0), 1)</f>
        <v>7.9931972586378753E-4</v>
      </c>
      <c r="H224" s="11">
        <f>INDEX('MINGW_6&amp;DR69'!$M$3:$M$14, MATCH($B224,'MINGW_6&amp;DR69'!$H$3:$H$14,0), 1)</f>
        <v>5.1870747488372186E-3</v>
      </c>
      <c r="I224" s="11">
        <v>4680</v>
      </c>
      <c r="J224" s="11">
        <f>INDEX(CALLITE_EVAP_S_SHSTA!$I$2:$I$13, MATCH($B224,CALLITE_EVAP_S_SHSTA!$F$2:$F$13,0), 1)</f>
        <v>6.6866496793266866E-2</v>
      </c>
      <c r="K224" s="11">
        <f>SHASTAlevel5extended!$H213</f>
        <v>4263.0559999999996</v>
      </c>
      <c r="L224" s="11">
        <f>INDEX(CALLiTE_SHASTA_LEVEL2_4!$E$1024:$E$1035, MATCH($B224,CALLiTE_SHASTA_LEVEL2_4!$C$1024:$C$1035,0), 1)</f>
        <v>1700</v>
      </c>
      <c r="M224" s="11">
        <f>INDEX(CALLiTE_SHASTA_LEVEL2_4!$F$1024:$F$1035, MATCH($B224,CALLiTE_SHASTA_LEVEL2_4!$C$1024:$C$1035,0), 1)</f>
        <v>4054</v>
      </c>
      <c r="N224" s="11">
        <f>inflowYuba!H213</f>
        <v>957</v>
      </c>
      <c r="O224" s="11">
        <f>INDEX(DEMAND_D_DAGUER_NP!$K$3:$K$14, MATCH($B224,DEMAND_D_DAGUER_NP!$H$3:$H$14,0), 1)</f>
        <v>0.24526359911273124</v>
      </c>
      <c r="P224" s="11">
        <f>INDEX(D_THERM_DEMANDS!AB$3:AB$14, MATCH($B224,D_THERM_DEMANDS!$P$3:$P$14,0), 1)</f>
        <v>9999</v>
      </c>
      <c r="Q224" s="11">
        <f>INDEX(D_THERM_DEMANDS!AC$3:AC$14, MATCH($B224,D_THERM_DEMANDS!$P$3:$P$14,0), 1)</f>
        <v>9999</v>
      </c>
      <c r="R224" s="11">
        <f>INDEX(D_THERM_DEMANDS!AD$3:AD$14, MATCH($B224,D_THERM_DEMANDS!$P$3:$P$14,0), 1)</f>
        <v>9999</v>
      </c>
      <c r="S224" s="11">
        <f>INDEX(D_THERM_DEMANDS!AE$3:AE$14, MATCH($B224,D_THERM_DEMANDS!$P$3:$P$14,0), 1)</f>
        <v>9999</v>
      </c>
      <c r="T224" s="11">
        <f>INDEX(D_THERM_DEMANDS!AF$3:AF$14, MATCH($B224,D_THERM_DEMANDS!$P$3:$P$14,0), 1)</f>
        <v>3.8350340967275652E-2</v>
      </c>
      <c r="U224" s="11">
        <f>INDEX(D_THERM_DEMANDS!AG$3:AG$14, MATCH($B224,D_THERM_DEMANDS!$P$3:$P$14,0), 1)</f>
        <v>0</v>
      </c>
      <c r="V224" s="11">
        <f>INDEX(D_THERM_DEMANDS!AH$3:AH$14, MATCH($B224,D_THERM_DEMANDS!$P$3:$P$14,0), 1)</f>
        <v>2.1258502926195964E-5</v>
      </c>
      <c r="W224" s="11">
        <f>INDEX(D_THERM_DEMANDS!AI$3:AI$14, MATCH($B224,D_THERM_DEMANDS!$P$3:$P$14,0), 1)</f>
        <v>1.7261904772041606E-2</v>
      </c>
      <c r="X224" s="11">
        <f>INDEX(D_THERM_DEMANDS!AJ$3:AJ$14, MATCH($B224,D_THERM_DEMANDS!$P$3:$P$14,0), 1)</f>
        <v>4.1836736356320021E-2</v>
      </c>
      <c r="Y224" s="11">
        <f>INDEX(D_THERM_DEMANDS!AK$3:AK$14, MATCH($B224,D_THERM_DEMANDS!$P$3:$P$14,0), 1)</f>
        <v>0</v>
      </c>
      <c r="Z224">
        <f>INDEX(DEMAND_C217B!$K$3:$K$14, MATCH($B224,DEMAND_C217B!$H$3:$H$14,0), 1)</f>
        <v>0.30817717962524516</v>
      </c>
    </row>
    <row r="225" spans="1:26">
      <c r="A225" s="1">
        <v>43890</v>
      </c>
      <c r="B225" s="6">
        <f t="shared" si="3"/>
        <v>2</v>
      </c>
      <c r="C225" s="11">
        <v>1961</v>
      </c>
      <c r="D225" s="11">
        <f>OROLEVEL5!G214/1000</f>
        <v>3163</v>
      </c>
      <c r="E225" s="11">
        <f>INDEX(OROevaprateIN!$D$2:$D$13, MATCH($B225,OROevaprateIN!$A$2:$A$13,0), 1)</f>
        <v>4.7902735510676822E-2</v>
      </c>
      <c r="F225" s="11">
        <f>INDEX(DEM_D6_PWR!$K$3:$K$14, MATCH($B225,DEM_D6_PWR!$H$3:$H$14,0), 1)</f>
        <v>5.1020407814811288E-5</v>
      </c>
      <c r="G225" s="11">
        <f>INDEX('MINGW_6&amp;DR69'!$L$3:$L$14, MATCH($B225,'MINGW_6&amp;DR69'!$H$3:$H$14,0), 1)</f>
        <v>7.9931972586378753E-4</v>
      </c>
      <c r="H225" s="11">
        <f>INDEX('MINGW_6&amp;DR69'!$M$3:$M$14, MATCH($B225,'MINGW_6&amp;DR69'!$H$3:$H$14,0), 1)</f>
        <v>5.1870747488372186E-3</v>
      </c>
      <c r="I225" s="11">
        <v>4253</v>
      </c>
      <c r="J225" s="11">
        <f>INDEX(CALLITE_EVAP_S_SHSTA!$I$2:$I$13, MATCH($B225,CALLITE_EVAP_S_SHSTA!$F$2:$F$13,0), 1)</f>
        <v>6.6866496793266866E-2</v>
      </c>
      <c r="K225" s="11">
        <f>SHASTAlevel5extended!$H214</f>
        <v>4281.26</v>
      </c>
      <c r="L225" s="11">
        <f>INDEX(CALLiTE_SHASTA_LEVEL2_4!$E$1024:$E$1035, MATCH($B225,CALLiTE_SHASTA_LEVEL2_4!$C$1024:$C$1035,0), 1)</f>
        <v>1700</v>
      </c>
      <c r="M225" s="11">
        <f>INDEX(CALLiTE_SHASTA_LEVEL2_4!$F$1024:$F$1035, MATCH($B225,CALLiTE_SHASTA_LEVEL2_4!$C$1024:$C$1035,0), 1)</f>
        <v>4054</v>
      </c>
      <c r="N225" s="11">
        <f>inflowYuba!H214</f>
        <v>957</v>
      </c>
      <c r="O225" s="11">
        <f>INDEX(DEMAND_D_DAGUER_NP!$K$3:$K$14, MATCH($B225,DEMAND_D_DAGUER_NP!$H$3:$H$14,0), 1)</f>
        <v>0.24526359911273124</v>
      </c>
      <c r="P225" s="11">
        <f>INDEX(D_THERM_DEMANDS!AB$3:AB$14, MATCH($B225,D_THERM_DEMANDS!$P$3:$P$14,0), 1)</f>
        <v>9999</v>
      </c>
      <c r="Q225" s="11">
        <f>INDEX(D_THERM_DEMANDS!AC$3:AC$14, MATCH($B225,D_THERM_DEMANDS!$P$3:$P$14,0), 1)</f>
        <v>9999</v>
      </c>
      <c r="R225" s="11">
        <f>INDEX(D_THERM_DEMANDS!AD$3:AD$14, MATCH($B225,D_THERM_DEMANDS!$P$3:$P$14,0), 1)</f>
        <v>9999</v>
      </c>
      <c r="S225" s="11">
        <f>INDEX(D_THERM_DEMANDS!AE$3:AE$14, MATCH($B225,D_THERM_DEMANDS!$P$3:$P$14,0), 1)</f>
        <v>9999</v>
      </c>
      <c r="T225" s="11">
        <f>INDEX(D_THERM_DEMANDS!AF$3:AF$14, MATCH($B225,D_THERM_DEMANDS!$P$3:$P$14,0), 1)</f>
        <v>3.8350340967275652E-2</v>
      </c>
      <c r="U225" s="11">
        <f>INDEX(D_THERM_DEMANDS!AG$3:AG$14, MATCH($B225,D_THERM_DEMANDS!$P$3:$P$14,0), 1)</f>
        <v>0</v>
      </c>
      <c r="V225" s="11">
        <f>INDEX(D_THERM_DEMANDS!AH$3:AH$14, MATCH($B225,D_THERM_DEMANDS!$P$3:$P$14,0), 1)</f>
        <v>2.1258502926195964E-5</v>
      </c>
      <c r="W225" s="11">
        <f>INDEX(D_THERM_DEMANDS!AI$3:AI$14, MATCH($B225,D_THERM_DEMANDS!$P$3:$P$14,0), 1)</f>
        <v>1.7261904772041606E-2</v>
      </c>
      <c r="X225" s="11">
        <f>INDEX(D_THERM_DEMANDS!AJ$3:AJ$14, MATCH($B225,D_THERM_DEMANDS!$P$3:$P$14,0), 1)</f>
        <v>4.1836736356320021E-2</v>
      </c>
      <c r="Y225" s="11">
        <f>INDEX(D_THERM_DEMANDS!AK$3:AK$14, MATCH($B225,D_THERM_DEMANDS!$P$3:$P$14,0), 1)</f>
        <v>0</v>
      </c>
      <c r="Z225">
        <f>INDEX(DEMAND_C217B!$K$3:$K$14, MATCH($B225,DEMAND_C217B!$H$3:$H$14,0), 1)</f>
        <v>0.30817717962524516</v>
      </c>
    </row>
    <row r="226" spans="1:26">
      <c r="A226" s="1">
        <v>43891</v>
      </c>
      <c r="B226" s="6">
        <f t="shared" si="3"/>
        <v>3</v>
      </c>
      <c r="C226" s="11">
        <v>1960</v>
      </c>
      <c r="D226" s="11">
        <f>OROLEVEL5!G215/1000</f>
        <v>3163</v>
      </c>
      <c r="E226" s="11">
        <f>INDEX(OROevaprateIN!$D$2:$D$13, MATCH($B226,OROevaprateIN!$A$2:$A$13,0), 1)</f>
        <v>7.8943033085838124E-2</v>
      </c>
      <c r="F226" s="11">
        <f>INDEX(DEM_D6_PWR!$K$3:$K$14, MATCH($B226,DEM_D6_PWR!$H$3:$H$14,0), 1)</f>
        <v>1.8894009037478362E-3</v>
      </c>
      <c r="G226" s="11">
        <f>INDEX('MINGW_6&amp;DR69'!$L$3:$L$14, MATCH($B226,'MINGW_6&amp;DR69'!$H$3:$H$14,0), 1)</f>
        <v>3.2380952242298339E-2</v>
      </c>
      <c r="H226" s="11">
        <f>INDEX('MINGW_6&amp;DR69'!$M$3:$M$14, MATCH($B226,'MINGW_6&amp;DR69'!$H$3:$H$14,0), 1)</f>
        <v>0.20625960115005709</v>
      </c>
      <c r="I226" s="11">
        <v>5569</v>
      </c>
      <c r="J226" s="11">
        <f>INDEX(CALLITE_EVAP_S_SHSTA!$I$2:$I$13, MATCH($B226,CALLITE_EVAP_S_SHSTA!$F$2:$F$13,0), 1)</f>
        <v>9.6543779296259721E-2</v>
      </c>
      <c r="K226" s="11">
        <f>SHASTAlevel5extended!$H215</f>
        <v>4296.098</v>
      </c>
      <c r="L226" s="11">
        <f>INDEX(CALLiTE_SHASTA_LEVEL2_4!$E$1024:$E$1035, MATCH($B226,CALLiTE_SHASTA_LEVEL2_4!$C$1024:$C$1035,0), 1)</f>
        <v>1700</v>
      </c>
      <c r="M226" s="11">
        <f>INDEX(CALLiTE_SHASTA_LEVEL2_4!$F$1024:$F$1035, MATCH($B226,CALLiTE_SHASTA_LEVEL2_4!$C$1024:$C$1035,0), 1)</f>
        <v>4450</v>
      </c>
      <c r="N226" s="11">
        <f>inflowYuba!H215</f>
        <v>953</v>
      </c>
      <c r="O226" s="11">
        <f>INDEX(DEMAND_D_DAGUER_NP!$K$3:$K$14, MATCH($B226,DEMAND_D_DAGUER_NP!$H$3:$H$14,0), 1)</f>
        <v>1.4639554287431427</v>
      </c>
      <c r="P226" s="11">
        <f>INDEX(D_THERM_DEMANDS!AB$3:AB$14, MATCH($B226,D_THERM_DEMANDS!$P$3:$P$14,0), 1)</f>
        <v>1.6113671339682081E-2</v>
      </c>
      <c r="Q226" s="11">
        <f>INDEX(D_THERM_DEMANDS!AC$3:AC$14, MATCH($B226,D_THERM_DEMANDS!$P$3:$P$14,0), 1)</f>
        <v>1.5564516188144775E-2</v>
      </c>
      <c r="R226" s="11">
        <f>INDEX(D_THERM_DEMANDS!AD$3:AD$14, MATCH($B226,D_THERM_DEMANDS!$P$3:$P$14,0), 1)</f>
        <v>9999</v>
      </c>
      <c r="S226" s="11">
        <f>INDEX(D_THERM_DEMANDS!AE$3:AE$14, MATCH($B226,D_THERM_DEMANDS!$P$3:$P$14,0), 1)</f>
        <v>9999</v>
      </c>
      <c r="T226" s="11">
        <f>INDEX(D_THERM_DEMANDS!AF$3:AF$14, MATCH($B226,D_THERM_DEMANDS!$P$3:$P$14,0), 1)</f>
        <v>3.4639017647861883E-2</v>
      </c>
      <c r="U226" s="11">
        <f>INDEX(D_THERM_DEMANDS!AG$3:AG$14, MATCH($B226,D_THERM_DEMANDS!$P$3:$P$14,0), 1)</f>
        <v>5.1958524594841654E-2</v>
      </c>
      <c r="V226" s="11">
        <f>INDEX(D_THERM_DEMANDS!AH$3:AH$14, MATCH($B226,D_THERM_DEMANDS!$P$3:$P$14,0), 1)</f>
        <v>8.5637479886046391E-4</v>
      </c>
      <c r="W226" s="11">
        <f>INDEX(D_THERM_DEMANDS!AI$3:AI$14, MATCH($B226,D_THERM_DEMANDS!$P$3:$P$14,0), 1)</f>
        <v>1.5591397858618225E-2</v>
      </c>
      <c r="X226" s="11">
        <f>INDEX(D_THERM_DEMANDS!AJ$3:AJ$14, MATCH($B226,D_THERM_DEMANDS!$P$3:$P$14,0), 1)</f>
        <v>3.7788019934740666E-2</v>
      </c>
      <c r="Y226" s="11">
        <f>INDEX(D_THERM_DEMANDS!AK$3:AK$14, MATCH($B226,D_THERM_DEMANDS!$P$3:$P$14,0), 1)</f>
        <v>0</v>
      </c>
      <c r="Z226">
        <f>INDEX(DEMAND_C217B!$K$3:$K$14, MATCH($B226,DEMAND_C217B!$H$3:$H$14,0), 1)</f>
        <v>0.25356977839257494</v>
      </c>
    </row>
    <row r="227" spans="1:26">
      <c r="A227" s="1">
        <v>43892</v>
      </c>
      <c r="B227" s="6">
        <f t="shared" si="3"/>
        <v>3</v>
      </c>
      <c r="C227" s="11">
        <v>1759</v>
      </c>
      <c r="D227" s="11">
        <f>OROLEVEL5!G216/1000</f>
        <v>3163</v>
      </c>
      <c r="E227" s="11">
        <f>INDEX(OROevaprateIN!$D$2:$D$13, MATCH($B227,OROevaprateIN!$A$2:$A$13,0), 1)</f>
        <v>7.8943033085838124E-2</v>
      </c>
      <c r="F227" s="11">
        <f>INDEX(DEM_D6_PWR!$K$3:$K$14, MATCH($B227,DEM_D6_PWR!$H$3:$H$14,0), 1)</f>
        <v>1.8894009037478362E-3</v>
      </c>
      <c r="G227" s="11">
        <f>INDEX('MINGW_6&amp;DR69'!$L$3:$L$14, MATCH($B227,'MINGW_6&amp;DR69'!$H$3:$H$14,0), 1)</f>
        <v>3.2380952242298339E-2</v>
      </c>
      <c r="H227" s="11">
        <f>INDEX('MINGW_6&amp;DR69'!$M$3:$M$14, MATCH($B227,'MINGW_6&amp;DR69'!$H$3:$H$14,0), 1)</f>
        <v>0.20625960115005709</v>
      </c>
      <c r="I227" s="11">
        <v>3673</v>
      </c>
      <c r="J227" s="11">
        <f>INDEX(CALLITE_EVAP_S_SHSTA!$I$2:$I$13, MATCH($B227,CALLITE_EVAP_S_SHSTA!$F$2:$F$13,0), 1)</f>
        <v>9.6543779296259721E-2</v>
      </c>
      <c r="K227" s="11">
        <f>SHASTAlevel5extended!$H216</f>
        <v>4313.0200000000004</v>
      </c>
      <c r="L227" s="11">
        <f>INDEX(CALLiTE_SHASTA_LEVEL2_4!$E$1024:$E$1035, MATCH($B227,CALLiTE_SHASTA_LEVEL2_4!$C$1024:$C$1035,0), 1)</f>
        <v>1700</v>
      </c>
      <c r="M227" s="11">
        <f>INDEX(CALLiTE_SHASTA_LEVEL2_4!$F$1024:$F$1035, MATCH($B227,CALLiTE_SHASTA_LEVEL2_4!$C$1024:$C$1035,0), 1)</f>
        <v>4450</v>
      </c>
      <c r="N227" s="11">
        <f>inflowYuba!H216</f>
        <v>955</v>
      </c>
      <c r="O227" s="11">
        <f>INDEX(DEMAND_D_DAGUER_NP!$K$3:$K$14, MATCH($B227,DEMAND_D_DAGUER_NP!$H$3:$H$14,0), 1)</f>
        <v>1.4639554287431427</v>
      </c>
      <c r="P227" s="11">
        <f>INDEX(D_THERM_DEMANDS!AB$3:AB$14, MATCH($B227,D_THERM_DEMANDS!$P$3:$P$14,0), 1)</f>
        <v>1.6113671339682081E-2</v>
      </c>
      <c r="Q227" s="11">
        <f>INDEX(D_THERM_DEMANDS!AC$3:AC$14, MATCH($B227,D_THERM_DEMANDS!$P$3:$P$14,0), 1)</f>
        <v>1.5564516188144775E-2</v>
      </c>
      <c r="R227" s="11">
        <f>INDEX(D_THERM_DEMANDS!AD$3:AD$14, MATCH($B227,D_THERM_DEMANDS!$P$3:$P$14,0), 1)</f>
        <v>9999</v>
      </c>
      <c r="S227" s="11">
        <f>INDEX(D_THERM_DEMANDS!AE$3:AE$14, MATCH($B227,D_THERM_DEMANDS!$P$3:$P$14,0), 1)</f>
        <v>9999</v>
      </c>
      <c r="T227" s="11">
        <f>INDEX(D_THERM_DEMANDS!AF$3:AF$14, MATCH($B227,D_THERM_DEMANDS!$P$3:$P$14,0), 1)</f>
        <v>3.4639017647861883E-2</v>
      </c>
      <c r="U227" s="11">
        <f>INDEX(D_THERM_DEMANDS!AG$3:AG$14, MATCH($B227,D_THERM_DEMANDS!$P$3:$P$14,0), 1)</f>
        <v>5.1958524594841654E-2</v>
      </c>
      <c r="V227" s="11">
        <f>INDEX(D_THERM_DEMANDS!AH$3:AH$14, MATCH($B227,D_THERM_DEMANDS!$P$3:$P$14,0), 1)</f>
        <v>8.5637479886046391E-4</v>
      </c>
      <c r="W227" s="11">
        <f>INDEX(D_THERM_DEMANDS!AI$3:AI$14, MATCH($B227,D_THERM_DEMANDS!$P$3:$P$14,0), 1)</f>
        <v>1.5591397858618225E-2</v>
      </c>
      <c r="X227" s="11">
        <f>INDEX(D_THERM_DEMANDS!AJ$3:AJ$14, MATCH($B227,D_THERM_DEMANDS!$P$3:$P$14,0), 1)</f>
        <v>3.7788019934740666E-2</v>
      </c>
      <c r="Y227" s="11">
        <f>INDEX(D_THERM_DEMANDS!AK$3:AK$14, MATCH($B227,D_THERM_DEMANDS!$P$3:$P$14,0), 1)</f>
        <v>0</v>
      </c>
      <c r="Z227">
        <f>INDEX(DEMAND_C217B!$K$3:$K$14, MATCH($B227,DEMAND_C217B!$H$3:$H$14,0), 1)</f>
        <v>0.25356977839257494</v>
      </c>
    </row>
    <row r="228" spans="1:26">
      <c r="A228" s="1">
        <v>43893</v>
      </c>
      <c r="B228" s="6">
        <f t="shared" si="3"/>
        <v>3</v>
      </c>
      <c r="C228" s="11">
        <v>2022</v>
      </c>
      <c r="D228" s="11">
        <f>OROLEVEL5!G217/1000</f>
        <v>3163</v>
      </c>
      <c r="E228" s="11">
        <f>INDEX(OROevaprateIN!$D$2:$D$13, MATCH($B228,OROevaprateIN!$A$2:$A$13,0), 1)</f>
        <v>7.8943033085838124E-2</v>
      </c>
      <c r="F228" s="11">
        <f>INDEX(DEM_D6_PWR!$K$3:$K$14, MATCH($B228,DEM_D6_PWR!$H$3:$H$14,0), 1)</f>
        <v>1.8894009037478362E-3</v>
      </c>
      <c r="G228" s="11">
        <f>INDEX('MINGW_6&amp;DR69'!$L$3:$L$14, MATCH($B228,'MINGW_6&amp;DR69'!$H$3:$H$14,0), 1)</f>
        <v>3.2380952242298339E-2</v>
      </c>
      <c r="H228" s="11">
        <f>INDEX('MINGW_6&amp;DR69'!$M$3:$M$14, MATCH($B228,'MINGW_6&amp;DR69'!$H$3:$H$14,0), 1)</f>
        <v>0.20625960115005709</v>
      </c>
      <c r="I228" s="11">
        <v>5179</v>
      </c>
      <c r="J228" s="11">
        <f>INDEX(CALLITE_EVAP_S_SHSTA!$I$2:$I$13, MATCH($B228,CALLITE_EVAP_S_SHSTA!$F$2:$F$13,0), 1)</f>
        <v>9.6543779296259721E-2</v>
      </c>
      <c r="K228" s="11">
        <f>SHASTAlevel5extended!$H217</f>
        <v>4327.9620000000004</v>
      </c>
      <c r="L228" s="11">
        <f>INDEX(CALLiTE_SHASTA_LEVEL2_4!$E$1024:$E$1035, MATCH($B228,CALLiTE_SHASTA_LEVEL2_4!$C$1024:$C$1035,0), 1)</f>
        <v>1700</v>
      </c>
      <c r="M228" s="11">
        <f>INDEX(CALLiTE_SHASTA_LEVEL2_4!$F$1024:$F$1035, MATCH($B228,CALLiTE_SHASTA_LEVEL2_4!$C$1024:$C$1035,0), 1)</f>
        <v>4450</v>
      </c>
      <c r="N228" s="11">
        <f>inflowYuba!H217</f>
        <v>955</v>
      </c>
      <c r="O228" s="11">
        <f>INDEX(DEMAND_D_DAGUER_NP!$K$3:$K$14, MATCH($B228,DEMAND_D_DAGUER_NP!$H$3:$H$14,0), 1)</f>
        <v>1.4639554287431427</v>
      </c>
      <c r="P228" s="11">
        <f>INDEX(D_THERM_DEMANDS!AB$3:AB$14, MATCH($B228,D_THERM_DEMANDS!$P$3:$P$14,0), 1)</f>
        <v>1.6113671339682081E-2</v>
      </c>
      <c r="Q228" s="11">
        <f>INDEX(D_THERM_DEMANDS!AC$3:AC$14, MATCH($B228,D_THERM_DEMANDS!$P$3:$P$14,0), 1)</f>
        <v>1.5564516188144775E-2</v>
      </c>
      <c r="R228" s="11">
        <f>INDEX(D_THERM_DEMANDS!AD$3:AD$14, MATCH($B228,D_THERM_DEMANDS!$P$3:$P$14,0), 1)</f>
        <v>9999</v>
      </c>
      <c r="S228" s="11">
        <f>INDEX(D_THERM_DEMANDS!AE$3:AE$14, MATCH($B228,D_THERM_DEMANDS!$P$3:$P$14,0), 1)</f>
        <v>9999</v>
      </c>
      <c r="T228" s="11">
        <f>INDEX(D_THERM_DEMANDS!AF$3:AF$14, MATCH($B228,D_THERM_DEMANDS!$P$3:$P$14,0), 1)</f>
        <v>3.4639017647861883E-2</v>
      </c>
      <c r="U228" s="11">
        <f>INDEX(D_THERM_DEMANDS!AG$3:AG$14, MATCH($B228,D_THERM_DEMANDS!$P$3:$P$14,0), 1)</f>
        <v>5.1958524594841654E-2</v>
      </c>
      <c r="V228" s="11">
        <f>INDEX(D_THERM_DEMANDS!AH$3:AH$14, MATCH($B228,D_THERM_DEMANDS!$P$3:$P$14,0), 1)</f>
        <v>8.5637479886046391E-4</v>
      </c>
      <c r="W228" s="11">
        <f>INDEX(D_THERM_DEMANDS!AI$3:AI$14, MATCH($B228,D_THERM_DEMANDS!$P$3:$P$14,0), 1)</f>
        <v>1.5591397858618225E-2</v>
      </c>
      <c r="X228" s="11">
        <f>INDEX(D_THERM_DEMANDS!AJ$3:AJ$14, MATCH($B228,D_THERM_DEMANDS!$P$3:$P$14,0), 1)</f>
        <v>3.7788019934740666E-2</v>
      </c>
      <c r="Y228" s="11">
        <f>INDEX(D_THERM_DEMANDS!AK$3:AK$14, MATCH($B228,D_THERM_DEMANDS!$P$3:$P$14,0), 1)</f>
        <v>0</v>
      </c>
      <c r="Z228">
        <f>INDEX(DEMAND_C217B!$K$3:$K$14, MATCH($B228,DEMAND_C217B!$H$3:$H$14,0), 1)</f>
        <v>0.25356977839257494</v>
      </c>
    </row>
    <row r="229" spans="1:26">
      <c r="A229" s="1">
        <v>43894</v>
      </c>
      <c r="B229" s="6">
        <f t="shared" si="3"/>
        <v>3</v>
      </c>
      <c r="C229" s="11">
        <v>1878</v>
      </c>
      <c r="D229" s="11">
        <f>OROLEVEL5!G218/1000</f>
        <v>3163</v>
      </c>
      <c r="E229" s="11">
        <f>INDEX(OROevaprateIN!$D$2:$D$13, MATCH($B229,OROevaprateIN!$A$2:$A$13,0), 1)</f>
        <v>7.8943033085838124E-2</v>
      </c>
      <c r="F229" s="11">
        <f>INDEX(DEM_D6_PWR!$K$3:$K$14, MATCH($B229,DEM_D6_PWR!$H$3:$H$14,0), 1)</f>
        <v>1.8894009037478362E-3</v>
      </c>
      <c r="G229" s="11">
        <f>INDEX('MINGW_6&amp;DR69'!$L$3:$L$14, MATCH($B229,'MINGW_6&amp;DR69'!$H$3:$H$14,0), 1)</f>
        <v>3.2380952242298339E-2</v>
      </c>
      <c r="H229" s="11">
        <f>INDEX('MINGW_6&amp;DR69'!$M$3:$M$14, MATCH($B229,'MINGW_6&amp;DR69'!$H$3:$H$14,0), 1)</f>
        <v>0.20625960115005709</v>
      </c>
      <c r="I229" s="11">
        <v>3542</v>
      </c>
      <c r="J229" s="11">
        <f>INDEX(CALLITE_EVAP_S_SHSTA!$I$2:$I$13, MATCH($B229,CALLITE_EVAP_S_SHSTA!$F$2:$F$13,0), 1)</f>
        <v>9.6543779296259721E-2</v>
      </c>
      <c r="K229" s="11">
        <f>SHASTAlevel5extended!$H218</f>
        <v>4342.9040000000005</v>
      </c>
      <c r="L229" s="11">
        <f>INDEX(CALLiTE_SHASTA_LEVEL2_4!$E$1024:$E$1035, MATCH($B229,CALLiTE_SHASTA_LEVEL2_4!$C$1024:$C$1035,0), 1)</f>
        <v>1700</v>
      </c>
      <c r="M229" s="11">
        <f>INDEX(CALLiTE_SHASTA_LEVEL2_4!$F$1024:$F$1035, MATCH($B229,CALLiTE_SHASTA_LEVEL2_4!$C$1024:$C$1035,0), 1)</f>
        <v>4450</v>
      </c>
      <c r="N229" s="11">
        <f>inflowYuba!H218</f>
        <v>958</v>
      </c>
      <c r="O229" s="11">
        <f>INDEX(DEMAND_D_DAGUER_NP!$K$3:$K$14, MATCH($B229,DEMAND_D_DAGUER_NP!$H$3:$H$14,0), 1)</f>
        <v>1.4639554287431427</v>
      </c>
      <c r="P229" s="11">
        <f>INDEX(D_THERM_DEMANDS!AB$3:AB$14, MATCH($B229,D_THERM_DEMANDS!$P$3:$P$14,0), 1)</f>
        <v>1.6113671339682081E-2</v>
      </c>
      <c r="Q229" s="11">
        <f>INDEX(D_THERM_DEMANDS!AC$3:AC$14, MATCH($B229,D_THERM_DEMANDS!$P$3:$P$14,0), 1)</f>
        <v>1.5564516188144775E-2</v>
      </c>
      <c r="R229" s="11">
        <f>INDEX(D_THERM_DEMANDS!AD$3:AD$14, MATCH($B229,D_THERM_DEMANDS!$P$3:$P$14,0), 1)</f>
        <v>9999</v>
      </c>
      <c r="S229" s="11">
        <f>INDEX(D_THERM_DEMANDS!AE$3:AE$14, MATCH($B229,D_THERM_DEMANDS!$P$3:$P$14,0), 1)</f>
        <v>9999</v>
      </c>
      <c r="T229" s="11">
        <f>INDEX(D_THERM_DEMANDS!AF$3:AF$14, MATCH($B229,D_THERM_DEMANDS!$P$3:$P$14,0), 1)</f>
        <v>3.4639017647861883E-2</v>
      </c>
      <c r="U229" s="11">
        <f>INDEX(D_THERM_DEMANDS!AG$3:AG$14, MATCH($B229,D_THERM_DEMANDS!$P$3:$P$14,0), 1)</f>
        <v>5.1958524594841654E-2</v>
      </c>
      <c r="V229" s="11">
        <f>INDEX(D_THERM_DEMANDS!AH$3:AH$14, MATCH($B229,D_THERM_DEMANDS!$P$3:$P$14,0), 1)</f>
        <v>8.5637479886046391E-4</v>
      </c>
      <c r="W229" s="11">
        <f>INDEX(D_THERM_DEMANDS!AI$3:AI$14, MATCH($B229,D_THERM_DEMANDS!$P$3:$P$14,0), 1)</f>
        <v>1.5591397858618225E-2</v>
      </c>
      <c r="X229" s="11">
        <f>INDEX(D_THERM_DEMANDS!AJ$3:AJ$14, MATCH($B229,D_THERM_DEMANDS!$P$3:$P$14,0), 1)</f>
        <v>3.7788019934740666E-2</v>
      </c>
      <c r="Y229" s="11">
        <f>INDEX(D_THERM_DEMANDS!AK$3:AK$14, MATCH($B229,D_THERM_DEMANDS!$P$3:$P$14,0), 1)</f>
        <v>0</v>
      </c>
      <c r="Z229">
        <f>INDEX(DEMAND_C217B!$K$3:$K$14, MATCH($B229,DEMAND_C217B!$H$3:$H$14,0), 1)</f>
        <v>0.25356977839257494</v>
      </c>
    </row>
    <row r="230" spans="1:26">
      <c r="A230" s="1">
        <v>43895</v>
      </c>
      <c r="B230" s="6">
        <f t="shared" si="3"/>
        <v>3</v>
      </c>
      <c r="C230" s="11">
        <v>1928</v>
      </c>
      <c r="D230" s="11">
        <f>OROLEVEL5!G219/1000</f>
        <v>3163</v>
      </c>
      <c r="E230" s="11">
        <f>INDEX(OROevaprateIN!$D$2:$D$13, MATCH($B230,OROevaprateIN!$A$2:$A$13,0), 1)</f>
        <v>7.8943033085838124E-2</v>
      </c>
      <c r="F230" s="11">
        <f>INDEX(DEM_D6_PWR!$K$3:$K$14, MATCH($B230,DEM_D6_PWR!$H$3:$H$14,0), 1)</f>
        <v>1.8894009037478362E-3</v>
      </c>
      <c r="G230" s="11">
        <f>INDEX('MINGW_6&amp;DR69'!$L$3:$L$14, MATCH($B230,'MINGW_6&amp;DR69'!$H$3:$H$14,0), 1)</f>
        <v>3.2380952242298339E-2</v>
      </c>
      <c r="H230" s="11">
        <f>INDEX('MINGW_6&amp;DR69'!$M$3:$M$14, MATCH($B230,'MINGW_6&amp;DR69'!$H$3:$H$14,0), 1)</f>
        <v>0.20625960115005709</v>
      </c>
      <c r="I230" s="11">
        <v>3379</v>
      </c>
      <c r="J230" s="11">
        <f>INDEX(CALLITE_EVAP_S_SHSTA!$I$2:$I$13, MATCH($B230,CALLITE_EVAP_S_SHSTA!$F$2:$F$13,0), 1)</f>
        <v>9.6543779296259721E-2</v>
      </c>
      <c r="K230" s="11">
        <f>SHASTAlevel5extended!$H219</f>
        <v>4357.8469999999998</v>
      </c>
      <c r="L230" s="11">
        <f>INDEX(CALLiTE_SHASTA_LEVEL2_4!$E$1024:$E$1035, MATCH($B230,CALLiTE_SHASTA_LEVEL2_4!$C$1024:$C$1035,0), 1)</f>
        <v>1700</v>
      </c>
      <c r="M230" s="11">
        <f>INDEX(CALLiTE_SHASTA_LEVEL2_4!$F$1024:$F$1035, MATCH($B230,CALLiTE_SHASTA_LEVEL2_4!$C$1024:$C$1035,0), 1)</f>
        <v>4450</v>
      </c>
      <c r="N230" s="11">
        <f>inflowYuba!H219</f>
        <v>959</v>
      </c>
      <c r="O230" s="11">
        <f>INDEX(DEMAND_D_DAGUER_NP!$K$3:$K$14, MATCH($B230,DEMAND_D_DAGUER_NP!$H$3:$H$14,0), 1)</f>
        <v>1.4639554287431427</v>
      </c>
      <c r="P230" s="11">
        <f>INDEX(D_THERM_DEMANDS!AB$3:AB$14, MATCH($B230,D_THERM_DEMANDS!$P$3:$P$14,0), 1)</f>
        <v>1.6113671339682081E-2</v>
      </c>
      <c r="Q230" s="11">
        <f>INDEX(D_THERM_DEMANDS!AC$3:AC$14, MATCH($B230,D_THERM_DEMANDS!$P$3:$P$14,0), 1)</f>
        <v>1.5564516188144775E-2</v>
      </c>
      <c r="R230" s="11">
        <f>INDEX(D_THERM_DEMANDS!AD$3:AD$14, MATCH($B230,D_THERM_DEMANDS!$P$3:$P$14,0), 1)</f>
        <v>9999</v>
      </c>
      <c r="S230" s="11">
        <f>INDEX(D_THERM_DEMANDS!AE$3:AE$14, MATCH($B230,D_THERM_DEMANDS!$P$3:$P$14,0), 1)</f>
        <v>9999</v>
      </c>
      <c r="T230" s="11">
        <f>INDEX(D_THERM_DEMANDS!AF$3:AF$14, MATCH($B230,D_THERM_DEMANDS!$P$3:$P$14,0), 1)</f>
        <v>3.4639017647861883E-2</v>
      </c>
      <c r="U230" s="11">
        <f>INDEX(D_THERM_DEMANDS!AG$3:AG$14, MATCH($B230,D_THERM_DEMANDS!$P$3:$P$14,0), 1)</f>
        <v>5.1958524594841654E-2</v>
      </c>
      <c r="V230" s="11">
        <f>INDEX(D_THERM_DEMANDS!AH$3:AH$14, MATCH($B230,D_THERM_DEMANDS!$P$3:$P$14,0), 1)</f>
        <v>8.5637479886046391E-4</v>
      </c>
      <c r="W230" s="11">
        <f>INDEX(D_THERM_DEMANDS!AI$3:AI$14, MATCH($B230,D_THERM_DEMANDS!$P$3:$P$14,0), 1)</f>
        <v>1.5591397858618225E-2</v>
      </c>
      <c r="X230" s="11">
        <f>INDEX(D_THERM_DEMANDS!AJ$3:AJ$14, MATCH($B230,D_THERM_DEMANDS!$P$3:$P$14,0), 1)</f>
        <v>3.7788019934740666E-2</v>
      </c>
      <c r="Y230" s="11">
        <f>INDEX(D_THERM_DEMANDS!AK$3:AK$14, MATCH($B230,D_THERM_DEMANDS!$P$3:$P$14,0), 1)</f>
        <v>0</v>
      </c>
      <c r="Z230">
        <f>INDEX(DEMAND_C217B!$K$3:$K$14, MATCH($B230,DEMAND_C217B!$H$3:$H$14,0), 1)</f>
        <v>0.25356977839257494</v>
      </c>
    </row>
    <row r="231" spans="1:26">
      <c r="A231" s="1">
        <v>43896</v>
      </c>
      <c r="B231" s="6">
        <f t="shared" si="3"/>
        <v>3</v>
      </c>
      <c r="C231" s="11">
        <v>1742</v>
      </c>
      <c r="D231" s="11">
        <f>OROLEVEL5!G220/1000</f>
        <v>3163</v>
      </c>
      <c r="E231" s="11">
        <f>INDEX(OROevaprateIN!$D$2:$D$13, MATCH($B231,OROevaprateIN!$A$2:$A$13,0), 1)</f>
        <v>7.8943033085838124E-2</v>
      </c>
      <c r="F231" s="11">
        <f>INDEX(DEM_D6_PWR!$K$3:$K$14, MATCH($B231,DEM_D6_PWR!$H$3:$H$14,0), 1)</f>
        <v>1.8894009037478362E-3</v>
      </c>
      <c r="G231" s="11">
        <f>INDEX('MINGW_6&amp;DR69'!$L$3:$L$14, MATCH($B231,'MINGW_6&amp;DR69'!$H$3:$H$14,0), 1)</f>
        <v>3.2380952242298339E-2</v>
      </c>
      <c r="H231" s="11">
        <f>INDEX('MINGW_6&amp;DR69'!$M$3:$M$14, MATCH($B231,'MINGW_6&amp;DR69'!$H$3:$H$14,0), 1)</f>
        <v>0.20625960115005709</v>
      </c>
      <c r="I231" s="11">
        <v>3725</v>
      </c>
      <c r="J231" s="11">
        <f>INDEX(CALLITE_EVAP_S_SHSTA!$I$2:$I$13, MATCH($B231,CALLITE_EVAP_S_SHSTA!$F$2:$F$13,0), 1)</f>
        <v>9.6543779296259721E-2</v>
      </c>
      <c r="K231" s="11">
        <f>SHASTAlevel5extended!$H220</f>
        <v>4372.79</v>
      </c>
      <c r="L231" s="11">
        <f>INDEX(CALLiTE_SHASTA_LEVEL2_4!$E$1024:$E$1035, MATCH($B231,CALLiTE_SHASTA_LEVEL2_4!$C$1024:$C$1035,0), 1)</f>
        <v>1700</v>
      </c>
      <c r="M231" s="11">
        <f>INDEX(CALLiTE_SHASTA_LEVEL2_4!$F$1024:$F$1035, MATCH($B231,CALLiTE_SHASTA_LEVEL2_4!$C$1024:$C$1035,0), 1)</f>
        <v>4450</v>
      </c>
      <c r="N231" s="11">
        <f>inflowYuba!H220</f>
        <v>961</v>
      </c>
      <c r="O231" s="11">
        <f>INDEX(DEMAND_D_DAGUER_NP!$K$3:$K$14, MATCH($B231,DEMAND_D_DAGUER_NP!$H$3:$H$14,0), 1)</f>
        <v>1.4639554287431427</v>
      </c>
      <c r="P231" s="11">
        <f>INDEX(D_THERM_DEMANDS!AB$3:AB$14, MATCH($B231,D_THERM_DEMANDS!$P$3:$P$14,0), 1)</f>
        <v>1.6113671339682081E-2</v>
      </c>
      <c r="Q231" s="11">
        <f>INDEX(D_THERM_DEMANDS!AC$3:AC$14, MATCH($B231,D_THERM_DEMANDS!$P$3:$P$14,0), 1)</f>
        <v>1.5564516188144775E-2</v>
      </c>
      <c r="R231" s="11">
        <f>INDEX(D_THERM_DEMANDS!AD$3:AD$14, MATCH($B231,D_THERM_DEMANDS!$P$3:$P$14,0), 1)</f>
        <v>9999</v>
      </c>
      <c r="S231" s="11">
        <f>INDEX(D_THERM_DEMANDS!AE$3:AE$14, MATCH($B231,D_THERM_DEMANDS!$P$3:$P$14,0), 1)</f>
        <v>9999</v>
      </c>
      <c r="T231" s="11">
        <f>INDEX(D_THERM_DEMANDS!AF$3:AF$14, MATCH($B231,D_THERM_DEMANDS!$P$3:$P$14,0), 1)</f>
        <v>3.4639017647861883E-2</v>
      </c>
      <c r="U231" s="11">
        <f>INDEX(D_THERM_DEMANDS!AG$3:AG$14, MATCH($B231,D_THERM_DEMANDS!$P$3:$P$14,0), 1)</f>
        <v>5.1958524594841654E-2</v>
      </c>
      <c r="V231" s="11">
        <f>INDEX(D_THERM_DEMANDS!AH$3:AH$14, MATCH($B231,D_THERM_DEMANDS!$P$3:$P$14,0), 1)</f>
        <v>8.5637479886046391E-4</v>
      </c>
      <c r="W231" s="11">
        <f>INDEX(D_THERM_DEMANDS!AI$3:AI$14, MATCH($B231,D_THERM_DEMANDS!$P$3:$P$14,0), 1)</f>
        <v>1.5591397858618225E-2</v>
      </c>
      <c r="X231" s="11">
        <f>INDEX(D_THERM_DEMANDS!AJ$3:AJ$14, MATCH($B231,D_THERM_DEMANDS!$P$3:$P$14,0), 1)</f>
        <v>3.7788019934740666E-2</v>
      </c>
      <c r="Y231" s="11">
        <f>INDEX(D_THERM_DEMANDS!AK$3:AK$14, MATCH($B231,D_THERM_DEMANDS!$P$3:$P$14,0), 1)</f>
        <v>0</v>
      </c>
      <c r="Z231">
        <f>INDEX(DEMAND_C217B!$K$3:$K$14, MATCH($B231,DEMAND_C217B!$H$3:$H$14,0), 1)</f>
        <v>0.25356977839257494</v>
      </c>
    </row>
    <row r="232" spans="1:26">
      <c r="A232" s="1">
        <v>43897</v>
      </c>
      <c r="B232" s="6">
        <f t="shared" si="3"/>
        <v>3</v>
      </c>
      <c r="C232" s="11">
        <v>1970</v>
      </c>
      <c r="D232" s="11">
        <f>OROLEVEL5!G221/1000</f>
        <v>3163</v>
      </c>
      <c r="E232" s="11">
        <f>INDEX(OROevaprateIN!$D$2:$D$13, MATCH($B232,OROevaprateIN!$A$2:$A$13,0), 1)</f>
        <v>7.8943033085838124E-2</v>
      </c>
      <c r="F232" s="11">
        <f>INDEX(DEM_D6_PWR!$K$3:$K$14, MATCH($B232,DEM_D6_PWR!$H$3:$H$14,0), 1)</f>
        <v>1.8894009037478362E-3</v>
      </c>
      <c r="G232" s="11">
        <f>INDEX('MINGW_6&amp;DR69'!$L$3:$L$14, MATCH($B232,'MINGW_6&amp;DR69'!$H$3:$H$14,0), 1)</f>
        <v>3.2380952242298339E-2</v>
      </c>
      <c r="H232" s="11">
        <f>INDEX('MINGW_6&amp;DR69'!$M$3:$M$14, MATCH($B232,'MINGW_6&amp;DR69'!$H$3:$H$14,0), 1)</f>
        <v>0.20625960115005709</v>
      </c>
      <c r="I232" s="11">
        <v>5100</v>
      </c>
      <c r="J232" s="11">
        <f>INDEX(CALLITE_EVAP_S_SHSTA!$I$2:$I$13, MATCH($B232,CALLITE_EVAP_S_SHSTA!$F$2:$F$13,0), 1)</f>
        <v>9.6543779296259721E-2</v>
      </c>
      <c r="K232" s="11">
        <f>SHASTAlevel5extended!$H221</f>
        <v>4387.732</v>
      </c>
      <c r="L232" s="11">
        <f>INDEX(CALLiTE_SHASTA_LEVEL2_4!$E$1024:$E$1035, MATCH($B232,CALLiTE_SHASTA_LEVEL2_4!$C$1024:$C$1035,0), 1)</f>
        <v>1700</v>
      </c>
      <c r="M232" s="11">
        <f>INDEX(CALLiTE_SHASTA_LEVEL2_4!$F$1024:$F$1035, MATCH($B232,CALLiTE_SHASTA_LEVEL2_4!$C$1024:$C$1035,0), 1)</f>
        <v>4450</v>
      </c>
      <c r="N232" s="11">
        <f>inflowYuba!H221</f>
        <v>958</v>
      </c>
      <c r="O232" s="11">
        <f>INDEX(DEMAND_D_DAGUER_NP!$K$3:$K$14, MATCH($B232,DEMAND_D_DAGUER_NP!$H$3:$H$14,0), 1)</f>
        <v>1.4639554287431427</v>
      </c>
      <c r="P232" s="11">
        <f>INDEX(D_THERM_DEMANDS!AB$3:AB$14, MATCH($B232,D_THERM_DEMANDS!$P$3:$P$14,0), 1)</f>
        <v>1.6113671339682081E-2</v>
      </c>
      <c r="Q232" s="11">
        <f>INDEX(D_THERM_DEMANDS!AC$3:AC$14, MATCH($B232,D_THERM_DEMANDS!$P$3:$P$14,0), 1)</f>
        <v>1.5564516188144775E-2</v>
      </c>
      <c r="R232" s="11">
        <f>INDEX(D_THERM_DEMANDS!AD$3:AD$14, MATCH($B232,D_THERM_DEMANDS!$P$3:$P$14,0), 1)</f>
        <v>9999</v>
      </c>
      <c r="S232" s="11">
        <f>INDEX(D_THERM_DEMANDS!AE$3:AE$14, MATCH($B232,D_THERM_DEMANDS!$P$3:$P$14,0), 1)</f>
        <v>9999</v>
      </c>
      <c r="T232" s="11">
        <f>INDEX(D_THERM_DEMANDS!AF$3:AF$14, MATCH($B232,D_THERM_DEMANDS!$P$3:$P$14,0), 1)</f>
        <v>3.4639017647861883E-2</v>
      </c>
      <c r="U232" s="11">
        <f>INDEX(D_THERM_DEMANDS!AG$3:AG$14, MATCH($B232,D_THERM_DEMANDS!$P$3:$P$14,0), 1)</f>
        <v>5.1958524594841654E-2</v>
      </c>
      <c r="V232" s="11">
        <f>INDEX(D_THERM_DEMANDS!AH$3:AH$14, MATCH($B232,D_THERM_DEMANDS!$P$3:$P$14,0), 1)</f>
        <v>8.5637479886046391E-4</v>
      </c>
      <c r="W232" s="11">
        <f>INDEX(D_THERM_DEMANDS!AI$3:AI$14, MATCH($B232,D_THERM_DEMANDS!$P$3:$P$14,0), 1)</f>
        <v>1.5591397858618225E-2</v>
      </c>
      <c r="X232" s="11">
        <f>INDEX(D_THERM_DEMANDS!AJ$3:AJ$14, MATCH($B232,D_THERM_DEMANDS!$P$3:$P$14,0), 1)</f>
        <v>3.7788019934740666E-2</v>
      </c>
      <c r="Y232" s="11">
        <f>INDEX(D_THERM_DEMANDS!AK$3:AK$14, MATCH($B232,D_THERM_DEMANDS!$P$3:$P$14,0), 1)</f>
        <v>0</v>
      </c>
      <c r="Z232">
        <f>INDEX(DEMAND_C217B!$K$3:$K$14, MATCH($B232,DEMAND_C217B!$H$3:$H$14,0), 1)</f>
        <v>0.25356977839257494</v>
      </c>
    </row>
    <row r="233" spans="1:26">
      <c r="A233" s="1">
        <v>43898</v>
      </c>
      <c r="B233" s="6">
        <f t="shared" si="3"/>
        <v>3</v>
      </c>
      <c r="C233" s="11">
        <v>1753</v>
      </c>
      <c r="D233" s="11">
        <f>OROLEVEL5!G222/1000</f>
        <v>3163</v>
      </c>
      <c r="E233" s="11">
        <f>INDEX(OROevaprateIN!$D$2:$D$13, MATCH($B233,OROevaprateIN!$A$2:$A$13,0), 1)</f>
        <v>7.8943033085838124E-2</v>
      </c>
      <c r="F233" s="11">
        <f>INDEX(DEM_D6_PWR!$K$3:$K$14, MATCH($B233,DEM_D6_PWR!$H$3:$H$14,0), 1)</f>
        <v>1.8894009037478362E-3</v>
      </c>
      <c r="G233" s="11">
        <f>INDEX('MINGW_6&amp;DR69'!$L$3:$L$14, MATCH($B233,'MINGW_6&amp;DR69'!$H$3:$H$14,0), 1)</f>
        <v>3.2380952242298339E-2</v>
      </c>
      <c r="H233" s="11">
        <f>INDEX('MINGW_6&amp;DR69'!$M$3:$M$14, MATCH($B233,'MINGW_6&amp;DR69'!$H$3:$H$14,0), 1)</f>
        <v>0.20625960115005709</v>
      </c>
      <c r="I233" s="11">
        <v>2580</v>
      </c>
      <c r="J233" s="11">
        <f>INDEX(CALLITE_EVAP_S_SHSTA!$I$2:$I$13, MATCH($B233,CALLITE_EVAP_S_SHSTA!$F$2:$F$13,0), 1)</f>
        <v>9.6543779296259721E-2</v>
      </c>
      <c r="K233" s="11">
        <f>SHASTAlevel5extended!$H222</f>
        <v>4402.674</v>
      </c>
      <c r="L233" s="11">
        <f>INDEX(CALLiTE_SHASTA_LEVEL2_4!$E$1024:$E$1035, MATCH($B233,CALLiTE_SHASTA_LEVEL2_4!$C$1024:$C$1035,0), 1)</f>
        <v>1700</v>
      </c>
      <c r="M233" s="11">
        <f>INDEX(CALLiTE_SHASTA_LEVEL2_4!$F$1024:$F$1035, MATCH($B233,CALLiTE_SHASTA_LEVEL2_4!$C$1024:$C$1035,0), 1)</f>
        <v>4450</v>
      </c>
      <c r="N233" s="11">
        <f>inflowYuba!H222</f>
        <v>958</v>
      </c>
      <c r="O233" s="11">
        <f>INDEX(DEMAND_D_DAGUER_NP!$K$3:$K$14, MATCH($B233,DEMAND_D_DAGUER_NP!$H$3:$H$14,0), 1)</f>
        <v>1.4639554287431427</v>
      </c>
      <c r="P233" s="11">
        <f>INDEX(D_THERM_DEMANDS!AB$3:AB$14, MATCH($B233,D_THERM_DEMANDS!$P$3:$P$14,0), 1)</f>
        <v>1.6113671339682081E-2</v>
      </c>
      <c r="Q233" s="11">
        <f>INDEX(D_THERM_DEMANDS!AC$3:AC$14, MATCH($B233,D_THERM_DEMANDS!$P$3:$P$14,0), 1)</f>
        <v>1.5564516188144775E-2</v>
      </c>
      <c r="R233" s="11">
        <f>INDEX(D_THERM_DEMANDS!AD$3:AD$14, MATCH($B233,D_THERM_DEMANDS!$P$3:$P$14,0), 1)</f>
        <v>9999</v>
      </c>
      <c r="S233" s="11">
        <f>INDEX(D_THERM_DEMANDS!AE$3:AE$14, MATCH($B233,D_THERM_DEMANDS!$P$3:$P$14,0), 1)</f>
        <v>9999</v>
      </c>
      <c r="T233" s="11">
        <f>INDEX(D_THERM_DEMANDS!AF$3:AF$14, MATCH($B233,D_THERM_DEMANDS!$P$3:$P$14,0), 1)</f>
        <v>3.4639017647861883E-2</v>
      </c>
      <c r="U233" s="11">
        <f>INDEX(D_THERM_DEMANDS!AG$3:AG$14, MATCH($B233,D_THERM_DEMANDS!$P$3:$P$14,0), 1)</f>
        <v>5.1958524594841654E-2</v>
      </c>
      <c r="V233" s="11">
        <f>INDEX(D_THERM_DEMANDS!AH$3:AH$14, MATCH($B233,D_THERM_DEMANDS!$P$3:$P$14,0), 1)</f>
        <v>8.5637479886046391E-4</v>
      </c>
      <c r="W233" s="11">
        <f>INDEX(D_THERM_DEMANDS!AI$3:AI$14, MATCH($B233,D_THERM_DEMANDS!$P$3:$P$14,0), 1)</f>
        <v>1.5591397858618225E-2</v>
      </c>
      <c r="X233" s="11">
        <f>INDEX(D_THERM_DEMANDS!AJ$3:AJ$14, MATCH($B233,D_THERM_DEMANDS!$P$3:$P$14,0), 1)</f>
        <v>3.7788019934740666E-2</v>
      </c>
      <c r="Y233" s="11">
        <f>INDEX(D_THERM_DEMANDS!AK$3:AK$14, MATCH($B233,D_THERM_DEMANDS!$P$3:$P$14,0), 1)</f>
        <v>0</v>
      </c>
      <c r="Z233">
        <f>INDEX(DEMAND_C217B!$K$3:$K$14, MATCH($B233,DEMAND_C217B!$H$3:$H$14,0), 1)</f>
        <v>0.25356977839257494</v>
      </c>
    </row>
    <row r="234" spans="1:26">
      <c r="A234" s="1">
        <v>43899</v>
      </c>
      <c r="B234" s="6">
        <f t="shared" si="3"/>
        <v>3</v>
      </c>
      <c r="C234" s="11">
        <v>2348</v>
      </c>
      <c r="D234" s="11">
        <f>OROLEVEL5!G223/1000</f>
        <v>3163</v>
      </c>
      <c r="E234" s="11">
        <f>INDEX(OROevaprateIN!$D$2:$D$13, MATCH($B234,OROevaprateIN!$A$2:$A$13,0), 1)</f>
        <v>7.8943033085838124E-2</v>
      </c>
      <c r="F234" s="11">
        <f>INDEX(DEM_D6_PWR!$K$3:$K$14, MATCH($B234,DEM_D6_PWR!$H$3:$H$14,0), 1)</f>
        <v>1.8894009037478362E-3</v>
      </c>
      <c r="G234" s="11">
        <f>INDEX('MINGW_6&amp;DR69'!$L$3:$L$14, MATCH($B234,'MINGW_6&amp;DR69'!$H$3:$H$14,0), 1)</f>
        <v>3.2380952242298339E-2</v>
      </c>
      <c r="H234" s="11">
        <f>INDEX('MINGW_6&amp;DR69'!$M$3:$M$14, MATCH($B234,'MINGW_6&amp;DR69'!$H$3:$H$14,0), 1)</f>
        <v>0.20625960115005709</v>
      </c>
      <c r="I234" s="11">
        <v>4089</v>
      </c>
      <c r="J234" s="11">
        <f>INDEX(CALLITE_EVAP_S_SHSTA!$I$2:$I$13, MATCH($B234,CALLITE_EVAP_S_SHSTA!$F$2:$F$13,0), 1)</f>
        <v>9.6543779296259721E-2</v>
      </c>
      <c r="K234" s="11">
        <f>SHASTAlevel5extended!$H223</f>
        <v>4417.6170000000002</v>
      </c>
      <c r="L234" s="11">
        <f>INDEX(CALLiTE_SHASTA_LEVEL2_4!$E$1024:$E$1035, MATCH($B234,CALLiTE_SHASTA_LEVEL2_4!$C$1024:$C$1035,0), 1)</f>
        <v>1700</v>
      </c>
      <c r="M234" s="11">
        <f>INDEX(CALLiTE_SHASTA_LEVEL2_4!$F$1024:$F$1035, MATCH($B234,CALLiTE_SHASTA_LEVEL2_4!$C$1024:$C$1035,0), 1)</f>
        <v>4450</v>
      </c>
      <c r="N234" s="11">
        <f>inflowYuba!H223</f>
        <v>968</v>
      </c>
      <c r="O234" s="11">
        <f>INDEX(DEMAND_D_DAGUER_NP!$K$3:$K$14, MATCH($B234,DEMAND_D_DAGUER_NP!$H$3:$H$14,0), 1)</f>
        <v>1.4639554287431427</v>
      </c>
      <c r="P234" s="11">
        <f>INDEX(D_THERM_DEMANDS!AB$3:AB$14, MATCH($B234,D_THERM_DEMANDS!$P$3:$P$14,0), 1)</f>
        <v>1.6113671339682081E-2</v>
      </c>
      <c r="Q234" s="11">
        <f>INDEX(D_THERM_DEMANDS!AC$3:AC$14, MATCH($B234,D_THERM_DEMANDS!$P$3:$P$14,0), 1)</f>
        <v>1.5564516188144775E-2</v>
      </c>
      <c r="R234" s="11">
        <f>INDEX(D_THERM_DEMANDS!AD$3:AD$14, MATCH($B234,D_THERM_DEMANDS!$P$3:$P$14,0), 1)</f>
        <v>9999</v>
      </c>
      <c r="S234" s="11">
        <f>INDEX(D_THERM_DEMANDS!AE$3:AE$14, MATCH($B234,D_THERM_DEMANDS!$P$3:$P$14,0), 1)</f>
        <v>9999</v>
      </c>
      <c r="T234" s="11">
        <f>INDEX(D_THERM_DEMANDS!AF$3:AF$14, MATCH($B234,D_THERM_DEMANDS!$P$3:$P$14,0), 1)</f>
        <v>3.4639017647861883E-2</v>
      </c>
      <c r="U234" s="11">
        <f>INDEX(D_THERM_DEMANDS!AG$3:AG$14, MATCH($B234,D_THERM_DEMANDS!$P$3:$P$14,0), 1)</f>
        <v>5.1958524594841654E-2</v>
      </c>
      <c r="V234" s="11">
        <f>INDEX(D_THERM_DEMANDS!AH$3:AH$14, MATCH($B234,D_THERM_DEMANDS!$P$3:$P$14,0), 1)</f>
        <v>8.5637479886046391E-4</v>
      </c>
      <c r="W234" s="11">
        <f>INDEX(D_THERM_DEMANDS!AI$3:AI$14, MATCH($B234,D_THERM_DEMANDS!$P$3:$P$14,0), 1)</f>
        <v>1.5591397858618225E-2</v>
      </c>
      <c r="X234" s="11">
        <f>INDEX(D_THERM_DEMANDS!AJ$3:AJ$14, MATCH($B234,D_THERM_DEMANDS!$P$3:$P$14,0), 1)</f>
        <v>3.7788019934740666E-2</v>
      </c>
      <c r="Y234" s="11">
        <f>INDEX(D_THERM_DEMANDS!AK$3:AK$14, MATCH($B234,D_THERM_DEMANDS!$P$3:$P$14,0), 1)</f>
        <v>0</v>
      </c>
      <c r="Z234">
        <f>INDEX(DEMAND_C217B!$K$3:$K$14, MATCH($B234,DEMAND_C217B!$H$3:$H$14,0), 1)</f>
        <v>0.25356977839257494</v>
      </c>
    </row>
    <row r="235" spans="1:26">
      <c r="A235" s="1">
        <v>43900</v>
      </c>
      <c r="B235" s="6">
        <f t="shared" si="3"/>
        <v>3</v>
      </c>
      <c r="C235" s="11">
        <v>2166</v>
      </c>
      <c r="D235" s="11">
        <f>OROLEVEL5!G224/1000</f>
        <v>3163</v>
      </c>
      <c r="E235" s="11">
        <f>INDEX(OROevaprateIN!$D$2:$D$13, MATCH($B235,OROevaprateIN!$A$2:$A$13,0), 1)</f>
        <v>7.8943033085838124E-2</v>
      </c>
      <c r="F235" s="11">
        <f>INDEX(DEM_D6_PWR!$K$3:$K$14, MATCH($B235,DEM_D6_PWR!$H$3:$H$14,0), 1)</f>
        <v>1.8894009037478362E-3</v>
      </c>
      <c r="G235" s="11">
        <f>INDEX('MINGW_6&amp;DR69'!$L$3:$L$14, MATCH($B235,'MINGW_6&amp;DR69'!$H$3:$H$14,0), 1)</f>
        <v>3.2380952242298339E-2</v>
      </c>
      <c r="H235" s="11">
        <f>INDEX('MINGW_6&amp;DR69'!$M$3:$M$14, MATCH($B235,'MINGW_6&amp;DR69'!$H$3:$H$14,0), 1)</f>
        <v>0.20625960115005709</v>
      </c>
      <c r="I235" s="11">
        <v>5699</v>
      </c>
      <c r="J235" s="11">
        <f>INDEX(CALLITE_EVAP_S_SHSTA!$I$2:$I$13, MATCH($B235,CALLITE_EVAP_S_SHSTA!$F$2:$F$13,0), 1)</f>
        <v>9.6543779296259721E-2</v>
      </c>
      <c r="K235" s="11">
        <f>SHASTAlevel5extended!$H224</f>
        <v>4432.5600000000004</v>
      </c>
      <c r="L235" s="11">
        <f>INDEX(CALLiTE_SHASTA_LEVEL2_4!$E$1024:$E$1035, MATCH($B235,CALLiTE_SHASTA_LEVEL2_4!$C$1024:$C$1035,0), 1)</f>
        <v>1700</v>
      </c>
      <c r="M235" s="11">
        <f>INDEX(CALLiTE_SHASTA_LEVEL2_4!$F$1024:$F$1035, MATCH($B235,CALLiTE_SHASTA_LEVEL2_4!$C$1024:$C$1035,0), 1)</f>
        <v>4450</v>
      </c>
      <c r="N235" s="11">
        <f>inflowYuba!H224</f>
        <v>973</v>
      </c>
      <c r="O235" s="11">
        <f>INDEX(DEMAND_D_DAGUER_NP!$K$3:$K$14, MATCH($B235,DEMAND_D_DAGUER_NP!$H$3:$H$14,0), 1)</f>
        <v>1.4639554287431427</v>
      </c>
      <c r="P235" s="11">
        <f>INDEX(D_THERM_DEMANDS!AB$3:AB$14, MATCH($B235,D_THERM_DEMANDS!$P$3:$P$14,0), 1)</f>
        <v>1.6113671339682081E-2</v>
      </c>
      <c r="Q235" s="11">
        <f>INDEX(D_THERM_DEMANDS!AC$3:AC$14, MATCH($B235,D_THERM_DEMANDS!$P$3:$P$14,0), 1)</f>
        <v>1.5564516188144775E-2</v>
      </c>
      <c r="R235" s="11">
        <f>INDEX(D_THERM_DEMANDS!AD$3:AD$14, MATCH($B235,D_THERM_DEMANDS!$P$3:$P$14,0), 1)</f>
        <v>9999</v>
      </c>
      <c r="S235" s="11">
        <f>INDEX(D_THERM_DEMANDS!AE$3:AE$14, MATCH($B235,D_THERM_DEMANDS!$P$3:$P$14,0), 1)</f>
        <v>9999</v>
      </c>
      <c r="T235" s="11">
        <f>INDEX(D_THERM_DEMANDS!AF$3:AF$14, MATCH($B235,D_THERM_DEMANDS!$P$3:$P$14,0), 1)</f>
        <v>3.4639017647861883E-2</v>
      </c>
      <c r="U235" s="11">
        <f>INDEX(D_THERM_DEMANDS!AG$3:AG$14, MATCH($B235,D_THERM_DEMANDS!$P$3:$P$14,0), 1)</f>
        <v>5.1958524594841654E-2</v>
      </c>
      <c r="V235" s="11">
        <f>INDEX(D_THERM_DEMANDS!AH$3:AH$14, MATCH($B235,D_THERM_DEMANDS!$P$3:$P$14,0), 1)</f>
        <v>8.5637479886046391E-4</v>
      </c>
      <c r="W235" s="11">
        <f>INDEX(D_THERM_DEMANDS!AI$3:AI$14, MATCH($B235,D_THERM_DEMANDS!$P$3:$P$14,0), 1)</f>
        <v>1.5591397858618225E-2</v>
      </c>
      <c r="X235" s="11">
        <f>INDEX(D_THERM_DEMANDS!AJ$3:AJ$14, MATCH($B235,D_THERM_DEMANDS!$P$3:$P$14,0), 1)</f>
        <v>3.7788019934740666E-2</v>
      </c>
      <c r="Y235" s="11">
        <f>INDEX(D_THERM_DEMANDS!AK$3:AK$14, MATCH($B235,D_THERM_DEMANDS!$P$3:$P$14,0), 1)</f>
        <v>0</v>
      </c>
      <c r="Z235">
        <f>INDEX(DEMAND_C217B!$K$3:$K$14, MATCH($B235,DEMAND_C217B!$H$3:$H$14,0), 1)</f>
        <v>0.25356977839257494</v>
      </c>
    </row>
    <row r="236" spans="1:26">
      <c r="A236" s="1">
        <v>43901</v>
      </c>
      <c r="B236" s="6">
        <f t="shared" si="3"/>
        <v>3</v>
      </c>
      <c r="C236" s="11">
        <v>2070</v>
      </c>
      <c r="D236" s="11">
        <f>OROLEVEL5!G225/1000</f>
        <v>3163</v>
      </c>
      <c r="E236" s="11">
        <f>INDEX(OROevaprateIN!$D$2:$D$13, MATCH($B236,OROevaprateIN!$A$2:$A$13,0), 1)</f>
        <v>7.8943033085838124E-2</v>
      </c>
      <c r="F236" s="11">
        <f>INDEX(DEM_D6_PWR!$K$3:$K$14, MATCH($B236,DEM_D6_PWR!$H$3:$H$14,0), 1)</f>
        <v>1.8894009037478362E-3</v>
      </c>
      <c r="G236" s="11">
        <f>INDEX('MINGW_6&amp;DR69'!$L$3:$L$14, MATCH($B236,'MINGW_6&amp;DR69'!$H$3:$H$14,0), 1)</f>
        <v>3.2380952242298339E-2</v>
      </c>
      <c r="H236" s="11">
        <f>INDEX('MINGW_6&amp;DR69'!$M$3:$M$14, MATCH($B236,'MINGW_6&amp;DR69'!$H$3:$H$14,0), 1)</f>
        <v>0.20625960115005709</v>
      </c>
      <c r="I236" s="11">
        <v>2646</v>
      </c>
      <c r="J236" s="11">
        <f>INDEX(CALLITE_EVAP_S_SHSTA!$I$2:$I$13, MATCH($B236,CALLITE_EVAP_S_SHSTA!$F$2:$F$13,0), 1)</f>
        <v>9.6543779296259721E-2</v>
      </c>
      <c r="K236" s="11">
        <f>SHASTAlevel5extended!$H225</f>
        <v>4447.5020000000004</v>
      </c>
      <c r="L236" s="11">
        <f>INDEX(CALLiTE_SHASTA_LEVEL2_4!$E$1024:$E$1035, MATCH($B236,CALLiTE_SHASTA_LEVEL2_4!$C$1024:$C$1035,0), 1)</f>
        <v>1700</v>
      </c>
      <c r="M236" s="11">
        <f>INDEX(CALLiTE_SHASTA_LEVEL2_4!$F$1024:$F$1035, MATCH($B236,CALLiTE_SHASTA_LEVEL2_4!$C$1024:$C$1035,0), 1)</f>
        <v>4450</v>
      </c>
      <c r="N236" s="11">
        <f>inflowYuba!H225</f>
        <v>971</v>
      </c>
      <c r="O236" s="11">
        <f>INDEX(DEMAND_D_DAGUER_NP!$K$3:$K$14, MATCH($B236,DEMAND_D_DAGUER_NP!$H$3:$H$14,0), 1)</f>
        <v>1.4639554287431427</v>
      </c>
      <c r="P236" s="11">
        <f>INDEX(D_THERM_DEMANDS!AB$3:AB$14, MATCH($B236,D_THERM_DEMANDS!$P$3:$P$14,0), 1)</f>
        <v>1.6113671339682081E-2</v>
      </c>
      <c r="Q236" s="11">
        <f>INDEX(D_THERM_DEMANDS!AC$3:AC$14, MATCH($B236,D_THERM_DEMANDS!$P$3:$P$14,0), 1)</f>
        <v>1.5564516188144775E-2</v>
      </c>
      <c r="R236" s="11">
        <f>INDEX(D_THERM_DEMANDS!AD$3:AD$14, MATCH($B236,D_THERM_DEMANDS!$P$3:$P$14,0), 1)</f>
        <v>9999</v>
      </c>
      <c r="S236" s="11">
        <f>INDEX(D_THERM_DEMANDS!AE$3:AE$14, MATCH($B236,D_THERM_DEMANDS!$P$3:$P$14,0), 1)</f>
        <v>9999</v>
      </c>
      <c r="T236" s="11">
        <f>INDEX(D_THERM_DEMANDS!AF$3:AF$14, MATCH($B236,D_THERM_DEMANDS!$P$3:$P$14,0), 1)</f>
        <v>3.4639017647861883E-2</v>
      </c>
      <c r="U236" s="11">
        <f>INDEX(D_THERM_DEMANDS!AG$3:AG$14, MATCH($B236,D_THERM_DEMANDS!$P$3:$P$14,0), 1)</f>
        <v>5.1958524594841654E-2</v>
      </c>
      <c r="V236" s="11">
        <f>INDEX(D_THERM_DEMANDS!AH$3:AH$14, MATCH($B236,D_THERM_DEMANDS!$P$3:$P$14,0), 1)</f>
        <v>8.5637479886046391E-4</v>
      </c>
      <c r="W236" s="11">
        <f>INDEX(D_THERM_DEMANDS!AI$3:AI$14, MATCH($B236,D_THERM_DEMANDS!$P$3:$P$14,0), 1)</f>
        <v>1.5591397858618225E-2</v>
      </c>
      <c r="X236" s="11">
        <f>INDEX(D_THERM_DEMANDS!AJ$3:AJ$14, MATCH($B236,D_THERM_DEMANDS!$P$3:$P$14,0), 1)</f>
        <v>3.7788019934740666E-2</v>
      </c>
      <c r="Y236" s="11">
        <f>INDEX(D_THERM_DEMANDS!AK$3:AK$14, MATCH($B236,D_THERM_DEMANDS!$P$3:$P$14,0), 1)</f>
        <v>0</v>
      </c>
      <c r="Z236">
        <f>INDEX(DEMAND_C217B!$K$3:$K$14, MATCH($B236,DEMAND_C217B!$H$3:$H$14,0), 1)</f>
        <v>0.25356977839257494</v>
      </c>
    </row>
    <row r="237" spans="1:26">
      <c r="A237" s="1">
        <v>43902</v>
      </c>
      <c r="B237" s="6">
        <f t="shared" si="3"/>
        <v>3</v>
      </c>
      <c r="C237" s="11">
        <v>1501</v>
      </c>
      <c r="D237" s="11">
        <f>OROLEVEL5!G226/1000</f>
        <v>3163</v>
      </c>
      <c r="E237" s="11">
        <f>INDEX(OROevaprateIN!$D$2:$D$13, MATCH($B237,OROevaprateIN!$A$2:$A$13,0), 1)</f>
        <v>7.8943033085838124E-2</v>
      </c>
      <c r="F237" s="11">
        <f>INDEX(DEM_D6_PWR!$K$3:$K$14, MATCH($B237,DEM_D6_PWR!$H$3:$H$14,0), 1)</f>
        <v>1.8894009037478362E-3</v>
      </c>
      <c r="G237" s="11">
        <f>INDEX('MINGW_6&amp;DR69'!$L$3:$L$14, MATCH($B237,'MINGW_6&amp;DR69'!$H$3:$H$14,0), 1)</f>
        <v>3.2380952242298339E-2</v>
      </c>
      <c r="H237" s="11">
        <f>INDEX('MINGW_6&amp;DR69'!$M$3:$M$14, MATCH($B237,'MINGW_6&amp;DR69'!$H$3:$H$14,0), 1)</f>
        <v>0.20625960115005709</v>
      </c>
      <c r="I237" s="11">
        <v>5176</v>
      </c>
      <c r="J237" s="11">
        <f>INDEX(CALLITE_EVAP_S_SHSTA!$I$2:$I$13, MATCH($B237,CALLITE_EVAP_S_SHSTA!$F$2:$F$13,0), 1)</f>
        <v>9.6543779296259721E-2</v>
      </c>
      <c r="K237" s="11">
        <f>SHASTAlevel5extended!$H226</f>
        <v>4462.4440000000004</v>
      </c>
      <c r="L237" s="11">
        <f>INDEX(CALLiTE_SHASTA_LEVEL2_4!$E$1024:$E$1035, MATCH($B237,CALLiTE_SHASTA_LEVEL2_4!$C$1024:$C$1035,0), 1)</f>
        <v>1700</v>
      </c>
      <c r="M237" s="11">
        <f>INDEX(CALLiTE_SHASTA_LEVEL2_4!$F$1024:$F$1035, MATCH($B237,CALLiTE_SHASTA_LEVEL2_4!$C$1024:$C$1035,0), 1)</f>
        <v>4450</v>
      </c>
      <c r="N237" s="11">
        <f>inflowYuba!H226</f>
        <v>969</v>
      </c>
      <c r="O237" s="11">
        <f>INDEX(DEMAND_D_DAGUER_NP!$K$3:$K$14, MATCH($B237,DEMAND_D_DAGUER_NP!$H$3:$H$14,0), 1)</f>
        <v>1.4639554287431427</v>
      </c>
      <c r="P237" s="11">
        <f>INDEX(D_THERM_DEMANDS!AB$3:AB$14, MATCH($B237,D_THERM_DEMANDS!$P$3:$P$14,0), 1)</f>
        <v>1.6113671339682081E-2</v>
      </c>
      <c r="Q237" s="11">
        <f>INDEX(D_THERM_DEMANDS!AC$3:AC$14, MATCH($B237,D_THERM_DEMANDS!$P$3:$P$14,0), 1)</f>
        <v>1.5564516188144775E-2</v>
      </c>
      <c r="R237" s="11">
        <f>INDEX(D_THERM_DEMANDS!AD$3:AD$14, MATCH($B237,D_THERM_DEMANDS!$P$3:$P$14,0), 1)</f>
        <v>9999</v>
      </c>
      <c r="S237" s="11">
        <f>INDEX(D_THERM_DEMANDS!AE$3:AE$14, MATCH($B237,D_THERM_DEMANDS!$P$3:$P$14,0), 1)</f>
        <v>9999</v>
      </c>
      <c r="T237" s="11">
        <f>INDEX(D_THERM_DEMANDS!AF$3:AF$14, MATCH($B237,D_THERM_DEMANDS!$P$3:$P$14,0), 1)</f>
        <v>3.4639017647861883E-2</v>
      </c>
      <c r="U237" s="11">
        <f>INDEX(D_THERM_DEMANDS!AG$3:AG$14, MATCH($B237,D_THERM_DEMANDS!$P$3:$P$14,0), 1)</f>
        <v>5.1958524594841654E-2</v>
      </c>
      <c r="V237" s="11">
        <f>INDEX(D_THERM_DEMANDS!AH$3:AH$14, MATCH($B237,D_THERM_DEMANDS!$P$3:$P$14,0), 1)</f>
        <v>8.5637479886046391E-4</v>
      </c>
      <c r="W237" s="11">
        <f>INDEX(D_THERM_DEMANDS!AI$3:AI$14, MATCH($B237,D_THERM_DEMANDS!$P$3:$P$14,0), 1)</f>
        <v>1.5591397858618225E-2</v>
      </c>
      <c r="X237" s="11">
        <f>INDEX(D_THERM_DEMANDS!AJ$3:AJ$14, MATCH($B237,D_THERM_DEMANDS!$P$3:$P$14,0), 1)</f>
        <v>3.7788019934740666E-2</v>
      </c>
      <c r="Y237" s="11">
        <f>INDEX(D_THERM_DEMANDS!AK$3:AK$14, MATCH($B237,D_THERM_DEMANDS!$P$3:$P$14,0), 1)</f>
        <v>0</v>
      </c>
      <c r="Z237">
        <f>INDEX(DEMAND_C217B!$K$3:$K$14, MATCH($B237,DEMAND_C217B!$H$3:$H$14,0), 1)</f>
        <v>0.25356977839257494</v>
      </c>
    </row>
    <row r="238" spans="1:26">
      <c r="A238" s="1">
        <v>43903</v>
      </c>
      <c r="B238" s="6">
        <f t="shared" si="3"/>
        <v>3</v>
      </c>
      <c r="C238" s="11">
        <v>1510</v>
      </c>
      <c r="D238" s="11">
        <f>OROLEVEL5!G227/1000</f>
        <v>3163</v>
      </c>
      <c r="E238" s="11">
        <f>INDEX(OROevaprateIN!$D$2:$D$13, MATCH($B238,OROevaprateIN!$A$2:$A$13,0), 1)</f>
        <v>7.8943033085838124E-2</v>
      </c>
      <c r="F238" s="11">
        <f>INDEX(DEM_D6_PWR!$K$3:$K$14, MATCH($B238,DEM_D6_PWR!$H$3:$H$14,0), 1)</f>
        <v>1.8894009037478362E-3</v>
      </c>
      <c r="G238" s="11">
        <f>INDEX('MINGW_6&amp;DR69'!$L$3:$L$14, MATCH($B238,'MINGW_6&amp;DR69'!$H$3:$H$14,0), 1)</f>
        <v>3.2380952242298339E-2</v>
      </c>
      <c r="H238" s="11">
        <f>INDEX('MINGW_6&amp;DR69'!$M$3:$M$14, MATCH($B238,'MINGW_6&amp;DR69'!$H$3:$H$14,0), 1)</f>
        <v>0.20625960115005709</v>
      </c>
      <c r="I238" s="11">
        <v>4891</v>
      </c>
      <c r="J238" s="11">
        <f>INDEX(CALLITE_EVAP_S_SHSTA!$I$2:$I$13, MATCH($B238,CALLITE_EVAP_S_SHSTA!$F$2:$F$13,0), 1)</f>
        <v>9.6543779296259721E-2</v>
      </c>
      <c r="K238" s="11">
        <f>SHASTAlevel5extended!$H227</f>
        <v>4477.3869999999997</v>
      </c>
      <c r="L238" s="11">
        <f>INDEX(CALLiTE_SHASTA_LEVEL2_4!$E$1024:$E$1035, MATCH($B238,CALLiTE_SHASTA_LEVEL2_4!$C$1024:$C$1035,0), 1)</f>
        <v>1700</v>
      </c>
      <c r="M238" s="11">
        <f>INDEX(CALLiTE_SHASTA_LEVEL2_4!$F$1024:$F$1035, MATCH($B238,CALLiTE_SHASTA_LEVEL2_4!$C$1024:$C$1035,0), 1)</f>
        <v>4450</v>
      </c>
      <c r="N238" s="11">
        <f>inflowYuba!H227</f>
        <v>969</v>
      </c>
      <c r="O238" s="11">
        <f>INDEX(DEMAND_D_DAGUER_NP!$K$3:$K$14, MATCH($B238,DEMAND_D_DAGUER_NP!$H$3:$H$14,0), 1)</f>
        <v>1.4639554287431427</v>
      </c>
      <c r="P238" s="11">
        <f>INDEX(D_THERM_DEMANDS!AB$3:AB$14, MATCH($B238,D_THERM_DEMANDS!$P$3:$P$14,0), 1)</f>
        <v>1.6113671339682081E-2</v>
      </c>
      <c r="Q238" s="11">
        <f>INDEX(D_THERM_DEMANDS!AC$3:AC$14, MATCH($B238,D_THERM_DEMANDS!$P$3:$P$14,0), 1)</f>
        <v>1.5564516188144775E-2</v>
      </c>
      <c r="R238" s="11">
        <f>INDEX(D_THERM_DEMANDS!AD$3:AD$14, MATCH($B238,D_THERM_DEMANDS!$P$3:$P$14,0), 1)</f>
        <v>9999</v>
      </c>
      <c r="S238" s="11">
        <f>INDEX(D_THERM_DEMANDS!AE$3:AE$14, MATCH($B238,D_THERM_DEMANDS!$P$3:$P$14,0), 1)</f>
        <v>9999</v>
      </c>
      <c r="T238" s="11">
        <f>INDEX(D_THERM_DEMANDS!AF$3:AF$14, MATCH($B238,D_THERM_DEMANDS!$P$3:$P$14,0), 1)</f>
        <v>3.4639017647861883E-2</v>
      </c>
      <c r="U238" s="11">
        <f>INDEX(D_THERM_DEMANDS!AG$3:AG$14, MATCH($B238,D_THERM_DEMANDS!$P$3:$P$14,0), 1)</f>
        <v>5.1958524594841654E-2</v>
      </c>
      <c r="V238" s="11">
        <f>INDEX(D_THERM_DEMANDS!AH$3:AH$14, MATCH($B238,D_THERM_DEMANDS!$P$3:$P$14,0), 1)</f>
        <v>8.5637479886046391E-4</v>
      </c>
      <c r="W238" s="11">
        <f>INDEX(D_THERM_DEMANDS!AI$3:AI$14, MATCH($B238,D_THERM_DEMANDS!$P$3:$P$14,0), 1)</f>
        <v>1.5591397858618225E-2</v>
      </c>
      <c r="X238" s="11">
        <f>INDEX(D_THERM_DEMANDS!AJ$3:AJ$14, MATCH($B238,D_THERM_DEMANDS!$P$3:$P$14,0), 1)</f>
        <v>3.7788019934740666E-2</v>
      </c>
      <c r="Y238" s="11">
        <f>INDEX(D_THERM_DEMANDS!AK$3:AK$14, MATCH($B238,D_THERM_DEMANDS!$P$3:$P$14,0), 1)</f>
        <v>0</v>
      </c>
      <c r="Z238">
        <f>INDEX(DEMAND_C217B!$K$3:$K$14, MATCH($B238,DEMAND_C217B!$H$3:$H$14,0), 1)</f>
        <v>0.25356977839257494</v>
      </c>
    </row>
    <row r="239" spans="1:26">
      <c r="A239" s="1">
        <v>43904</v>
      </c>
      <c r="B239" s="6">
        <f t="shared" si="3"/>
        <v>3</v>
      </c>
      <c r="C239" s="11">
        <v>2057</v>
      </c>
      <c r="D239" s="11">
        <f>OROLEVEL5!G228/1000</f>
        <v>3163</v>
      </c>
      <c r="E239" s="11">
        <f>INDEX(OROevaprateIN!$D$2:$D$13, MATCH($B239,OROevaprateIN!$A$2:$A$13,0), 1)</f>
        <v>7.8943033085838124E-2</v>
      </c>
      <c r="F239" s="11">
        <f>INDEX(DEM_D6_PWR!$K$3:$K$14, MATCH($B239,DEM_D6_PWR!$H$3:$H$14,0), 1)</f>
        <v>1.8894009037478362E-3</v>
      </c>
      <c r="G239" s="11">
        <f>INDEX('MINGW_6&amp;DR69'!$L$3:$L$14, MATCH($B239,'MINGW_6&amp;DR69'!$H$3:$H$14,0), 1)</f>
        <v>3.2380952242298339E-2</v>
      </c>
      <c r="H239" s="11">
        <f>INDEX('MINGW_6&amp;DR69'!$M$3:$M$14, MATCH($B239,'MINGW_6&amp;DR69'!$H$3:$H$14,0), 1)</f>
        <v>0.20625960115005709</v>
      </c>
      <c r="I239" s="11">
        <v>2464</v>
      </c>
      <c r="J239" s="11">
        <f>INDEX(CALLITE_EVAP_S_SHSTA!$I$2:$I$13, MATCH($B239,CALLITE_EVAP_S_SHSTA!$F$2:$F$13,0), 1)</f>
        <v>9.6543779296259721E-2</v>
      </c>
      <c r="K239" s="11">
        <f>SHASTAlevel5extended!$H228</f>
        <v>4492.33</v>
      </c>
      <c r="L239" s="11">
        <f>INDEX(CALLiTE_SHASTA_LEVEL2_4!$E$1024:$E$1035, MATCH($B239,CALLiTE_SHASTA_LEVEL2_4!$C$1024:$C$1035,0), 1)</f>
        <v>1700</v>
      </c>
      <c r="M239" s="11">
        <f>INDEX(CALLiTE_SHASTA_LEVEL2_4!$F$1024:$F$1035, MATCH($B239,CALLiTE_SHASTA_LEVEL2_4!$C$1024:$C$1035,0), 1)</f>
        <v>4450</v>
      </c>
      <c r="N239" s="11">
        <f>inflowYuba!H228</f>
        <v>964</v>
      </c>
      <c r="O239" s="11">
        <f>INDEX(DEMAND_D_DAGUER_NP!$K$3:$K$14, MATCH($B239,DEMAND_D_DAGUER_NP!$H$3:$H$14,0), 1)</f>
        <v>1.4639554287431427</v>
      </c>
      <c r="P239" s="11">
        <f>INDEX(D_THERM_DEMANDS!AB$3:AB$14, MATCH($B239,D_THERM_DEMANDS!$P$3:$P$14,0), 1)</f>
        <v>1.6113671339682081E-2</v>
      </c>
      <c r="Q239" s="11">
        <f>INDEX(D_THERM_DEMANDS!AC$3:AC$14, MATCH($B239,D_THERM_DEMANDS!$P$3:$P$14,0), 1)</f>
        <v>1.5564516188144775E-2</v>
      </c>
      <c r="R239" s="11">
        <f>INDEX(D_THERM_DEMANDS!AD$3:AD$14, MATCH($B239,D_THERM_DEMANDS!$P$3:$P$14,0), 1)</f>
        <v>9999</v>
      </c>
      <c r="S239" s="11">
        <f>INDEX(D_THERM_DEMANDS!AE$3:AE$14, MATCH($B239,D_THERM_DEMANDS!$P$3:$P$14,0), 1)</f>
        <v>9999</v>
      </c>
      <c r="T239" s="11">
        <f>INDEX(D_THERM_DEMANDS!AF$3:AF$14, MATCH($B239,D_THERM_DEMANDS!$P$3:$P$14,0), 1)</f>
        <v>3.4639017647861883E-2</v>
      </c>
      <c r="U239" s="11">
        <f>INDEX(D_THERM_DEMANDS!AG$3:AG$14, MATCH($B239,D_THERM_DEMANDS!$P$3:$P$14,0), 1)</f>
        <v>5.1958524594841654E-2</v>
      </c>
      <c r="V239" s="11">
        <f>INDEX(D_THERM_DEMANDS!AH$3:AH$14, MATCH($B239,D_THERM_DEMANDS!$P$3:$P$14,0), 1)</f>
        <v>8.5637479886046391E-4</v>
      </c>
      <c r="W239" s="11">
        <f>INDEX(D_THERM_DEMANDS!AI$3:AI$14, MATCH($B239,D_THERM_DEMANDS!$P$3:$P$14,0), 1)</f>
        <v>1.5591397858618225E-2</v>
      </c>
      <c r="X239" s="11">
        <f>INDEX(D_THERM_DEMANDS!AJ$3:AJ$14, MATCH($B239,D_THERM_DEMANDS!$P$3:$P$14,0), 1)</f>
        <v>3.7788019934740666E-2</v>
      </c>
      <c r="Y239" s="11">
        <f>INDEX(D_THERM_DEMANDS!AK$3:AK$14, MATCH($B239,D_THERM_DEMANDS!$P$3:$P$14,0), 1)</f>
        <v>0</v>
      </c>
      <c r="Z239">
        <f>INDEX(DEMAND_C217B!$K$3:$K$14, MATCH($B239,DEMAND_C217B!$H$3:$H$14,0), 1)</f>
        <v>0.25356977839257494</v>
      </c>
    </row>
    <row r="240" spans="1:26">
      <c r="A240" s="1">
        <v>43905</v>
      </c>
      <c r="B240" s="6">
        <f t="shared" si="3"/>
        <v>3</v>
      </c>
      <c r="C240" s="11">
        <v>2868</v>
      </c>
      <c r="D240" s="11">
        <f>OROLEVEL5!G229/1000</f>
        <v>3163</v>
      </c>
      <c r="E240" s="11">
        <f>INDEX(OROevaprateIN!$D$2:$D$13, MATCH($B240,OROevaprateIN!$A$2:$A$13,0), 1)</f>
        <v>7.8943033085838124E-2</v>
      </c>
      <c r="F240" s="11">
        <f>INDEX(DEM_D6_PWR!$K$3:$K$14, MATCH($B240,DEM_D6_PWR!$H$3:$H$14,0), 1)</f>
        <v>1.8894009037478362E-3</v>
      </c>
      <c r="G240" s="11">
        <f>INDEX('MINGW_6&amp;DR69'!$L$3:$L$14, MATCH($B240,'MINGW_6&amp;DR69'!$H$3:$H$14,0), 1)</f>
        <v>3.2380952242298339E-2</v>
      </c>
      <c r="H240" s="11">
        <f>INDEX('MINGW_6&amp;DR69'!$M$3:$M$14, MATCH($B240,'MINGW_6&amp;DR69'!$H$3:$H$14,0), 1)</f>
        <v>0.20625960115005709</v>
      </c>
      <c r="I240" s="11">
        <v>4783</v>
      </c>
      <c r="J240" s="11">
        <f>INDEX(CALLITE_EVAP_S_SHSTA!$I$2:$I$13, MATCH($B240,CALLITE_EVAP_S_SHSTA!$F$2:$F$13,0), 1)</f>
        <v>9.6543779296259721E-2</v>
      </c>
      <c r="K240" s="11">
        <f>SHASTAlevel5extended!$H229</f>
        <v>4507.2719999999999</v>
      </c>
      <c r="L240" s="11">
        <f>INDEX(CALLiTE_SHASTA_LEVEL2_4!$E$1024:$E$1035, MATCH($B240,CALLiTE_SHASTA_LEVEL2_4!$C$1024:$C$1035,0), 1)</f>
        <v>1700</v>
      </c>
      <c r="M240" s="11">
        <f>INDEX(CALLiTE_SHASTA_LEVEL2_4!$F$1024:$F$1035, MATCH($B240,CALLiTE_SHASTA_LEVEL2_4!$C$1024:$C$1035,0), 1)</f>
        <v>4450</v>
      </c>
      <c r="N240" s="11">
        <f>inflowYuba!H229</f>
        <v>966</v>
      </c>
      <c r="O240" s="11">
        <f>INDEX(DEMAND_D_DAGUER_NP!$K$3:$K$14, MATCH($B240,DEMAND_D_DAGUER_NP!$H$3:$H$14,0), 1)</f>
        <v>1.4639554287431427</v>
      </c>
      <c r="P240" s="11">
        <f>INDEX(D_THERM_DEMANDS!AB$3:AB$14, MATCH($B240,D_THERM_DEMANDS!$P$3:$P$14,0), 1)</f>
        <v>1.6113671339682081E-2</v>
      </c>
      <c r="Q240" s="11">
        <f>INDEX(D_THERM_DEMANDS!AC$3:AC$14, MATCH($B240,D_THERM_DEMANDS!$P$3:$P$14,0), 1)</f>
        <v>1.5564516188144775E-2</v>
      </c>
      <c r="R240" s="11">
        <f>INDEX(D_THERM_DEMANDS!AD$3:AD$14, MATCH($B240,D_THERM_DEMANDS!$P$3:$P$14,0), 1)</f>
        <v>9999</v>
      </c>
      <c r="S240" s="11">
        <f>INDEX(D_THERM_DEMANDS!AE$3:AE$14, MATCH($B240,D_THERM_DEMANDS!$P$3:$P$14,0), 1)</f>
        <v>9999</v>
      </c>
      <c r="T240" s="11">
        <f>INDEX(D_THERM_DEMANDS!AF$3:AF$14, MATCH($B240,D_THERM_DEMANDS!$P$3:$P$14,0), 1)</f>
        <v>3.4639017647861883E-2</v>
      </c>
      <c r="U240" s="11">
        <f>INDEX(D_THERM_DEMANDS!AG$3:AG$14, MATCH($B240,D_THERM_DEMANDS!$P$3:$P$14,0), 1)</f>
        <v>5.1958524594841654E-2</v>
      </c>
      <c r="V240" s="11">
        <f>INDEX(D_THERM_DEMANDS!AH$3:AH$14, MATCH($B240,D_THERM_DEMANDS!$P$3:$P$14,0), 1)</f>
        <v>8.5637479886046391E-4</v>
      </c>
      <c r="W240" s="11">
        <f>INDEX(D_THERM_DEMANDS!AI$3:AI$14, MATCH($B240,D_THERM_DEMANDS!$P$3:$P$14,0), 1)</f>
        <v>1.5591397858618225E-2</v>
      </c>
      <c r="X240" s="11">
        <f>INDEX(D_THERM_DEMANDS!AJ$3:AJ$14, MATCH($B240,D_THERM_DEMANDS!$P$3:$P$14,0), 1)</f>
        <v>3.7788019934740666E-2</v>
      </c>
      <c r="Y240" s="11">
        <f>INDEX(D_THERM_DEMANDS!AK$3:AK$14, MATCH($B240,D_THERM_DEMANDS!$P$3:$P$14,0), 1)</f>
        <v>0</v>
      </c>
      <c r="Z240">
        <f>INDEX(DEMAND_C217B!$K$3:$K$14, MATCH($B240,DEMAND_C217B!$H$3:$H$14,0), 1)</f>
        <v>0.25356977839257494</v>
      </c>
    </row>
    <row r="241" spans="1:26">
      <c r="A241" s="1">
        <v>43906</v>
      </c>
      <c r="B241" s="6">
        <f t="shared" si="3"/>
        <v>3</v>
      </c>
      <c r="C241" s="11">
        <v>2273</v>
      </c>
      <c r="D241" s="11">
        <f>OROLEVEL5!G230/1000</f>
        <v>3163</v>
      </c>
      <c r="E241" s="11">
        <f>INDEX(OROevaprateIN!$D$2:$D$13, MATCH($B241,OROevaprateIN!$A$2:$A$13,0), 1)</f>
        <v>7.8943033085838124E-2</v>
      </c>
      <c r="F241" s="11">
        <f>INDEX(DEM_D6_PWR!$K$3:$K$14, MATCH($B241,DEM_D6_PWR!$H$3:$H$14,0), 1)</f>
        <v>1.8894009037478362E-3</v>
      </c>
      <c r="G241" s="11">
        <f>INDEX('MINGW_6&amp;DR69'!$L$3:$L$14, MATCH($B241,'MINGW_6&amp;DR69'!$H$3:$H$14,0), 1)</f>
        <v>3.2380952242298339E-2</v>
      </c>
      <c r="H241" s="11">
        <f>INDEX('MINGW_6&amp;DR69'!$M$3:$M$14, MATCH($B241,'MINGW_6&amp;DR69'!$H$3:$H$14,0), 1)</f>
        <v>0.20625960115005709</v>
      </c>
      <c r="I241" s="11">
        <v>3951</v>
      </c>
      <c r="J241" s="11">
        <f>INDEX(CALLITE_EVAP_S_SHSTA!$I$2:$I$13, MATCH($B241,CALLITE_EVAP_S_SHSTA!$F$2:$F$13,0), 1)</f>
        <v>9.6543779296259721E-2</v>
      </c>
      <c r="K241" s="11">
        <f>SHASTAlevel5extended!$H230</f>
        <v>4522.2150000000001</v>
      </c>
      <c r="L241" s="11">
        <f>INDEX(CALLiTE_SHASTA_LEVEL2_4!$E$1024:$E$1035, MATCH($B241,CALLiTE_SHASTA_LEVEL2_4!$C$1024:$C$1035,0), 1)</f>
        <v>1700</v>
      </c>
      <c r="M241" s="11">
        <f>INDEX(CALLiTE_SHASTA_LEVEL2_4!$F$1024:$F$1035, MATCH($B241,CALLiTE_SHASTA_LEVEL2_4!$C$1024:$C$1035,0), 1)</f>
        <v>4450</v>
      </c>
      <c r="N241" s="11">
        <f>inflowYuba!H230</f>
        <v>967</v>
      </c>
      <c r="O241" s="11">
        <f>INDEX(DEMAND_D_DAGUER_NP!$K$3:$K$14, MATCH($B241,DEMAND_D_DAGUER_NP!$H$3:$H$14,0), 1)</f>
        <v>1.4639554287431427</v>
      </c>
      <c r="P241" s="11">
        <f>INDEX(D_THERM_DEMANDS!AB$3:AB$14, MATCH($B241,D_THERM_DEMANDS!$P$3:$P$14,0), 1)</f>
        <v>1.6113671339682081E-2</v>
      </c>
      <c r="Q241" s="11">
        <f>INDEX(D_THERM_DEMANDS!AC$3:AC$14, MATCH($B241,D_THERM_DEMANDS!$P$3:$P$14,0), 1)</f>
        <v>1.5564516188144775E-2</v>
      </c>
      <c r="R241" s="11">
        <f>INDEX(D_THERM_DEMANDS!AD$3:AD$14, MATCH($B241,D_THERM_DEMANDS!$P$3:$P$14,0), 1)</f>
        <v>9999</v>
      </c>
      <c r="S241" s="11">
        <f>INDEX(D_THERM_DEMANDS!AE$3:AE$14, MATCH($B241,D_THERM_DEMANDS!$P$3:$P$14,0), 1)</f>
        <v>9999</v>
      </c>
      <c r="T241" s="11">
        <f>INDEX(D_THERM_DEMANDS!AF$3:AF$14, MATCH($B241,D_THERM_DEMANDS!$P$3:$P$14,0), 1)</f>
        <v>3.4639017647861883E-2</v>
      </c>
      <c r="U241" s="11">
        <f>INDEX(D_THERM_DEMANDS!AG$3:AG$14, MATCH($B241,D_THERM_DEMANDS!$P$3:$P$14,0), 1)</f>
        <v>5.1958524594841654E-2</v>
      </c>
      <c r="V241" s="11">
        <f>INDEX(D_THERM_DEMANDS!AH$3:AH$14, MATCH($B241,D_THERM_DEMANDS!$P$3:$P$14,0), 1)</f>
        <v>8.5637479886046391E-4</v>
      </c>
      <c r="W241" s="11">
        <f>INDEX(D_THERM_DEMANDS!AI$3:AI$14, MATCH($B241,D_THERM_DEMANDS!$P$3:$P$14,0), 1)</f>
        <v>1.5591397858618225E-2</v>
      </c>
      <c r="X241" s="11">
        <f>INDEX(D_THERM_DEMANDS!AJ$3:AJ$14, MATCH($B241,D_THERM_DEMANDS!$P$3:$P$14,0), 1)</f>
        <v>3.7788019934740666E-2</v>
      </c>
      <c r="Y241" s="11">
        <f>INDEX(D_THERM_DEMANDS!AK$3:AK$14, MATCH($B241,D_THERM_DEMANDS!$P$3:$P$14,0), 1)</f>
        <v>0</v>
      </c>
      <c r="Z241">
        <f>INDEX(DEMAND_C217B!$K$3:$K$14, MATCH($B241,DEMAND_C217B!$H$3:$H$14,0), 1)</f>
        <v>0.25356977839257494</v>
      </c>
    </row>
    <row r="242" spans="1:26">
      <c r="A242" s="1">
        <v>43907</v>
      </c>
      <c r="B242" s="6">
        <f t="shared" si="3"/>
        <v>3</v>
      </c>
      <c r="C242" s="11">
        <v>2655</v>
      </c>
      <c r="D242" s="11">
        <f>OROLEVEL5!G231/1000</f>
        <v>3142.84</v>
      </c>
      <c r="E242" s="11">
        <f>INDEX(OROevaprateIN!$D$2:$D$13, MATCH($B242,OROevaprateIN!$A$2:$A$13,0), 1)</f>
        <v>7.8943033085838124E-2</v>
      </c>
      <c r="F242" s="11">
        <f>INDEX(DEM_D6_PWR!$K$3:$K$14, MATCH($B242,DEM_D6_PWR!$H$3:$H$14,0), 1)</f>
        <v>1.8894009037478362E-3</v>
      </c>
      <c r="G242" s="11">
        <f>INDEX('MINGW_6&amp;DR69'!$L$3:$L$14, MATCH($B242,'MINGW_6&amp;DR69'!$H$3:$H$14,0), 1)</f>
        <v>3.2380952242298339E-2</v>
      </c>
      <c r="H242" s="11">
        <f>INDEX('MINGW_6&amp;DR69'!$M$3:$M$14, MATCH($B242,'MINGW_6&amp;DR69'!$H$3:$H$14,0), 1)</f>
        <v>0.20625960115005709</v>
      </c>
      <c r="I242" s="11">
        <v>6190</v>
      </c>
      <c r="J242" s="11">
        <f>INDEX(CALLITE_EVAP_S_SHSTA!$I$2:$I$13, MATCH($B242,CALLITE_EVAP_S_SHSTA!$F$2:$F$13,0), 1)</f>
        <v>9.6543779296259721E-2</v>
      </c>
      <c r="K242" s="11">
        <f>SHASTAlevel5extended!$H231</f>
        <v>4537.1580000000004</v>
      </c>
      <c r="L242" s="11">
        <f>INDEX(CALLiTE_SHASTA_LEVEL2_4!$E$1024:$E$1035, MATCH($B242,CALLiTE_SHASTA_LEVEL2_4!$C$1024:$C$1035,0), 1)</f>
        <v>1700</v>
      </c>
      <c r="M242" s="11">
        <f>INDEX(CALLiTE_SHASTA_LEVEL2_4!$F$1024:$F$1035, MATCH($B242,CALLiTE_SHASTA_LEVEL2_4!$C$1024:$C$1035,0), 1)</f>
        <v>4450</v>
      </c>
      <c r="N242" s="11">
        <f>inflowYuba!H231</f>
        <v>971</v>
      </c>
      <c r="O242" s="11">
        <f>INDEX(DEMAND_D_DAGUER_NP!$K$3:$K$14, MATCH($B242,DEMAND_D_DAGUER_NP!$H$3:$H$14,0), 1)</f>
        <v>1.4639554287431427</v>
      </c>
      <c r="P242" s="11">
        <f>INDEX(D_THERM_DEMANDS!AB$3:AB$14, MATCH($B242,D_THERM_DEMANDS!$P$3:$P$14,0), 1)</f>
        <v>1.6113671339682081E-2</v>
      </c>
      <c r="Q242" s="11">
        <f>INDEX(D_THERM_DEMANDS!AC$3:AC$14, MATCH($B242,D_THERM_DEMANDS!$P$3:$P$14,0), 1)</f>
        <v>1.5564516188144775E-2</v>
      </c>
      <c r="R242" s="11">
        <f>INDEX(D_THERM_DEMANDS!AD$3:AD$14, MATCH($B242,D_THERM_DEMANDS!$P$3:$P$14,0), 1)</f>
        <v>9999</v>
      </c>
      <c r="S242" s="11">
        <f>INDEX(D_THERM_DEMANDS!AE$3:AE$14, MATCH($B242,D_THERM_DEMANDS!$P$3:$P$14,0), 1)</f>
        <v>9999</v>
      </c>
      <c r="T242" s="11">
        <f>INDEX(D_THERM_DEMANDS!AF$3:AF$14, MATCH($B242,D_THERM_DEMANDS!$P$3:$P$14,0), 1)</f>
        <v>3.4639017647861883E-2</v>
      </c>
      <c r="U242" s="11">
        <f>INDEX(D_THERM_DEMANDS!AG$3:AG$14, MATCH($B242,D_THERM_DEMANDS!$P$3:$P$14,0), 1)</f>
        <v>5.1958524594841654E-2</v>
      </c>
      <c r="V242" s="11">
        <f>INDEX(D_THERM_DEMANDS!AH$3:AH$14, MATCH($B242,D_THERM_DEMANDS!$P$3:$P$14,0), 1)</f>
        <v>8.5637479886046391E-4</v>
      </c>
      <c r="W242" s="11">
        <f>INDEX(D_THERM_DEMANDS!AI$3:AI$14, MATCH($B242,D_THERM_DEMANDS!$P$3:$P$14,0), 1)</f>
        <v>1.5591397858618225E-2</v>
      </c>
      <c r="X242" s="11">
        <f>INDEX(D_THERM_DEMANDS!AJ$3:AJ$14, MATCH($B242,D_THERM_DEMANDS!$P$3:$P$14,0), 1)</f>
        <v>3.7788019934740666E-2</v>
      </c>
      <c r="Y242" s="11">
        <f>INDEX(D_THERM_DEMANDS!AK$3:AK$14, MATCH($B242,D_THERM_DEMANDS!$P$3:$P$14,0), 1)</f>
        <v>0</v>
      </c>
      <c r="Z242">
        <f>INDEX(DEMAND_C217B!$K$3:$K$14, MATCH($B242,DEMAND_C217B!$H$3:$H$14,0), 1)</f>
        <v>0.25356977839257494</v>
      </c>
    </row>
    <row r="243" spans="1:26">
      <c r="A243" s="1">
        <v>43908</v>
      </c>
      <c r="B243" s="6">
        <f t="shared" si="3"/>
        <v>3</v>
      </c>
      <c r="C243" s="11">
        <v>2432</v>
      </c>
      <c r="D243" s="11">
        <f>OROLEVEL5!G232/1000</f>
        <v>3124.5929999999998</v>
      </c>
      <c r="E243" s="11">
        <f>INDEX(OROevaprateIN!$D$2:$D$13, MATCH($B243,OROevaprateIN!$A$2:$A$13,0), 1)</f>
        <v>7.8943033085838124E-2</v>
      </c>
      <c r="F243" s="11">
        <f>INDEX(DEM_D6_PWR!$K$3:$K$14, MATCH($B243,DEM_D6_PWR!$H$3:$H$14,0), 1)</f>
        <v>1.8894009037478362E-3</v>
      </c>
      <c r="G243" s="11">
        <f>INDEX('MINGW_6&amp;DR69'!$L$3:$L$14, MATCH($B243,'MINGW_6&amp;DR69'!$H$3:$H$14,0), 1)</f>
        <v>3.2380952242298339E-2</v>
      </c>
      <c r="H243" s="11">
        <f>INDEX('MINGW_6&amp;DR69'!$M$3:$M$14, MATCH($B243,'MINGW_6&amp;DR69'!$H$3:$H$14,0), 1)</f>
        <v>0.20625960115005709</v>
      </c>
      <c r="I243" s="11">
        <v>5661</v>
      </c>
      <c r="J243" s="11">
        <f>INDEX(CALLITE_EVAP_S_SHSTA!$I$2:$I$13, MATCH($B243,CALLITE_EVAP_S_SHSTA!$F$2:$F$13,0), 1)</f>
        <v>9.6543779296259721E-2</v>
      </c>
      <c r="K243" s="11">
        <f>SHASTAlevel5extended!$H232</f>
        <v>4552.1000000000004</v>
      </c>
      <c r="L243" s="11">
        <f>INDEX(CALLiTE_SHASTA_LEVEL2_4!$E$1024:$E$1035, MATCH($B243,CALLiTE_SHASTA_LEVEL2_4!$C$1024:$C$1035,0), 1)</f>
        <v>1700</v>
      </c>
      <c r="M243" s="11">
        <f>INDEX(CALLiTE_SHASTA_LEVEL2_4!$F$1024:$F$1035, MATCH($B243,CALLiTE_SHASTA_LEVEL2_4!$C$1024:$C$1035,0), 1)</f>
        <v>4450</v>
      </c>
      <c r="N243" s="11">
        <f>inflowYuba!H232</f>
        <v>972</v>
      </c>
      <c r="O243" s="11">
        <f>INDEX(DEMAND_D_DAGUER_NP!$K$3:$K$14, MATCH($B243,DEMAND_D_DAGUER_NP!$H$3:$H$14,0), 1)</f>
        <v>1.4639554287431427</v>
      </c>
      <c r="P243" s="11">
        <f>INDEX(D_THERM_DEMANDS!AB$3:AB$14, MATCH($B243,D_THERM_DEMANDS!$P$3:$P$14,0), 1)</f>
        <v>1.6113671339682081E-2</v>
      </c>
      <c r="Q243" s="11">
        <f>INDEX(D_THERM_DEMANDS!AC$3:AC$14, MATCH($B243,D_THERM_DEMANDS!$P$3:$P$14,0), 1)</f>
        <v>1.5564516188144775E-2</v>
      </c>
      <c r="R243" s="11">
        <f>INDEX(D_THERM_DEMANDS!AD$3:AD$14, MATCH($B243,D_THERM_DEMANDS!$P$3:$P$14,0), 1)</f>
        <v>9999</v>
      </c>
      <c r="S243" s="11">
        <f>INDEX(D_THERM_DEMANDS!AE$3:AE$14, MATCH($B243,D_THERM_DEMANDS!$P$3:$P$14,0), 1)</f>
        <v>9999</v>
      </c>
      <c r="T243" s="11">
        <f>INDEX(D_THERM_DEMANDS!AF$3:AF$14, MATCH($B243,D_THERM_DEMANDS!$P$3:$P$14,0), 1)</f>
        <v>3.4639017647861883E-2</v>
      </c>
      <c r="U243" s="11">
        <f>INDEX(D_THERM_DEMANDS!AG$3:AG$14, MATCH($B243,D_THERM_DEMANDS!$P$3:$P$14,0), 1)</f>
        <v>5.1958524594841654E-2</v>
      </c>
      <c r="V243" s="11">
        <f>INDEX(D_THERM_DEMANDS!AH$3:AH$14, MATCH($B243,D_THERM_DEMANDS!$P$3:$P$14,0), 1)</f>
        <v>8.5637479886046391E-4</v>
      </c>
      <c r="W243" s="11">
        <f>INDEX(D_THERM_DEMANDS!AI$3:AI$14, MATCH($B243,D_THERM_DEMANDS!$P$3:$P$14,0), 1)</f>
        <v>1.5591397858618225E-2</v>
      </c>
      <c r="X243" s="11">
        <f>INDEX(D_THERM_DEMANDS!AJ$3:AJ$14, MATCH($B243,D_THERM_DEMANDS!$P$3:$P$14,0), 1)</f>
        <v>3.7788019934740666E-2</v>
      </c>
      <c r="Y243" s="11">
        <f>INDEX(D_THERM_DEMANDS!AK$3:AK$14, MATCH($B243,D_THERM_DEMANDS!$P$3:$P$14,0), 1)</f>
        <v>0</v>
      </c>
      <c r="Z243">
        <f>INDEX(DEMAND_C217B!$K$3:$K$14, MATCH($B243,DEMAND_C217B!$H$3:$H$14,0), 1)</f>
        <v>0.25356977839257494</v>
      </c>
    </row>
    <row r="244" spans="1:26">
      <c r="A244" s="1">
        <v>43909</v>
      </c>
      <c r="B244" s="6">
        <f t="shared" si="3"/>
        <v>3</v>
      </c>
      <c r="C244" s="11">
        <v>2299</v>
      </c>
      <c r="D244" s="11">
        <f>OROLEVEL5!G233/1000</f>
        <v>3122.6280000000002</v>
      </c>
      <c r="E244" s="11">
        <f>INDEX(OROevaprateIN!$D$2:$D$13, MATCH($B244,OROevaprateIN!$A$2:$A$13,0), 1)</f>
        <v>7.8943033085838124E-2</v>
      </c>
      <c r="F244" s="11">
        <f>INDEX(DEM_D6_PWR!$K$3:$K$14, MATCH($B244,DEM_D6_PWR!$H$3:$H$14,0), 1)</f>
        <v>1.8894009037478362E-3</v>
      </c>
      <c r="G244" s="11">
        <f>INDEX('MINGW_6&amp;DR69'!$L$3:$L$14, MATCH($B244,'MINGW_6&amp;DR69'!$H$3:$H$14,0), 1)</f>
        <v>3.2380952242298339E-2</v>
      </c>
      <c r="H244" s="11">
        <f>INDEX('MINGW_6&amp;DR69'!$M$3:$M$14, MATCH($B244,'MINGW_6&amp;DR69'!$H$3:$H$14,0), 1)</f>
        <v>0.20625960115005709</v>
      </c>
      <c r="I244" s="11">
        <v>5059</v>
      </c>
      <c r="J244" s="11">
        <f>INDEX(CALLITE_EVAP_S_SHSTA!$I$2:$I$13, MATCH($B244,CALLITE_EVAP_S_SHSTA!$F$2:$F$13,0), 1)</f>
        <v>9.6543779296259721E-2</v>
      </c>
      <c r="K244" s="11">
        <f>SHASTAlevel5extended!$H233</f>
        <v>4552.1000000000004</v>
      </c>
      <c r="L244" s="11">
        <f>INDEX(CALLiTE_SHASTA_LEVEL2_4!$E$1024:$E$1035, MATCH($B244,CALLiTE_SHASTA_LEVEL2_4!$C$1024:$C$1035,0), 1)</f>
        <v>1700</v>
      </c>
      <c r="M244" s="11">
        <f>INDEX(CALLiTE_SHASTA_LEVEL2_4!$F$1024:$F$1035, MATCH($B244,CALLiTE_SHASTA_LEVEL2_4!$C$1024:$C$1035,0), 1)</f>
        <v>4450</v>
      </c>
      <c r="N244" s="11">
        <f>inflowYuba!H233</f>
        <v>975</v>
      </c>
      <c r="O244" s="11">
        <f>INDEX(DEMAND_D_DAGUER_NP!$K$3:$K$14, MATCH($B244,DEMAND_D_DAGUER_NP!$H$3:$H$14,0), 1)</f>
        <v>1.4639554287431427</v>
      </c>
      <c r="P244" s="11">
        <f>INDEX(D_THERM_DEMANDS!AB$3:AB$14, MATCH($B244,D_THERM_DEMANDS!$P$3:$P$14,0), 1)</f>
        <v>1.6113671339682081E-2</v>
      </c>
      <c r="Q244" s="11">
        <f>INDEX(D_THERM_DEMANDS!AC$3:AC$14, MATCH($B244,D_THERM_DEMANDS!$P$3:$P$14,0), 1)</f>
        <v>1.5564516188144775E-2</v>
      </c>
      <c r="R244" s="11">
        <f>INDEX(D_THERM_DEMANDS!AD$3:AD$14, MATCH($B244,D_THERM_DEMANDS!$P$3:$P$14,0), 1)</f>
        <v>9999</v>
      </c>
      <c r="S244" s="11">
        <f>INDEX(D_THERM_DEMANDS!AE$3:AE$14, MATCH($B244,D_THERM_DEMANDS!$P$3:$P$14,0), 1)</f>
        <v>9999</v>
      </c>
      <c r="T244" s="11">
        <f>INDEX(D_THERM_DEMANDS!AF$3:AF$14, MATCH($B244,D_THERM_DEMANDS!$P$3:$P$14,0), 1)</f>
        <v>3.4639017647861883E-2</v>
      </c>
      <c r="U244" s="11">
        <f>INDEX(D_THERM_DEMANDS!AG$3:AG$14, MATCH($B244,D_THERM_DEMANDS!$P$3:$P$14,0), 1)</f>
        <v>5.1958524594841654E-2</v>
      </c>
      <c r="V244" s="11">
        <f>INDEX(D_THERM_DEMANDS!AH$3:AH$14, MATCH($B244,D_THERM_DEMANDS!$P$3:$P$14,0), 1)</f>
        <v>8.5637479886046391E-4</v>
      </c>
      <c r="W244" s="11">
        <f>INDEX(D_THERM_DEMANDS!AI$3:AI$14, MATCH($B244,D_THERM_DEMANDS!$P$3:$P$14,0), 1)</f>
        <v>1.5591397858618225E-2</v>
      </c>
      <c r="X244" s="11">
        <f>INDEX(D_THERM_DEMANDS!AJ$3:AJ$14, MATCH($B244,D_THERM_DEMANDS!$P$3:$P$14,0), 1)</f>
        <v>3.7788019934740666E-2</v>
      </c>
      <c r="Y244" s="11">
        <f>INDEX(D_THERM_DEMANDS!AK$3:AK$14, MATCH($B244,D_THERM_DEMANDS!$P$3:$P$14,0), 1)</f>
        <v>0</v>
      </c>
      <c r="Z244">
        <f>INDEX(DEMAND_C217B!$K$3:$K$14, MATCH($B244,DEMAND_C217B!$H$3:$H$14,0), 1)</f>
        <v>0.25356977839257494</v>
      </c>
    </row>
    <row r="245" spans="1:26">
      <c r="A245" s="1">
        <v>43910</v>
      </c>
      <c r="B245" s="6">
        <f t="shared" si="3"/>
        <v>3</v>
      </c>
      <c r="C245" s="11">
        <v>2211</v>
      </c>
      <c r="D245" s="11">
        <f>OROLEVEL5!G234/1000</f>
        <v>3128.85</v>
      </c>
      <c r="E245" s="11">
        <f>INDEX(OROevaprateIN!$D$2:$D$13, MATCH($B245,OROevaprateIN!$A$2:$A$13,0), 1)</f>
        <v>7.8943033085838124E-2</v>
      </c>
      <c r="F245" s="11">
        <f>INDEX(DEM_D6_PWR!$K$3:$K$14, MATCH($B245,DEM_D6_PWR!$H$3:$H$14,0), 1)</f>
        <v>1.8894009037478362E-3</v>
      </c>
      <c r="G245" s="11">
        <f>INDEX('MINGW_6&amp;DR69'!$L$3:$L$14, MATCH($B245,'MINGW_6&amp;DR69'!$H$3:$H$14,0), 1)</f>
        <v>3.2380952242298339E-2</v>
      </c>
      <c r="H245" s="11">
        <f>INDEX('MINGW_6&amp;DR69'!$M$3:$M$14, MATCH($B245,'MINGW_6&amp;DR69'!$H$3:$H$14,0), 1)</f>
        <v>0.20625960115005709</v>
      </c>
      <c r="I245" s="11">
        <v>4363</v>
      </c>
      <c r="J245" s="11">
        <f>INDEX(CALLITE_EVAP_S_SHSTA!$I$2:$I$13, MATCH($B245,CALLITE_EVAP_S_SHSTA!$F$2:$F$13,0), 1)</f>
        <v>9.6543779296259721E-2</v>
      </c>
      <c r="K245" s="11">
        <f>SHASTAlevel5extended!$H234</f>
        <v>4552.1000000000004</v>
      </c>
      <c r="L245" s="11">
        <f>INDEX(CALLiTE_SHASTA_LEVEL2_4!$E$1024:$E$1035, MATCH($B245,CALLiTE_SHASTA_LEVEL2_4!$C$1024:$C$1035,0), 1)</f>
        <v>1700</v>
      </c>
      <c r="M245" s="11">
        <f>INDEX(CALLiTE_SHASTA_LEVEL2_4!$F$1024:$F$1035, MATCH($B245,CALLiTE_SHASTA_LEVEL2_4!$C$1024:$C$1035,0), 1)</f>
        <v>4450</v>
      </c>
      <c r="N245" s="11">
        <f>inflowYuba!H234</f>
        <v>976</v>
      </c>
      <c r="O245" s="11">
        <f>INDEX(DEMAND_D_DAGUER_NP!$K$3:$K$14, MATCH($B245,DEMAND_D_DAGUER_NP!$H$3:$H$14,0), 1)</f>
        <v>1.4639554287431427</v>
      </c>
      <c r="P245" s="11">
        <f>INDEX(D_THERM_DEMANDS!AB$3:AB$14, MATCH($B245,D_THERM_DEMANDS!$P$3:$P$14,0), 1)</f>
        <v>1.6113671339682081E-2</v>
      </c>
      <c r="Q245" s="11">
        <f>INDEX(D_THERM_DEMANDS!AC$3:AC$14, MATCH($B245,D_THERM_DEMANDS!$P$3:$P$14,0), 1)</f>
        <v>1.5564516188144775E-2</v>
      </c>
      <c r="R245" s="11">
        <f>INDEX(D_THERM_DEMANDS!AD$3:AD$14, MATCH($B245,D_THERM_DEMANDS!$P$3:$P$14,0), 1)</f>
        <v>9999</v>
      </c>
      <c r="S245" s="11">
        <f>INDEX(D_THERM_DEMANDS!AE$3:AE$14, MATCH($B245,D_THERM_DEMANDS!$P$3:$P$14,0), 1)</f>
        <v>9999</v>
      </c>
      <c r="T245" s="11">
        <f>INDEX(D_THERM_DEMANDS!AF$3:AF$14, MATCH($B245,D_THERM_DEMANDS!$P$3:$P$14,0), 1)</f>
        <v>3.4639017647861883E-2</v>
      </c>
      <c r="U245" s="11">
        <f>INDEX(D_THERM_DEMANDS!AG$3:AG$14, MATCH($B245,D_THERM_DEMANDS!$P$3:$P$14,0), 1)</f>
        <v>5.1958524594841654E-2</v>
      </c>
      <c r="V245" s="11">
        <f>INDEX(D_THERM_DEMANDS!AH$3:AH$14, MATCH($B245,D_THERM_DEMANDS!$P$3:$P$14,0), 1)</f>
        <v>8.5637479886046391E-4</v>
      </c>
      <c r="W245" s="11">
        <f>INDEX(D_THERM_DEMANDS!AI$3:AI$14, MATCH($B245,D_THERM_DEMANDS!$P$3:$P$14,0), 1)</f>
        <v>1.5591397858618225E-2</v>
      </c>
      <c r="X245" s="11">
        <f>INDEX(D_THERM_DEMANDS!AJ$3:AJ$14, MATCH($B245,D_THERM_DEMANDS!$P$3:$P$14,0), 1)</f>
        <v>3.7788019934740666E-2</v>
      </c>
      <c r="Y245" s="11">
        <f>INDEX(D_THERM_DEMANDS!AK$3:AK$14, MATCH($B245,D_THERM_DEMANDS!$P$3:$P$14,0), 1)</f>
        <v>0</v>
      </c>
      <c r="Z245">
        <f>INDEX(DEMAND_C217B!$K$3:$K$14, MATCH($B245,DEMAND_C217B!$H$3:$H$14,0), 1)</f>
        <v>0.25356977839257494</v>
      </c>
    </row>
    <row r="246" spans="1:26">
      <c r="A246" s="1">
        <v>43911</v>
      </c>
      <c r="B246" s="6">
        <f t="shared" si="3"/>
        <v>3</v>
      </c>
      <c r="C246" s="11">
        <v>2428</v>
      </c>
      <c r="D246" s="11">
        <f>OROLEVEL5!G235/1000</f>
        <v>3135.0439999999999</v>
      </c>
      <c r="E246" s="11">
        <f>INDEX(OROevaprateIN!$D$2:$D$13, MATCH($B246,OROevaprateIN!$A$2:$A$13,0), 1)</f>
        <v>7.8943033085838124E-2</v>
      </c>
      <c r="F246" s="11">
        <f>INDEX(DEM_D6_PWR!$K$3:$K$14, MATCH($B246,DEM_D6_PWR!$H$3:$H$14,0), 1)</f>
        <v>1.8894009037478362E-3</v>
      </c>
      <c r="G246" s="11">
        <f>INDEX('MINGW_6&amp;DR69'!$L$3:$L$14, MATCH($B246,'MINGW_6&amp;DR69'!$H$3:$H$14,0), 1)</f>
        <v>3.2380952242298339E-2</v>
      </c>
      <c r="H246" s="11">
        <f>INDEX('MINGW_6&amp;DR69'!$M$3:$M$14, MATCH($B246,'MINGW_6&amp;DR69'!$H$3:$H$14,0), 1)</f>
        <v>0.20625960115005709</v>
      </c>
      <c r="I246" s="11">
        <v>4753</v>
      </c>
      <c r="J246" s="11">
        <f>INDEX(CALLITE_EVAP_S_SHSTA!$I$2:$I$13, MATCH($B246,CALLITE_EVAP_S_SHSTA!$F$2:$F$13,0), 1)</f>
        <v>9.6543779296259721E-2</v>
      </c>
      <c r="K246" s="11">
        <f>SHASTAlevel5extended!$H235</f>
        <v>4552.1000000000004</v>
      </c>
      <c r="L246" s="11">
        <f>INDEX(CALLiTE_SHASTA_LEVEL2_4!$E$1024:$E$1035, MATCH($B246,CALLiTE_SHASTA_LEVEL2_4!$C$1024:$C$1035,0), 1)</f>
        <v>1700</v>
      </c>
      <c r="M246" s="11">
        <f>INDEX(CALLiTE_SHASTA_LEVEL2_4!$F$1024:$F$1035, MATCH($B246,CALLiTE_SHASTA_LEVEL2_4!$C$1024:$C$1035,0), 1)</f>
        <v>4450</v>
      </c>
      <c r="N246" s="11">
        <f>inflowYuba!H235</f>
        <v>974</v>
      </c>
      <c r="O246" s="11">
        <f>INDEX(DEMAND_D_DAGUER_NP!$K$3:$K$14, MATCH($B246,DEMAND_D_DAGUER_NP!$H$3:$H$14,0), 1)</f>
        <v>1.4639554287431427</v>
      </c>
      <c r="P246" s="11">
        <f>INDEX(D_THERM_DEMANDS!AB$3:AB$14, MATCH($B246,D_THERM_DEMANDS!$P$3:$P$14,0), 1)</f>
        <v>1.6113671339682081E-2</v>
      </c>
      <c r="Q246" s="11">
        <f>INDEX(D_THERM_DEMANDS!AC$3:AC$14, MATCH($B246,D_THERM_DEMANDS!$P$3:$P$14,0), 1)</f>
        <v>1.5564516188144775E-2</v>
      </c>
      <c r="R246" s="11">
        <f>INDEX(D_THERM_DEMANDS!AD$3:AD$14, MATCH($B246,D_THERM_DEMANDS!$P$3:$P$14,0), 1)</f>
        <v>9999</v>
      </c>
      <c r="S246" s="11">
        <f>INDEX(D_THERM_DEMANDS!AE$3:AE$14, MATCH($B246,D_THERM_DEMANDS!$P$3:$P$14,0), 1)</f>
        <v>9999</v>
      </c>
      <c r="T246" s="11">
        <f>INDEX(D_THERM_DEMANDS!AF$3:AF$14, MATCH($B246,D_THERM_DEMANDS!$P$3:$P$14,0), 1)</f>
        <v>3.4639017647861883E-2</v>
      </c>
      <c r="U246" s="11">
        <f>INDEX(D_THERM_DEMANDS!AG$3:AG$14, MATCH($B246,D_THERM_DEMANDS!$P$3:$P$14,0), 1)</f>
        <v>5.1958524594841654E-2</v>
      </c>
      <c r="V246" s="11">
        <f>INDEX(D_THERM_DEMANDS!AH$3:AH$14, MATCH($B246,D_THERM_DEMANDS!$P$3:$P$14,0), 1)</f>
        <v>8.5637479886046391E-4</v>
      </c>
      <c r="W246" s="11">
        <f>INDEX(D_THERM_DEMANDS!AI$3:AI$14, MATCH($B246,D_THERM_DEMANDS!$P$3:$P$14,0), 1)</f>
        <v>1.5591397858618225E-2</v>
      </c>
      <c r="X246" s="11">
        <f>INDEX(D_THERM_DEMANDS!AJ$3:AJ$14, MATCH($B246,D_THERM_DEMANDS!$P$3:$P$14,0), 1)</f>
        <v>3.7788019934740666E-2</v>
      </c>
      <c r="Y246" s="11">
        <f>INDEX(D_THERM_DEMANDS!AK$3:AK$14, MATCH($B246,D_THERM_DEMANDS!$P$3:$P$14,0), 1)</f>
        <v>0</v>
      </c>
      <c r="Z246">
        <f>INDEX(DEMAND_C217B!$K$3:$K$14, MATCH($B246,DEMAND_C217B!$H$3:$H$14,0), 1)</f>
        <v>0.25356977839257494</v>
      </c>
    </row>
    <row r="247" spans="1:26">
      <c r="A247" s="1">
        <v>43912</v>
      </c>
      <c r="B247" s="6">
        <f t="shared" si="3"/>
        <v>3</v>
      </c>
      <c r="C247" s="11">
        <v>2390</v>
      </c>
      <c r="D247" s="11">
        <f>OROLEVEL5!G236/1000</f>
        <v>3141.1329999999998</v>
      </c>
      <c r="E247" s="11">
        <f>INDEX(OROevaprateIN!$D$2:$D$13, MATCH($B247,OROevaprateIN!$A$2:$A$13,0), 1)</f>
        <v>7.8943033085838124E-2</v>
      </c>
      <c r="F247" s="11">
        <f>INDEX(DEM_D6_PWR!$K$3:$K$14, MATCH($B247,DEM_D6_PWR!$H$3:$H$14,0), 1)</f>
        <v>1.8894009037478362E-3</v>
      </c>
      <c r="G247" s="11">
        <f>INDEX('MINGW_6&amp;DR69'!$L$3:$L$14, MATCH($B247,'MINGW_6&amp;DR69'!$H$3:$H$14,0), 1)</f>
        <v>3.2380952242298339E-2</v>
      </c>
      <c r="H247" s="11">
        <f>INDEX('MINGW_6&amp;DR69'!$M$3:$M$14, MATCH($B247,'MINGW_6&amp;DR69'!$H$3:$H$14,0), 1)</f>
        <v>0.20625960115005709</v>
      </c>
      <c r="I247" s="11">
        <v>4489</v>
      </c>
      <c r="J247" s="11">
        <f>INDEX(CALLITE_EVAP_S_SHSTA!$I$2:$I$13, MATCH($B247,CALLITE_EVAP_S_SHSTA!$F$2:$F$13,0), 1)</f>
        <v>9.6543779296259721E-2</v>
      </c>
      <c r="K247" s="11">
        <f>SHASTAlevel5extended!$H236</f>
        <v>4552.1000000000004</v>
      </c>
      <c r="L247" s="11">
        <f>INDEX(CALLiTE_SHASTA_LEVEL2_4!$E$1024:$E$1035, MATCH($B247,CALLiTE_SHASTA_LEVEL2_4!$C$1024:$C$1035,0), 1)</f>
        <v>1700</v>
      </c>
      <c r="M247" s="11">
        <f>INDEX(CALLiTE_SHASTA_LEVEL2_4!$F$1024:$F$1035, MATCH($B247,CALLiTE_SHASTA_LEVEL2_4!$C$1024:$C$1035,0), 1)</f>
        <v>4450</v>
      </c>
      <c r="N247" s="11">
        <f>inflowYuba!H236</f>
        <v>971</v>
      </c>
      <c r="O247" s="11">
        <f>INDEX(DEMAND_D_DAGUER_NP!$K$3:$K$14, MATCH($B247,DEMAND_D_DAGUER_NP!$H$3:$H$14,0), 1)</f>
        <v>1.4639554287431427</v>
      </c>
      <c r="P247" s="11">
        <f>INDEX(D_THERM_DEMANDS!AB$3:AB$14, MATCH($B247,D_THERM_DEMANDS!$P$3:$P$14,0), 1)</f>
        <v>1.6113671339682081E-2</v>
      </c>
      <c r="Q247" s="11">
        <f>INDEX(D_THERM_DEMANDS!AC$3:AC$14, MATCH($B247,D_THERM_DEMANDS!$P$3:$P$14,0), 1)</f>
        <v>1.5564516188144775E-2</v>
      </c>
      <c r="R247" s="11">
        <f>INDEX(D_THERM_DEMANDS!AD$3:AD$14, MATCH($B247,D_THERM_DEMANDS!$P$3:$P$14,0), 1)</f>
        <v>9999</v>
      </c>
      <c r="S247" s="11">
        <f>INDEX(D_THERM_DEMANDS!AE$3:AE$14, MATCH($B247,D_THERM_DEMANDS!$P$3:$P$14,0), 1)</f>
        <v>9999</v>
      </c>
      <c r="T247" s="11">
        <f>INDEX(D_THERM_DEMANDS!AF$3:AF$14, MATCH($B247,D_THERM_DEMANDS!$P$3:$P$14,0), 1)</f>
        <v>3.4639017647861883E-2</v>
      </c>
      <c r="U247" s="11">
        <f>INDEX(D_THERM_DEMANDS!AG$3:AG$14, MATCH($B247,D_THERM_DEMANDS!$P$3:$P$14,0), 1)</f>
        <v>5.1958524594841654E-2</v>
      </c>
      <c r="V247" s="11">
        <f>INDEX(D_THERM_DEMANDS!AH$3:AH$14, MATCH($B247,D_THERM_DEMANDS!$P$3:$P$14,0), 1)</f>
        <v>8.5637479886046391E-4</v>
      </c>
      <c r="W247" s="11">
        <f>INDEX(D_THERM_DEMANDS!AI$3:AI$14, MATCH($B247,D_THERM_DEMANDS!$P$3:$P$14,0), 1)</f>
        <v>1.5591397858618225E-2</v>
      </c>
      <c r="X247" s="11">
        <f>INDEX(D_THERM_DEMANDS!AJ$3:AJ$14, MATCH($B247,D_THERM_DEMANDS!$P$3:$P$14,0), 1)</f>
        <v>3.7788019934740666E-2</v>
      </c>
      <c r="Y247" s="11">
        <f>INDEX(D_THERM_DEMANDS!AK$3:AK$14, MATCH($B247,D_THERM_DEMANDS!$P$3:$P$14,0), 1)</f>
        <v>0</v>
      </c>
      <c r="Z247">
        <f>INDEX(DEMAND_C217B!$K$3:$K$14, MATCH($B247,DEMAND_C217B!$H$3:$H$14,0), 1)</f>
        <v>0.25356977839257494</v>
      </c>
    </row>
    <row r="248" spans="1:26">
      <c r="A248" s="1">
        <v>43913</v>
      </c>
      <c r="B248" s="6">
        <f t="shared" si="3"/>
        <v>3</v>
      </c>
      <c r="C248" s="11">
        <v>2689</v>
      </c>
      <c r="D248" s="11">
        <f>OROLEVEL5!G237/1000</f>
        <v>3146.72</v>
      </c>
      <c r="E248" s="11">
        <f>INDEX(OROevaprateIN!$D$2:$D$13, MATCH($B248,OROevaprateIN!$A$2:$A$13,0), 1)</f>
        <v>7.8943033085838124E-2</v>
      </c>
      <c r="F248" s="11">
        <f>INDEX(DEM_D6_PWR!$K$3:$K$14, MATCH($B248,DEM_D6_PWR!$H$3:$H$14,0), 1)</f>
        <v>1.8894009037478362E-3</v>
      </c>
      <c r="G248" s="11">
        <f>INDEX('MINGW_6&amp;DR69'!$L$3:$L$14, MATCH($B248,'MINGW_6&amp;DR69'!$H$3:$H$14,0), 1)</f>
        <v>3.2380952242298339E-2</v>
      </c>
      <c r="H248" s="11">
        <f>INDEX('MINGW_6&amp;DR69'!$M$3:$M$14, MATCH($B248,'MINGW_6&amp;DR69'!$H$3:$H$14,0), 1)</f>
        <v>0.20625960115005709</v>
      </c>
      <c r="I248" s="11">
        <v>4683</v>
      </c>
      <c r="J248" s="11">
        <f>INDEX(CALLITE_EVAP_S_SHSTA!$I$2:$I$13, MATCH($B248,CALLITE_EVAP_S_SHSTA!$F$2:$F$13,0), 1)</f>
        <v>9.6543779296259721E-2</v>
      </c>
      <c r="K248" s="11">
        <f>SHASTAlevel5extended!$H237</f>
        <v>4552.1000000000004</v>
      </c>
      <c r="L248" s="11">
        <f>INDEX(CALLiTE_SHASTA_LEVEL2_4!$E$1024:$E$1035, MATCH($B248,CALLiTE_SHASTA_LEVEL2_4!$C$1024:$C$1035,0), 1)</f>
        <v>1700</v>
      </c>
      <c r="M248" s="11">
        <f>INDEX(CALLiTE_SHASTA_LEVEL2_4!$F$1024:$F$1035, MATCH($B248,CALLiTE_SHASTA_LEVEL2_4!$C$1024:$C$1035,0), 1)</f>
        <v>4450</v>
      </c>
      <c r="N248" s="11">
        <f>inflowYuba!H237</f>
        <v>968</v>
      </c>
      <c r="O248" s="11">
        <f>INDEX(DEMAND_D_DAGUER_NP!$K$3:$K$14, MATCH($B248,DEMAND_D_DAGUER_NP!$H$3:$H$14,0), 1)</f>
        <v>1.4639554287431427</v>
      </c>
      <c r="P248" s="11">
        <f>INDEX(D_THERM_DEMANDS!AB$3:AB$14, MATCH($B248,D_THERM_DEMANDS!$P$3:$P$14,0), 1)</f>
        <v>1.6113671339682081E-2</v>
      </c>
      <c r="Q248" s="11">
        <f>INDEX(D_THERM_DEMANDS!AC$3:AC$14, MATCH($B248,D_THERM_DEMANDS!$P$3:$P$14,0), 1)</f>
        <v>1.5564516188144775E-2</v>
      </c>
      <c r="R248" s="11">
        <f>INDEX(D_THERM_DEMANDS!AD$3:AD$14, MATCH($B248,D_THERM_DEMANDS!$P$3:$P$14,0), 1)</f>
        <v>9999</v>
      </c>
      <c r="S248" s="11">
        <f>INDEX(D_THERM_DEMANDS!AE$3:AE$14, MATCH($B248,D_THERM_DEMANDS!$P$3:$P$14,0), 1)</f>
        <v>9999</v>
      </c>
      <c r="T248" s="11">
        <f>INDEX(D_THERM_DEMANDS!AF$3:AF$14, MATCH($B248,D_THERM_DEMANDS!$P$3:$P$14,0), 1)</f>
        <v>3.4639017647861883E-2</v>
      </c>
      <c r="U248" s="11">
        <f>INDEX(D_THERM_DEMANDS!AG$3:AG$14, MATCH($B248,D_THERM_DEMANDS!$P$3:$P$14,0), 1)</f>
        <v>5.1958524594841654E-2</v>
      </c>
      <c r="V248" s="11">
        <f>INDEX(D_THERM_DEMANDS!AH$3:AH$14, MATCH($B248,D_THERM_DEMANDS!$P$3:$P$14,0), 1)</f>
        <v>8.5637479886046391E-4</v>
      </c>
      <c r="W248" s="11">
        <f>INDEX(D_THERM_DEMANDS!AI$3:AI$14, MATCH($B248,D_THERM_DEMANDS!$P$3:$P$14,0), 1)</f>
        <v>1.5591397858618225E-2</v>
      </c>
      <c r="X248" s="11">
        <f>INDEX(D_THERM_DEMANDS!AJ$3:AJ$14, MATCH($B248,D_THERM_DEMANDS!$P$3:$P$14,0), 1)</f>
        <v>3.7788019934740666E-2</v>
      </c>
      <c r="Y248" s="11">
        <f>INDEX(D_THERM_DEMANDS!AK$3:AK$14, MATCH($B248,D_THERM_DEMANDS!$P$3:$P$14,0), 1)</f>
        <v>0</v>
      </c>
      <c r="Z248">
        <f>INDEX(DEMAND_C217B!$K$3:$K$14, MATCH($B248,DEMAND_C217B!$H$3:$H$14,0), 1)</f>
        <v>0.25356977839257494</v>
      </c>
    </row>
    <row r="249" spans="1:26">
      <c r="A249" s="1">
        <v>43914</v>
      </c>
      <c r="B249" s="6">
        <f t="shared" si="3"/>
        <v>3</v>
      </c>
      <c r="C249" s="11">
        <v>2883</v>
      </c>
      <c r="D249" s="11">
        <f>OROLEVEL5!G238/1000</f>
        <v>3134.049</v>
      </c>
      <c r="E249" s="11">
        <f>INDEX(OROevaprateIN!$D$2:$D$13, MATCH($B249,OROevaprateIN!$A$2:$A$13,0), 1)</f>
        <v>7.8943033085838124E-2</v>
      </c>
      <c r="F249" s="11">
        <f>INDEX(DEM_D6_PWR!$K$3:$K$14, MATCH($B249,DEM_D6_PWR!$H$3:$H$14,0), 1)</f>
        <v>1.8894009037478362E-3</v>
      </c>
      <c r="G249" s="11">
        <f>INDEX('MINGW_6&amp;DR69'!$L$3:$L$14, MATCH($B249,'MINGW_6&amp;DR69'!$H$3:$H$14,0), 1)</f>
        <v>3.2380952242298339E-2</v>
      </c>
      <c r="H249" s="11">
        <f>INDEX('MINGW_6&amp;DR69'!$M$3:$M$14, MATCH($B249,'MINGW_6&amp;DR69'!$H$3:$H$14,0), 1)</f>
        <v>0.20625960115005709</v>
      </c>
      <c r="I249" s="11">
        <v>5287</v>
      </c>
      <c r="J249" s="11">
        <f>INDEX(CALLITE_EVAP_S_SHSTA!$I$2:$I$13, MATCH($B249,CALLITE_EVAP_S_SHSTA!$F$2:$F$13,0), 1)</f>
        <v>9.6543779296259721E-2</v>
      </c>
      <c r="K249" s="11">
        <f>SHASTAlevel5extended!$H238</f>
        <v>4552.1000000000004</v>
      </c>
      <c r="L249" s="11">
        <f>INDEX(CALLiTE_SHASTA_LEVEL2_4!$E$1024:$E$1035, MATCH($B249,CALLiTE_SHASTA_LEVEL2_4!$C$1024:$C$1035,0), 1)</f>
        <v>1700</v>
      </c>
      <c r="M249" s="11">
        <f>INDEX(CALLiTE_SHASTA_LEVEL2_4!$F$1024:$F$1035, MATCH($B249,CALLiTE_SHASTA_LEVEL2_4!$C$1024:$C$1035,0), 1)</f>
        <v>4450</v>
      </c>
      <c r="N249" s="11">
        <f>inflowYuba!H238</f>
        <v>964</v>
      </c>
      <c r="O249" s="11">
        <f>INDEX(DEMAND_D_DAGUER_NP!$K$3:$K$14, MATCH($B249,DEMAND_D_DAGUER_NP!$H$3:$H$14,0), 1)</f>
        <v>1.4639554287431427</v>
      </c>
      <c r="P249" s="11">
        <f>INDEX(D_THERM_DEMANDS!AB$3:AB$14, MATCH($B249,D_THERM_DEMANDS!$P$3:$P$14,0), 1)</f>
        <v>1.6113671339682081E-2</v>
      </c>
      <c r="Q249" s="11">
        <f>INDEX(D_THERM_DEMANDS!AC$3:AC$14, MATCH($B249,D_THERM_DEMANDS!$P$3:$P$14,0), 1)</f>
        <v>1.5564516188144775E-2</v>
      </c>
      <c r="R249" s="11">
        <f>INDEX(D_THERM_DEMANDS!AD$3:AD$14, MATCH($B249,D_THERM_DEMANDS!$P$3:$P$14,0), 1)</f>
        <v>9999</v>
      </c>
      <c r="S249" s="11">
        <f>INDEX(D_THERM_DEMANDS!AE$3:AE$14, MATCH($B249,D_THERM_DEMANDS!$P$3:$P$14,0), 1)</f>
        <v>9999</v>
      </c>
      <c r="T249" s="11">
        <f>INDEX(D_THERM_DEMANDS!AF$3:AF$14, MATCH($B249,D_THERM_DEMANDS!$P$3:$P$14,0), 1)</f>
        <v>3.4639017647861883E-2</v>
      </c>
      <c r="U249" s="11">
        <f>INDEX(D_THERM_DEMANDS!AG$3:AG$14, MATCH($B249,D_THERM_DEMANDS!$P$3:$P$14,0), 1)</f>
        <v>5.1958524594841654E-2</v>
      </c>
      <c r="V249" s="11">
        <f>INDEX(D_THERM_DEMANDS!AH$3:AH$14, MATCH($B249,D_THERM_DEMANDS!$P$3:$P$14,0), 1)</f>
        <v>8.5637479886046391E-4</v>
      </c>
      <c r="W249" s="11">
        <f>INDEX(D_THERM_DEMANDS!AI$3:AI$14, MATCH($B249,D_THERM_DEMANDS!$P$3:$P$14,0), 1)</f>
        <v>1.5591397858618225E-2</v>
      </c>
      <c r="X249" s="11">
        <f>INDEX(D_THERM_DEMANDS!AJ$3:AJ$14, MATCH($B249,D_THERM_DEMANDS!$P$3:$P$14,0), 1)</f>
        <v>3.7788019934740666E-2</v>
      </c>
      <c r="Y249" s="11">
        <f>INDEX(D_THERM_DEMANDS!AK$3:AK$14, MATCH($B249,D_THERM_DEMANDS!$P$3:$P$14,0), 1)</f>
        <v>0</v>
      </c>
      <c r="Z249">
        <f>INDEX(DEMAND_C217B!$K$3:$K$14, MATCH($B249,DEMAND_C217B!$H$3:$H$14,0), 1)</f>
        <v>0.25356977839257494</v>
      </c>
    </row>
    <row r="250" spans="1:26">
      <c r="A250" s="1">
        <v>43915</v>
      </c>
      <c r="B250" s="6">
        <f t="shared" si="3"/>
        <v>3</v>
      </c>
      <c r="C250" s="11">
        <v>2695</v>
      </c>
      <c r="D250" s="11">
        <f>OROLEVEL5!G239/1000</f>
        <v>3136.5819999999999</v>
      </c>
      <c r="E250" s="11">
        <f>INDEX(OROevaprateIN!$D$2:$D$13, MATCH($B250,OROevaprateIN!$A$2:$A$13,0), 1)</f>
        <v>7.8943033085838124E-2</v>
      </c>
      <c r="F250" s="11">
        <f>INDEX(DEM_D6_PWR!$K$3:$K$14, MATCH($B250,DEM_D6_PWR!$H$3:$H$14,0), 1)</f>
        <v>1.8894009037478362E-3</v>
      </c>
      <c r="G250" s="11">
        <f>INDEX('MINGW_6&amp;DR69'!$L$3:$L$14, MATCH($B250,'MINGW_6&amp;DR69'!$H$3:$H$14,0), 1)</f>
        <v>3.2380952242298339E-2</v>
      </c>
      <c r="H250" s="11">
        <f>INDEX('MINGW_6&amp;DR69'!$M$3:$M$14, MATCH($B250,'MINGW_6&amp;DR69'!$H$3:$H$14,0), 1)</f>
        <v>0.20625960115005709</v>
      </c>
      <c r="I250" s="11">
        <v>4721</v>
      </c>
      <c r="J250" s="11">
        <f>INDEX(CALLITE_EVAP_S_SHSTA!$I$2:$I$13, MATCH($B250,CALLITE_EVAP_S_SHSTA!$F$2:$F$13,0), 1)</f>
        <v>9.6543779296259721E-2</v>
      </c>
      <c r="K250" s="11">
        <f>SHASTAlevel5extended!$H239</f>
        <v>4552.1000000000004</v>
      </c>
      <c r="L250" s="11">
        <f>INDEX(CALLiTE_SHASTA_LEVEL2_4!$E$1024:$E$1035, MATCH($B250,CALLiTE_SHASTA_LEVEL2_4!$C$1024:$C$1035,0), 1)</f>
        <v>1700</v>
      </c>
      <c r="M250" s="11">
        <f>INDEX(CALLiTE_SHASTA_LEVEL2_4!$F$1024:$F$1035, MATCH($B250,CALLiTE_SHASTA_LEVEL2_4!$C$1024:$C$1035,0), 1)</f>
        <v>4450</v>
      </c>
      <c r="N250" s="11">
        <f>inflowYuba!H239</f>
        <v>966</v>
      </c>
      <c r="O250" s="11">
        <f>INDEX(DEMAND_D_DAGUER_NP!$K$3:$K$14, MATCH($B250,DEMAND_D_DAGUER_NP!$H$3:$H$14,0), 1)</f>
        <v>1.4639554287431427</v>
      </c>
      <c r="P250" s="11">
        <f>INDEX(D_THERM_DEMANDS!AB$3:AB$14, MATCH($B250,D_THERM_DEMANDS!$P$3:$P$14,0), 1)</f>
        <v>1.6113671339682081E-2</v>
      </c>
      <c r="Q250" s="11">
        <f>INDEX(D_THERM_DEMANDS!AC$3:AC$14, MATCH($B250,D_THERM_DEMANDS!$P$3:$P$14,0), 1)</f>
        <v>1.5564516188144775E-2</v>
      </c>
      <c r="R250" s="11">
        <f>INDEX(D_THERM_DEMANDS!AD$3:AD$14, MATCH($B250,D_THERM_DEMANDS!$P$3:$P$14,0), 1)</f>
        <v>9999</v>
      </c>
      <c r="S250" s="11">
        <f>INDEX(D_THERM_DEMANDS!AE$3:AE$14, MATCH($B250,D_THERM_DEMANDS!$P$3:$P$14,0), 1)</f>
        <v>9999</v>
      </c>
      <c r="T250" s="11">
        <f>INDEX(D_THERM_DEMANDS!AF$3:AF$14, MATCH($B250,D_THERM_DEMANDS!$P$3:$P$14,0), 1)</f>
        <v>3.4639017647861883E-2</v>
      </c>
      <c r="U250" s="11">
        <f>INDEX(D_THERM_DEMANDS!AG$3:AG$14, MATCH($B250,D_THERM_DEMANDS!$P$3:$P$14,0), 1)</f>
        <v>5.1958524594841654E-2</v>
      </c>
      <c r="V250" s="11">
        <f>INDEX(D_THERM_DEMANDS!AH$3:AH$14, MATCH($B250,D_THERM_DEMANDS!$P$3:$P$14,0), 1)</f>
        <v>8.5637479886046391E-4</v>
      </c>
      <c r="W250" s="11">
        <f>INDEX(D_THERM_DEMANDS!AI$3:AI$14, MATCH($B250,D_THERM_DEMANDS!$P$3:$P$14,0), 1)</f>
        <v>1.5591397858618225E-2</v>
      </c>
      <c r="X250" s="11">
        <f>INDEX(D_THERM_DEMANDS!AJ$3:AJ$14, MATCH($B250,D_THERM_DEMANDS!$P$3:$P$14,0), 1)</f>
        <v>3.7788019934740666E-2</v>
      </c>
      <c r="Y250" s="11">
        <f>INDEX(D_THERM_DEMANDS!AK$3:AK$14, MATCH($B250,D_THERM_DEMANDS!$P$3:$P$14,0), 1)</f>
        <v>0</v>
      </c>
      <c r="Z250">
        <f>INDEX(DEMAND_C217B!$K$3:$K$14, MATCH($B250,DEMAND_C217B!$H$3:$H$14,0), 1)</f>
        <v>0.25356977839257494</v>
      </c>
    </row>
    <row r="251" spans="1:26">
      <c r="A251" s="1">
        <v>43916</v>
      </c>
      <c r="B251" s="6">
        <f t="shared" si="3"/>
        <v>3</v>
      </c>
      <c r="C251" s="11">
        <v>2620</v>
      </c>
      <c r="D251" s="11">
        <f>OROLEVEL5!G240/1000</f>
        <v>3141.3490000000002</v>
      </c>
      <c r="E251" s="11">
        <f>INDEX(OROevaprateIN!$D$2:$D$13, MATCH($B251,OROevaprateIN!$A$2:$A$13,0), 1)</f>
        <v>7.8943033085838124E-2</v>
      </c>
      <c r="F251" s="11">
        <f>INDEX(DEM_D6_PWR!$K$3:$K$14, MATCH($B251,DEM_D6_PWR!$H$3:$H$14,0), 1)</f>
        <v>1.8894009037478362E-3</v>
      </c>
      <c r="G251" s="11">
        <f>INDEX('MINGW_6&amp;DR69'!$L$3:$L$14, MATCH($B251,'MINGW_6&amp;DR69'!$H$3:$H$14,0), 1)</f>
        <v>3.2380952242298339E-2</v>
      </c>
      <c r="H251" s="11">
        <f>INDEX('MINGW_6&amp;DR69'!$M$3:$M$14, MATCH($B251,'MINGW_6&amp;DR69'!$H$3:$H$14,0), 1)</f>
        <v>0.20625960115005709</v>
      </c>
      <c r="I251" s="11">
        <v>5157</v>
      </c>
      <c r="J251" s="11">
        <f>INDEX(CALLITE_EVAP_S_SHSTA!$I$2:$I$13, MATCH($B251,CALLITE_EVAP_S_SHSTA!$F$2:$F$13,0), 1)</f>
        <v>9.6543779296259721E-2</v>
      </c>
      <c r="K251" s="11">
        <f>SHASTAlevel5extended!$H240</f>
        <v>4552.1000000000004</v>
      </c>
      <c r="L251" s="11">
        <f>INDEX(CALLiTE_SHASTA_LEVEL2_4!$E$1024:$E$1035, MATCH($B251,CALLiTE_SHASTA_LEVEL2_4!$C$1024:$C$1035,0), 1)</f>
        <v>1700</v>
      </c>
      <c r="M251" s="11">
        <f>INDEX(CALLiTE_SHASTA_LEVEL2_4!$F$1024:$F$1035, MATCH($B251,CALLiTE_SHASTA_LEVEL2_4!$C$1024:$C$1035,0), 1)</f>
        <v>4450</v>
      </c>
      <c r="N251" s="11">
        <f>inflowYuba!H240</f>
        <v>962</v>
      </c>
      <c r="O251" s="11">
        <f>INDEX(DEMAND_D_DAGUER_NP!$K$3:$K$14, MATCH($B251,DEMAND_D_DAGUER_NP!$H$3:$H$14,0), 1)</f>
        <v>1.4639554287431427</v>
      </c>
      <c r="P251" s="11">
        <f>INDEX(D_THERM_DEMANDS!AB$3:AB$14, MATCH($B251,D_THERM_DEMANDS!$P$3:$P$14,0), 1)</f>
        <v>1.6113671339682081E-2</v>
      </c>
      <c r="Q251" s="11">
        <f>INDEX(D_THERM_DEMANDS!AC$3:AC$14, MATCH($B251,D_THERM_DEMANDS!$P$3:$P$14,0), 1)</f>
        <v>1.5564516188144775E-2</v>
      </c>
      <c r="R251" s="11">
        <f>INDEX(D_THERM_DEMANDS!AD$3:AD$14, MATCH($B251,D_THERM_DEMANDS!$P$3:$P$14,0), 1)</f>
        <v>9999</v>
      </c>
      <c r="S251" s="11">
        <f>INDEX(D_THERM_DEMANDS!AE$3:AE$14, MATCH($B251,D_THERM_DEMANDS!$P$3:$P$14,0), 1)</f>
        <v>9999</v>
      </c>
      <c r="T251" s="11">
        <f>INDEX(D_THERM_DEMANDS!AF$3:AF$14, MATCH($B251,D_THERM_DEMANDS!$P$3:$P$14,0), 1)</f>
        <v>3.4639017647861883E-2</v>
      </c>
      <c r="U251" s="11">
        <f>INDEX(D_THERM_DEMANDS!AG$3:AG$14, MATCH($B251,D_THERM_DEMANDS!$P$3:$P$14,0), 1)</f>
        <v>5.1958524594841654E-2</v>
      </c>
      <c r="V251" s="11">
        <f>INDEX(D_THERM_DEMANDS!AH$3:AH$14, MATCH($B251,D_THERM_DEMANDS!$P$3:$P$14,0), 1)</f>
        <v>8.5637479886046391E-4</v>
      </c>
      <c r="W251" s="11">
        <f>INDEX(D_THERM_DEMANDS!AI$3:AI$14, MATCH($B251,D_THERM_DEMANDS!$P$3:$P$14,0), 1)</f>
        <v>1.5591397858618225E-2</v>
      </c>
      <c r="X251" s="11">
        <f>INDEX(D_THERM_DEMANDS!AJ$3:AJ$14, MATCH($B251,D_THERM_DEMANDS!$P$3:$P$14,0), 1)</f>
        <v>3.7788019934740666E-2</v>
      </c>
      <c r="Y251" s="11">
        <f>INDEX(D_THERM_DEMANDS!AK$3:AK$14, MATCH($B251,D_THERM_DEMANDS!$P$3:$P$14,0), 1)</f>
        <v>0</v>
      </c>
      <c r="Z251">
        <f>INDEX(DEMAND_C217B!$K$3:$K$14, MATCH($B251,DEMAND_C217B!$H$3:$H$14,0), 1)</f>
        <v>0.25356977839257494</v>
      </c>
    </row>
    <row r="252" spans="1:26">
      <c r="A252" s="1">
        <v>43917</v>
      </c>
      <c r="B252" s="6">
        <f t="shared" si="3"/>
        <v>3</v>
      </c>
      <c r="C252" s="11">
        <v>2383</v>
      </c>
      <c r="D252" s="11">
        <f>OROLEVEL5!G241/1000</f>
        <v>3147.248</v>
      </c>
      <c r="E252" s="11">
        <f>INDEX(OROevaprateIN!$D$2:$D$13, MATCH($B252,OROevaprateIN!$A$2:$A$13,0), 1)</f>
        <v>7.8943033085838124E-2</v>
      </c>
      <c r="F252" s="11">
        <f>INDEX(DEM_D6_PWR!$K$3:$K$14, MATCH($B252,DEM_D6_PWR!$H$3:$H$14,0), 1)</f>
        <v>1.8894009037478362E-3</v>
      </c>
      <c r="G252" s="11">
        <f>INDEX('MINGW_6&amp;DR69'!$L$3:$L$14, MATCH($B252,'MINGW_6&amp;DR69'!$H$3:$H$14,0), 1)</f>
        <v>3.2380952242298339E-2</v>
      </c>
      <c r="H252" s="11">
        <f>INDEX('MINGW_6&amp;DR69'!$M$3:$M$14, MATCH($B252,'MINGW_6&amp;DR69'!$H$3:$H$14,0), 1)</f>
        <v>0.20625960115005709</v>
      </c>
      <c r="I252" s="11">
        <v>4199</v>
      </c>
      <c r="J252" s="11">
        <f>INDEX(CALLITE_EVAP_S_SHSTA!$I$2:$I$13, MATCH($B252,CALLITE_EVAP_S_SHSTA!$F$2:$F$13,0), 1)</f>
        <v>9.6543779296259721E-2</v>
      </c>
      <c r="K252" s="11">
        <f>SHASTAlevel5extended!$H241</f>
        <v>4552.1000000000004</v>
      </c>
      <c r="L252" s="11">
        <f>INDEX(CALLiTE_SHASTA_LEVEL2_4!$E$1024:$E$1035, MATCH($B252,CALLiTE_SHASTA_LEVEL2_4!$C$1024:$C$1035,0), 1)</f>
        <v>1700</v>
      </c>
      <c r="M252" s="11">
        <f>INDEX(CALLiTE_SHASTA_LEVEL2_4!$F$1024:$F$1035, MATCH($B252,CALLiTE_SHASTA_LEVEL2_4!$C$1024:$C$1035,0), 1)</f>
        <v>4450</v>
      </c>
      <c r="N252" s="11">
        <f>inflowYuba!H241</f>
        <v>964</v>
      </c>
      <c r="O252" s="11">
        <f>INDEX(DEMAND_D_DAGUER_NP!$K$3:$K$14, MATCH($B252,DEMAND_D_DAGUER_NP!$H$3:$H$14,0), 1)</f>
        <v>1.4639554287431427</v>
      </c>
      <c r="P252" s="11">
        <f>INDEX(D_THERM_DEMANDS!AB$3:AB$14, MATCH($B252,D_THERM_DEMANDS!$P$3:$P$14,0), 1)</f>
        <v>1.6113671339682081E-2</v>
      </c>
      <c r="Q252" s="11">
        <f>INDEX(D_THERM_DEMANDS!AC$3:AC$14, MATCH($B252,D_THERM_DEMANDS!$P$3:$P$14,0), 1)</f>
        <v>1.5564516188144775E-2</v>
      </c>
      <c r="R252" s="11">
        <f>INDEX(D_THERM_DEMANDS!AD$3:AD$14, MATCH($B252,D_THERM_DEMANDS!$P$3:$P$14,0), 1)</f>
        <v>9999</v>
      </c>
      <c r="S252" s="11">
        <f>INDEX(D_THERM_DEMANDS!AE$3:AE$14, MATCH($B252,D_THERM_DEMANDS!$P$3:$P$14,0), 1)</f>
        <v>9999</v>
      </c>
      <c r="T252" s="11">
        <f>INDEX(D_THERM_DEMANDS!AF$3:AF$14, MATCH($B252,D_THERM_DEMANDS!$P$3:$P$14,0), 1)</f>
        <v>3.4639017647861883E-2</v>
      </c>
      <c r="U252" s="11">
        <f>INDEX(D_THERM_DEMANDS!AG$3:AG$14, MATCH($B252,D_THERM_DEMANDS!$P$3:$P$14,0), 1)</f>
        <v>5.1958524594841654E-2</v>
      </c>
      <c r="V252" s="11">
        <f>INDEX(D_THERM_DEMANDS!AH$3:AH$14, MATCH($B252,D_THERM_DEMANDS!$P$3:$P$14,0), 1)</f>
        <v>8.5637479886046391E-4</v>
      </c>
      <c r="W252" s="11">
        <f>INDEX(D_THERM_DEMANDS!AI$3:AI$14, MATCH($B252,D_THERM_DEMANDS!$P$3:$P$14,0), 1)</f>
        <v>1.5591397858618225E-2</v>
      </c>
      <c r="X252" s="11">
        <f>INDEX(D_THERM_DEMANDS!AJ$3:AJ$14, MATCH($B252,D_THERM_DEMANDS!$P$3:$P$14,0), 1)</f>
        <v>3.7788019934740666E-2</v>
      </c>
      <c r="Y252" s="11">
        <f>INDEX(D_THERM_DEMANDS!AK$3:AK$14, MATCH($B252,D_THERM_DEMANDS!$P$3:$P$14,0), 1)</f>
        <v>0</v>
      </c>
      <c r="Z252">
        <f>INDEX(DEMAND_C217B!$K$3:$K$14, MATCH($B252,DEMAND_C217B!$H$3:$H$14,0), 1)</f>
        <v>0.25356977839257494</v>
      </c>
    </row>
    <row r="253" spans="1:26">
      <c r="A253" s="1">
        <v>43918</v>
      </c>
      <c r="B253" s="6">
        <f t="shared" si="3"/>
        <v>3</v>
      </c>
      <c r="C253" s="11">
        <v>2484</v>
      </c>
      <c r="D253" s="11">
        <f>OROLEVEL5!G242/1000</f>
        <v>3139.3429999999998</v>
      </c>
      <c r="E253" s="11">
        <f>INDEX(OROevaprateIN!$D$2:$D$13, MATCH($B253,OROevaprateIN!$A$2:$A$13,0), 1)</f>
        <v>7.8943033085838124E-2</v>
      </c>
      <c r="F253" s="11">
        <f>INDEX(DEM_D6_PWR!$K$3:$K$14, MATCH($B253,DEM_D6_PWR!$H$3:$H$14,0), 1)</f>
        <v>1.8894009037478362E-3</v>
      </c>
      <c r="G253" s="11">
        <f>INDEX('MINGW_6&amp;DR69'!$L$3:$L$14, MATCH($B253,'MINGW_6&amp;DR69'!$H$3:$H$14,0), 1)</f>
        <v>3.2380952242298339E-2</v>
      </c>
      <c r="H253" s="11">
        <f>INDEX('MINGW_6&amp;DR69'!$M$3:$M$14, MATCH($B253,'MINGW_6&amp;DR69'!$H$3:$H$14,0), 1)</f>
        <v>0.20625960115005709</v>
      </c>
      <c r="I253" s="11">
        <v>5008</v>
      </c>
      <c r="J253" s="11">
        <f>INDEX(CALLITE_EVAP_S_SHSTA!$I$2:$I$13, MATCH($B253,CALLITE_EVAP_S_SHSTA!$F$2:$F$13,0), 1)</f>
        <v>9.6543779296259721E-2</v>
      </c>
      <c r="K253" s="11">
        <f>SHASTAlevel5extended!$H242</f>
        <v>4552.1000000000004</v>
      </c>
      <c r="L253" s="11">
        <f>INDEX(CALLiTE_SHASTA_LEVEL2_4!$E$1024:$E$1035, MATCH($B253,CALLiTE_SHASTA_LEVEL2_4!$C$1024:$C$1035,0), 1)</f>
        <v>1700</v>
      </c>
      <c r="M253" s="11">
        <f>INDEX(CALLiTE_SHASTA_LEVEL2_4!$F$1024:$F$1035, MATCH($B253,CALLiTE_SHASTA_LEVEL2_4!$C$1024:$C$1035,0), 1)</f>
        <v>4450</v>
      </c>
      <c r="N253" s="11">
        <f>inflowYuba!H242</f>
        <v>961</v>
      </c>
      <c r="O253" s="11">
        <f>INDEX(DEMAND_D_DAGUER_NP!$K$3:$K$14, MATCH($B253,DEMAND_D_DAGUER_NP!$H$3:$H$14,0), 1)</f>
        <v>1.4639554287431427</v>
      </c>
      <c r="P253" s="11">
        <f>INDEX(D_THERM_DEMANDS!AB$3:AB$14, MATCH($B253,D_THERM_DEMANDS!$P$3:$P$14,0), 1)</f>
        <v>1.6113671339682081E-2</v>
      </c>
      <c r="Q253" s="11">
        <f>INDEX(D_THERM_DEMANDS!AC$3:AC$14, MATCH($B253,D_THERM_DEMANDS!$P$3:$P$14,0), 1)</f>
        <v>1.5564516188144775E-2</v>
      </c>
      <c r="R253" s="11">
        <f>INDEX(D_THERM_DEMANDS!AD$3:AD$14, MATCH($B253,D_THERM_DEMANDS!$P$3:$P$14,0), 1)</f>
        <v>9999</v>
      </c>
      <c r="S253" s="11">
        <f>INDEX(D_THERM_DEMANDS!AE$3:AE$14, MATCH($B253,D_THERM_DEMANDS!$P$3:$P$14,0), 1)</f>
        <v>9999</v>
      </c>
      <c r="T253" s="11">
        <f>INDEX(D_THERM_DEMANDS!AF$3:AF$14, MATCH($B253,D_THERM_DEMANDS!$P$3:$P$14,0), 1)</f>
        <v>3.4639017647861883E-2</v>
      </c>
      <c r="U253" s="11">
        <f>INDEX(D_THERM_DEMANDS!AG$3:AG$14, MATCH($B253,D_THERM_DEMANDS!$P$3:$P$14,0), 1)</f>
        <v>5.1958524594841654E-2</v>
      </c>
      <c r="V253" s="11">
        <f>INDEX(D_THERM_DEMANDS!AH$3:AH$14, MATCH($B253,D_THERM_DEMANDS!$P$3:$P$14,0), 1)</f>
        <v>8.5637479886046391E-4</v>
      </c>
      <c r="W253" s="11">
        <f>INDEX(D_THERM_DEMANDS!AI$3:AI$14, MATCH($B253,D_THERM_DEMANDS!$P$3:$P$14,0), 1)</f>
        <v>1.5591397858618225E-2</v>
      </c>
      <c r="X253" s="11">
        <f>INDEX(D_THERM_DEMANDS!AJ$3:AJ$14, MATCH($B253,D_THERM_DEMANDS!$P$3:$P$14,0), 1)</f>
        <v>3.7788019934740666E-2</v>
      </c>
      <c r="Y253" s="11">
        <f>INDEX(D_THERM_DEMANDS!AK$3:AK$14, MATCH($B253,D_THERM_DEMANDS!$P$3:$P$14,0), 1)</f>
        <v>0</v>
      </c>
      <c r="Z253">
        <f>INDEX(DEMAND_C217B!$K$3:$K$14, MATCH($B253,DEMAND_C217B!$H$3:$H$14,0), 1)</f>
        <v>0.25356977839257494</v>
      </c>
    </row>
    <row r="254" spans="1:26">
      <c r="A254" s="1">
        <v>43919</v>
      </c>
      <c r="B254" s="6">
        <f t="shared" si="3"/>
        <v>3</v>
      </c>
      <c r="C254" s="11">
        <v>2589</v>
      </c>
      <c r="D254" s="11">
        <f>OROLEVEL5!G243/1000</f>
        <v>3140.2820000000002</v>
      </c>
      <c r="E254" s="11">
        <f>INDEX(OROevaprateIN!$D$2:$D$13, MATCH($B254,OROevaprateIN!$A$2:$A$13,0), 1)</f>
        <v>7.8943033085838124E-2</v>
      </c>
      <c r="F254" s="11">
        <f>INDEX(DEM_D6_PWR!$K$3:$K$14, MATCH($B254,DEM_D6_PWR!$H$3:$H$14,0), 1)</f>
        <v>1.8894009037478362E-3</v>
      </c>
      <c r="G254" s="11">
        <f>INDEX('MINGW_6&amp;DR69'!$L$3:$L$14, MATCH($B254,'MINGW_6&amp;DR69'!$H$3:$H$14,0), 1)</f>
        <v>3.2380952242298339E-2</v>
      </c>
      <c r="H254" s="11">
        <f>INDEX('MINGW_6&amp;DR69'!$M$3:$M$14, MATCH($B254,'MINGW_6&amp;DR69'!$H$3:$H$14,0), 1)</f>
        <v>0.20625960115005709</v>
      </c>
      <c r="I254" s="11">
        <v>5351</v>
      </c>
      <c r="J254" s="11">
        <f>INDEX(CALLITE_EVAP_S_SHSTA!$I$2:$I$13, MATCH($B254,CALLITE_EVAP_S_SHSTA!$F$2:$F$13,0), 1)</f>
        <v>9.6543779296259721E-2</v>
      </c>
      <c r="K254" s="11">
        <f>SHASTAlevel5extended!$H243</f>
        <v>4552.1000000000004</v>
      </c>
      <c r="L254" s="11">
        <f>INDEX(CALLiTE_SHASTA_LEVEL2_4!$E$1024:$E$1035, MATCH($B254,CALLiTE_SHASTA_LEVEL2_4!$C$1024:$C$1035,0), 1)</f>
        <v>1700</v>
      </c>
      <c r="M254" s="11">
        <f>INDEX(CALLiTE_SHASTA_LEVEL2_4!$F$1024:$F$1035, MATCH($B254,CALLiTE_SHASTA_LEVEL2_4!$C$1024:$C$1035,0), 1)</f>
        <v>4450</v>
      </c>
      <c r="N254" s="11">
        <f>inflowYuba!H243</f>
        <v>961</v>
      </c>
      <c r="O254" s="11">
        <f>INDEX(DEMAND_D_DAGUER_NP!$K$3:$K$14, MATCH($B254,DEMAND_D_DAGUER_NP!$H$3:$H$14,0), 1)</f>
        <v>1.4639554287431427</v>
      </c>
      <c r="P254" s="11">
        <f>INDEX(D_THERM_DEMANDS!AB$3:AB$14, MATCH($B254,D_THERM_DEMANDS!$P$3:$P$14,0), 1)</f>
        <v>1.6113671339682081E-2</v>
      </c>
      <c r="Q254" s="11">
        <f>INDEX(D_THERM_DEMANDS!AC$3:AC$14, MATCH($B254,D_THERM_DEMANDS!$P$3:$P$14,0), 1)</f>
        <v>1.5564516188144775E-2</v>
      </c>
      <c r="R254" s="11">
        <f>INDEX(D_THERM_DEMANDS!AD$3:AD$14, MATCH($B254,D_THERM_DEMANDS!$P$3:$P$14,0), 1)</f>
        <v>9999</v>
      </c>
      <c r="S254" s="11">
        <f>INDEX(D_THERM_DEMANDS!AE$3:AE$14, MATCH($B254,D_THERM_DEMANDS!$P$3:$P$14,0), 1)</f>
        <v>9999</v>
      </c>
      <c r="T254" s="11">
        <f>INDEX(D_THERM_DEMANDS!AF$3:AF$14, MATCH($B254,D_THERM_DEMANDS!$P$3:$P$14,0), 1)</f>
        <v>3.4639017647861883E-2</v>
      </c>
      <c r="U254" s="11">
        <f>INDEX(D_THERM_DEMANDS!AG$3:AG$14, MATCH($B254,D_THERM_DEMANDS!$P$3:$P$14,0), 1)</f>
        <v>5.1958524594841654E-2</v>
      </c>
      <c r="V254" s="11">
        <f>INDEX(D_THERM_DEMANDS!AH$3:AH$14, MATCH($B254,D_THERM_DEMANDS!$P$3:$P$14,0), 1)</f>
        <v>8.5637479886046391E-4</v>
      </c>
      <c r="W254" s="11">
        <f>INDEX(D_THERM_DEMANDS!AI$3:AI$14, MATCH($B254,D_THERM_DEMANDS!$P$3:$P$14,0), 1)</f>
        <v>1.5591397858618225E-2</v>
      </c>
      <c r="X254" s="11">
        <f>INDEX(D_THERM_DEMANDS!AJ$3:AJ$14, MATCH($B254,D_THERM_DEMANDS!$P$3:$P$14,0), 1)</f>
        <v>3.7788019934740666E-2</v>
      </c>
      <c r="Y254" s="11">
        <f>INDEX(D_THERM_DEMANDS!AK$3:AK$14, MATCH($B254,D_THERM_DEMANDS!$P$3:$P$14,0), 1)</f>
        <v>0</v>
      </c>
      <c r="Z254">
        <f>INDEX(DEMAND_C217B!$K$3:$K$14, MATCH($B254,DEMAND_C217B!$H$3:$H$14,0), 1)</f>
        <v>0.25356977839257494</v>
      </c>
    </row>
    <row r="255" spans="1:26">
      <c r="A255" s="1">
        <v>43920</v>
      </c>
      <c r="B255" s="6">
        <f t="shared" si="3"/>
        <v>3</v>
      </c>
      <c r="C255" s="11">
        <v>3313</v>
      </c>
      <c r="D255" s="11">
        <f>OROLEVEL5!G244/1000</f>
        <v>3145.1779999999999</v>
      </c>
      <c r="E255" s="11">
        <f>INDEX(OROevaprateIN!$D$2:$D$13, MATCH($B255,OROevaprateIN!$A$2:$A$13,0), 1)</f>
        <v>7.8943033085838124E-2</v>
      </c>
      <c r="F255" s="11">
        <f>INDEX(DEM_D6_PWR!$K$3:$K$14, MATCH($B255,DEM_D6_PWR!$H$3:$H$14,0), 1)</f>
        <v>1.8894009037478362E-3</v>
      </c>
      <c r="G255" s="11">
        <f>INDEX('MINGW_6&amp;DR69'!$L$3:$L$14, MATCH($B255,'MINGW_6&amp;DR69'!$H$3:$H$14,0), 1)</f>
        <v>3.2380952242298339E-2</v>
      </c>
      <c r="H255" s="11">
        <f>INDEX('MINGW_6&amp;DR69'!$M$3:$M$14, MATCH($B255,'MINGW_6&amp;DR69'!$H$3:$H$14,0), 1)</f>
        <v>0.20625960115005709</v>
      </c>
      <c r="I255" s="11">
        <v>6035</v>
      </c>
      <c r="J255" s="11">
        <f>INDEX(CALLITE_EVAP_S_SHSTA!$I$2:$I$13, MATCH($B255,CALLITE_EVAP_S_SHSTA!$F$2:$F$13,0), 1)</f>
        <v>9.6543779296259721E-2</v>
      </c>
      <c r="K255" s="11">
        <f>SHASTAlevel5extended!$H244</f>
        <v>4552.1000000000004</v>
      </c>
      <c r="L255" s="11">
        <f>INDEX(CALLiTE_SHASTA_LEVEL2_4!$E$1024:$E$1035, MATCH($B255,CALLiTE_SHASTA_LEVEL2_4!$C$1024:$C$1035,0), 1)</f>
        <v>1700</v>
      </c>
      <c r="M255" s="11">
        <f>INDEX(CALLiTE_SHASTA_LEVEL2_4!$F$1024:$F$1035, MATCH($B255,CALLiTE_SHASTA_LEVEL2_4!$C$1024:$C$1035,0), 1)</f>
        <v>4450</v>
      </c>
      <c r="N255" s="11">
        <f>inflowYuba!H244</f>
        <v>964</v>
      </c>
      <c r="O255" s="11">
        <f>INDEX(DEMAND_D_DAGUER_NP!$K$3:$K$14, MATCH($B255,DEMAND_D_DAGUER_NP!$H$3:$H$14,0), 1)</f>
        <v>1.4639554287431427</v>
      </c>
      <c r="P255" s="11">
        <f>INDEX(D_THERM_DEMANDS!AB$3:AB$14, MATCH($B255,D_THERM_DEMANDS!$P$3:$P$14,0), 1)</f>
        <v>1.6113671339682081E-2</v>
      </c>
      <c r="Q255" s="11">
        <f>INDEX(D_THERM_DEMANDS!AC$3:AC$14, MATCH($B255,D_THERM_DEMANDS!$P$3:$P$14,0), 1)</f>
        <v>1.5564516188144775E-2</v>
      </c>
      <c r="R255" s="11">
        <f>INDEX(D_THERM_DEMANDS!AD$3:AD$14, MATCH($B255,D_THERM_DEMANDS!$P$3:$P$14,0), 1)</f>
        <v>9999</v>
      </c>
      <c r="S255" s="11">
        <f>INDEX(D_THERM_DEMANDS!AE$3:AE$14, MATCH($B255,D_THERM_DEMANDS!$P$3:$P$14,0), 1)</f>
        <v>9999</v>
      </c>
      <c r="T255" s="11">
        <f>INDEX(D_THERM_DEMANDS!AF$3:AF$14, MATCH($B255,D_THERM_DEMANDS!$P$3:$P$14,0), 1)</f>
        <v>3.4639017647861883E-2</v>
      </c>
      <c r="U255" s="11">
        <f>INDEX(D_THERM_DEMANDS!AG$3:AG$14, MATCH($B255,D_THERM_DEMANDS!$P$3:$P$14,0), 1)</f>
        <v>5.1958524594841654E-2</v>
      </c>
      <c r="V255" s="11">
        <f>INDEX(D_THERM_DEMANDS!AH$3:AH$14, MATCH($B255,D_THERM_DEMANDS!$P$3:$P$14,0), 1)</f>
        <v>8.5637479886046391E-4</v>
      </c>
      <c r="W255" s="11">
        <f>INDEX(D_THERM_DEMANDS!AI$3:AI$14, MATCH($B255,D_THERM_DEMANDS!$P$3:$P$14,0), 1)</f>
        <v>1.5591397858618225E-2</v>
      </c>
      <c r="X255" s="11">
        <f>INDEX(D_THERM_DEMANDS!AJ$3:AJ$14, MATCH($B255,D_THERM_DEMANDS!$P$3:$P$14,0), 1)</f>
        <v>3.7788019934740666E-2</v>
      </c>
      <c r="Y255" s="11">
        <f>INDEX(D_THERM_DEMANDS!AK$3:AK$14, MATCH($B255,D_THERM_DEMANDS!$P$3:$P$14,0), 1)</f>
        <v>0</v>
      </c>
      <c r="Z255">
        <f>INDEX(DEMAND_C217B!$K$3:$K$14, MATCH($B255,DEMAND_C217B!$H$3:$H$14,0), 1)</f>
        <v>0.25356977839257494</v>
      </c>
    </row>
    <row r="256" spans="1:26">
      <c r="A256" s="1">
        <v>43921</v>
      </c>
      <c r="B256" s="6">
        <f t="shared" si="3"/>
        <v>3</v>
      </c>
      <c r="C256" s="11">
        <v>3191</v>
      </c>
      <c r="D256" s="11">
        <f>OROLEVEL5!G245/1000</f>
        <v>3160.7510000000002</v>
      </c>
      <c r="E256" s="11">
        <f>INDEX(OROevaprateIN!$D$2:$D$13, MATCH($B256,OROevaprateIN!$A$2:$A$13,0), 1)</f>
        <v>7.8943033085838124E-2</v>
      </c>
      <c r="F256" s="11">
        <f>INDEX(DEM_D6_PWR!$K$3:$K$14, MATCH($B256,DEM_D6_PWR!$H$3:$H$14,0), 1)</f>
        <v>1.8894009037478362E-3</v>
      </c>
      <c r="G256" s="11">
        <f>INDEX('MINGW_6&amp;DR69'!$L$3:$L$14, MATCH($B256,'MINGW_6&amp;DR69'!$H$3:$H$14,0), 1)</f>
        <v>3.2380952242298339E-2</v>
      </c>
      <c r="H256" s="11">
        <f>INDEX('MINGW_6&amp;DR69'!$M$3:$M$14, MATCH($B256,'MINGW_6&amp;DR69'!$H$3:$H$14,0), 1)</f>
        <v>0.20625960115005709</v>
      </c>
      <c r="I256" s="11">
        <v>6359</v>
      </c>
      <c r="J256" s="11">
        <f>INDEX(CALLITE_EVAP_S_SHSTA!$I$2:$I$13, MATCH($B256,CALLITE_EVAP_S_SHSTA!$F$2:$F$13,0), 1)</f>
        <v>9.6543779296259721E-2</v>
      </c>
      <c r="K256" s="11">
        <f>SHASTAlevel5extended!$H245</f>
        <v>4552.1000000000004</v>
      </c>
      <c r="L256" s="11">
        <f>INDEX(CALLiTE_SHASTA_LEVEL2_4!$E$1024:$E$1035, MATCH($B256,CALLiTE_SHASTA_LEVEL2_4!$C$1024:$C$1035,0), 1)</f>
        <v>1700</v>
      </c>
      <c r="M256" s="11">
        <f>INDEX(CALLiTE_SHASTA_LEVEL2_4!$F$1024:$F$1035, MATCH($B256,CALLiTE_SHASTA_LEVEL2_4!$C$1024:$C$1035,0), 1)</f>
        <v>4450</v>
      </c>
      <c r="N256" s="11">
        <f>inflowYuba!H245</f>
        <v>967</v>
      </c>
      <c r="O256" s="11">
        <f>INDEX(DEMAND_D_DAGUER_NP!$K$3:$K$14, MATCH($B256,DEMAND_D_DAGUER_NP!$H$3:$H$14,0), 1)</f>
        <v>1.4639554287431427</v>
      </c>
      <c r="P256" s="11">
        <f>INDEX(D_THERM_DEMANDS!AB$3:AB$14, MATCH($B256,D_THERM_DEMANDS!$P$3:$P$14,0), 1)</f>
        <v>1.6113671339682081E-2</v>
      </c>
      <c r="Q256" s="11">
        <f>INDEX(D_THERM_DEMANDS!AC$3:AC$14, MATCH($B256,D_THERM_DEMANDS!$P$3:$P$14,0), 1)</f>
        <v>1.5564516188144775E-2</v>
      </c>
      <c r="R256" s="11">
        <f>INDEX(D_THERM_DEMANDS!AD$3:AD$14, MATCH($B256,D_THERM_DEMANDS!$P$3:$P$14,0), 1)</f>
        <v>9999</v>
      </c>
      <c r="S256" s="11">
        <f>INDEX(D_THERM_DEMANDS!AE$3:AE$14, MATCH($B256,D_THERM_DEMANDS!$P$3:$P$14,0), 1)</f>
        <v>9999</v>
      </c>
      <c r="T256" s="11">
        <f>INDEX(D_THERM_DEMANDS!AF$3:AF$14, MATCH($B256,D_THERM_DEMANDS!$P$3:$P$14,0), 1)</f>
        <v>3.4639017647861883E-2</v>
      </c>
      <c r="U256" s="11">
        <f>INDEX(D_THERM_DEMANDS!AG$3:AG$14, MATCH($B256,D_THERM_DEMANDS!$P$3:$P$14,0), 1)</f>
        <v>5.1958524594841654E-2</v>
      </c>
      <c r="V256" s="11">
        <f>INDEX(D_THERM_DEMANDS!AH$3:AH$14, MATCH($B256,D_THERM_DEMANDS!$P$3:$P$14,0), 1)</f>
        <v>8.5637479886046391E-4</v>
      </c>
      <c r="W256" s="11">
        <f>INDEX(D_THERM_DEMANDS!AI$3:AI$14, MATCH($B256,D_THERM_DEMANDS!$P$3:$P$14,0), 1)</f>
        <v>1.5591397858618225E-2</v>
      </c>
      <c r="X256" s="11">
        <f>INDEX(D_THERM_DEMANDS!AJ$3:AJ$14, MATCH($B256,D_THERM_DEMANDS!$P$3:$P$14,0), 1)</f>
        <v>3.7788019934740666E-2</v>
      </c>
      <c r="Y256" s="11">
        <f>INDEX(D_THERM_DEMANDS!AK$3:AK$14, MATCH($B256,D_THERM_DEMANDS!$P$3:$P$14,0), 1)</f>
        <v>0</v>
      </c>
      <c r="Z256">
        <f>INDEX(DEMAND_C217B!$K$3:$K$14, MATCH($B256,DEMAND_C217B!$H$3:$H$14,0), 1)</f>
        <v>0.25356977839257494</v>
      </c>
    </row>
    <row r="257" spans="1:26">
      <c r="A257" s="1">
        <v>43922</v>
      </c>
      <c r="B257" s="6">
        <f t="shared" si="3"/>
        <v>4</v>
      </c>
      <c r="C257" s="11">
        <v>3684</v>
      </c>
      <c r="D257" s="11">
        <f>OROLEVEL5!G246/1000</f>
        <v>3175.7550000000001</v>
      </c>
      <c r="E257" s="11">
        <f>INDEX(OROevaprateIN!$D$2:$D$13, MATCH($B257,OROevaprateIN!$A$2:$A$13,0), 1)</f>
        <v>0.11896099300249248</v>
      </c>
      <c r="F257" s="11">
        <f>INDEX(DEM_D6_PWR!$K$3:$K$14, MATCH($B257,DEM_D6_PWR!$H$3:$H$14,0), 1)</f>
        <v>7.64563493785404E-2</v>
      </c>
      <c r="G257" s="11">
        <f>INDEX('MINGW_6&amp;DR69'!$L$3:$L$14, MATCH($B257,'MINGW_6&amp;DR69'!$H$3:$H$14,0), 1)</f>
        <v>1.3120357078219216</v>
      </c>
      <c r="H257" s="11">
        <f>INDEX('MINGW_6&amp;DR69'!$M$3:$M$14, MATCH($B257,'MINGW_6&amp;DR69'!$H$3:$H$14,0), 1)</f>
        <v>8.2353571513342487</v>
      </c>
      <c r="I257" s="11">
        <v>7356</v>
      </c>
      <c r="J257" s="11">
        <f>INDEX(CALLITE_EVAP_S_SHSTA!$I$2:$I$13, MATCH($B257,CALLITE_EVAP_S_SHSTA!$F$2:$F$13,0), 1)</f>
        <v>0.15769841292547801</v>
      </c>
      <c r="K257" s="11">
        <f>SHASTAlevel5extended!$H246</f>
        <v>4552.1000000000004</v>
      </c>
      <c r="L257" s="11">
        <f>INDEX(CALLiTE_SHASTA_LEVEL2_4!$E$1024:$E$1035, MATCH($B257,CALLiTE_SHASTA_LEVEL2_4!$C$1024:$C$1035,0), 1)</f>
        <v>1700</v>
      </c>
      <c r="M257" s="11">
        <f>INDEX(CALLiTE_SHASTA_LEVEL2_4!$F$1024:$F$1035, MATCH($B257,CALLiTE_SHASTA_LEVEL2_4!$C$1024:$C$1035,0), 1)</f>
        <v>4552</v>
      </c>
      <c r="N257" s="11">
        <f>inflowYuba!H246</f>
        <v>874</v>
      </c>
      <c r="O257" s="11">
        <f>INDEX(DEMAND_D_DAGUER_NP!$K$3:$K$14, MATCH($B257,DEMAND_D_DAGUER_NP!$H$3:$H$14,0), 1)</f>
        <v>10.569115127079071</v>
      </c>
      <c r="P257" s="11">
        <f>INDEX(D_THERM_DEMANDS!AB$3:AB$14, MATCH($B257,D_THERM_DEMANDS!$P$3:$P$14,0), 1)</f>
        <v>0.65217460431749852</v>
      </c>
      <c r="Q257" s="11">
        <f>INDEX(D_THERM_DEMANDS!AC$3:AC$14, MATCH($B257,D_THERM_DEMANDS!$P$3:$P$14,0), 1)</f>
        <v>0.63044047753016152</v>
      </c>
      <c r="R257" s="11">
        <f>INDEX(D_THERM_DEMANDS!AD$3:AD$14, MATCH($B257,D_THERM_DEMANDS!$P$3:$P$14,0), 1)</f>
        <v>2.4020277810475181</v>
      </c>
      <c r="S257" s="11">
        <f>INDEX(D_THERM_DEMANDS!AE$3:AE$14, MATCH($B257,D_THERM_DEMANDS!$P$3:$P$14,0), 1)</f>
        <v>2.18373015936878E-2</v>
      </c>
      <c r="T257" s="11">
        <f>INDEX(D_THERM_DEMANDS!AF$3:AF$14, MATCH($B257,D_THERM_DEMANDS!$P$3:$P$14,0), 1)</f>
        <v>3.5793651569457276E-2</v>
      </c>
      <c r="U257" s="11">
        <f>INDEX(D_THERM_DEMANDS!AG$3:AG$14, MATCH($B257,D_THERM_DEMANDS!$P$3:$P$14,0), 1)</f>
        <v>1.7896825784728638E-2</v>
      </c>
      <c r="V257" s="11">
        <f>INDEX(D_THERM_DEMANDS!AH$3:AH$14, MATCH($B257,D_THERM_DEMANDS!$P$3:$P$14,0), 1)</f>
        <v>3.47579365330083E-2</v>
      </c>
      <c r="W257" s="11">
        <f>INDEX(D_THERM_DEMANDS!AI$3:AI$14, MATCH($B257,D_THERM_DEMANDS!$P$3:$P$14,0), 1)</f>
        <v>1.6111111120572164E-2</v>
      </c>
      <c r="X257" s="11">
        <f>INDEX(D_THERM_DEMANDS!AJ$3:AJ$14, MATCH($B257,D_THERM_DEMANDS!$P$3:$P$14,0), 1)</f>
        <v>3.9047620599232023E-2</v>
      </c>
      <c r="Y257" s="11">
        <f>INDEX(D_THERM_DEMANDS!AK$3:AK$14, MATCH($B257,D_THERM_DEMANDS!$P$3:$P$14,0), 1)</f>
        <v>0</v>
      </c>
      <c r="Z257">
        <f>INDEX(DEMAND_C217B!$K$3:$K$14, MATCH($B257,DEMAND_C217B!$H$3:$H$14,0), 1)</f>
        <v>0.27075617162008131</v>
      </c>
    </row>
    <row r="258" spans="1:26">
      <c r="A258" s="1">
        <v>43923</v>
      </c>
      <c r="B258" s="6">
        <f t="shared" si="3"/>
        <v>4</v>
      </c>
      <c r="C258" s="11">
        <v>4216</v>
      </c>
      <c r="D258" s="11">
        <f>OROLEVEL5!G247/1000</f>
        <v>3191.0819999999999</v>
      </c>
      <c r="E258" s="11">
        <f>INDEX(OROevaprateIN!$D$2:$D$13, MATCH($B258,OROevaprateIN!$A$2:$A$13,0), 1)</f>
        <v>0.11896099300249248</v>
      </c>
      <c r="F258" s="11">
        <f>INDEX(DEM_D6_PWR!$K$3:$K$14, MATCH($B258,DEM_D6_PWR!$H$3:$H$14,0), 1)</f>
        <v>7.64563493785404E-2</v>
      </c>
      <c r="G258" s="11">
        <f>INDEX('MINGW_6&amp;DR69'!$L$3:$L$14, MATCH($B258,'MINGW_6&amp;DR69'!$H$3:$H$14,0), 1)</f>
        <v>1.3120357078219216</v>
      </c>
      <c r="H258" s="11">
        <f>INDEX('MINGW_6&amp;DR69'!$M$3:$M$14, MATCH($B258,'MINGW_6&amp;DR69'!$H$3:$H$14,0), 1)</f>
        <v>8.2353571513342487</v>
      </c>
      <c r="I258" s="11">
        <v>6759</v>
      </c>
      <c r="J258" s="11">
        <f>INDEX(CALLITE_EVAP_S_SHSTA!$I$2:$I$13, MATCH($B258,CALLITE_EVAP_S_SHSTA!$F$2:$F$13,0), 1)</f>
        <v>0.15769841292547801</v>
      </c>
      <c r="K258" s="11">
        <f>SHASTAlevel5extended!$H247</f>
        <v>4552.1000000000004</v>
      </c>
      <c r="L258" s="11">
        <f>INDEX(CALLiTE_SHASTA_LEVEL2_4!$E$1024:$E$1035, MATCH($B258,CALLiTE_SHASTA_LEVEL2_4!$C$1024:$C$1035,0), 1)</f>
        <v>1700</v>
      </c>
      <c r="M258" s="11">
        <f>INDEX(CALLiTE_SHASTA_LEVEL2_4!$F$1024:$F$1035, MATCH($B258,CALLiTE_SHASTA_LEVEL2_4!$C$1024:$C$1035,0), 1)</f>
        <v>4552</v>
      </c>
      <c r="N258" s="11">
        <f>inflowYuba!H247</f>
        <v>797</v>
      </c>
      <c r="O258" s="11">
        <f>INDEX(DEMAND_D_DAGUER_NP!$K$3:$K$14, MATCH($B258,DEMAND_D_DAGUER_NP!$H$3:$H$14,0), 1)</f>
        <v>10.569115127079071</v>
      </c>
      <c r="P258" s="11">
        <f>INDEX(D_THERM_DEMANDS!AB$3:AB$14, MATCH($B258,D_THERM_DEMANDS!$P$3:$P$14,0), 1)</f>
        <v>0.65217460431749852</v>
      </c>
      <c r="Q258" s="11">
        <f>INDEX(D_THERM_DEMANDS!AC$3:AC$14, MATCH($B258,D_THERM_DEMANDS!$P$3:$P$14,0), 1)</f>
        <v>0.63044047753016152</v>
      </c>
      <c r="R258" s="11">
        <f>INDEX(D_THERM_DEMANDS!AD$3:AD$14, MATCH($B258,D_THERM_DEMANDS!$P$3:$P$14,0), 1)</f>
        <v>2.4020277810475181</v>
      </c>
      <c r="S258" s="11">
        <f>INDEX(D_THERM_DEMANDS!AE$3:AE$14, MATCH($B258,D_THERM_DEMANDS!$P$3:$P$14,0), 1)</f>
        <v>2.18373015936878E-2</v>
      </c>
      <c r="T258" s="11">
        <f>INDEX(D_THERM_DEMANDS!AF$3:AF$14, MATCH($B258,D_THERM_DEMANDS!$P$3:$P$14,0), 1)</f>
        <v>3.5793651569457276E-2</v>
      </c>
      <c r="U258" s="11">
        <f>INDEX(D_THERM_DEMANDS!AG$3:AG$14, MATCH($B258,D_THERM_DEMANDS!$P$3:$P$14,0), 1)</f>
        <v>1.7896825784728638E-2</v>
      </c>
      <c r="V258" s="11">
        <f>INDEX(D_THERM_DEMANDS!AH$3:AH$14, MATCH($B258,D_THERM_DEMANDS!$P$3:$P$14,0), 1)</f>
        <v>3.47579365330083E-2</v>
      </c>
      <c r="W258" s="11">
        <f>INDEX(D_THERM_DEMANDS!AI$3:AI$14, MATCH($B258,D_THERM_DEMANDS!$P$3:$P$14,0), 1)</f>
        <v>1.6111111120572164E-2</v>
      </c>
      <c r="X258" s="11">
        <f>INDEX(D_THERM_DEMANDS!AJ$3:AJ$14, MATCH($B258,D_THERM_DEMANDS!$P$3:$P$14,0), 1)</f>
        <v>3.9047620599232023E-2</v>
      </c>
      <c r="Y258" s="11">
        <f>INDEX(D_THERM_DEMANDS!AK$3:AK$14, MATCH($B258,D_THERM_DEMANDS!$P$3:$P$14,0), 1)</f>
        <v>0</v>
      </c>
      <c r="Z258">
        <f>INDEX(DEMAND_C217B!$K$3:$K$14, MATCH($B258,DEMAND_C217B!$H$3:$H$14,0), 1)</f>
        <v>0.27075617162008131</v>
      </c>
    </row>
    <row r="259" spans="1:26">
      <c r="A259" s="1">
        <v>43924</v>
      </c>
      <c r="B259" s="6">
        <f t="shared" si="3"/>
        <v>4</v>
      </c>
      <c r="C259" s="11">
        <v>3605</v>
      </c>
      <c r="D259" s="11">
        <f>OROLEVEL5!G248/1000</f>
        <v>3202.4740000000002</v>
      </c>
      <c r="E259" s="11">
        <f>INDEX(OROevaprateIN!$D$2:$D$13, MATCH($B259,OROevaprateIN!$A$2:$A$13,0), 1)</f>
        <v>0.11896099300249248</v>
      </c>
      <c r="F259" s="11">
        <f>INDEX(DEM_D6_PWR!$K$3:$K$14, MATCH($B259,DEM_D6_PWR!$H$3:$H$14,0), 1)</f>
        <v>7.64563493785404E-2</v>
      </c>
      <c r="G259" s="11">
        <f>INDEX('MINGW_6&amp;DR69'!$L$3:$L$14, MATCH($B259,'MINGW_6&amp;DR69'!$H$3:$H$14,0), 1)</f>
        <v>1.3120357078219216</v>
      </c>
      <c r="H259" s="11">
        <f>INDEX('MINGW_6&amp;DR69'!$M$3:$M$14, MATCH($B259,'MINGW_6&amp;DR69'!$H$3:$H$14,0), 1)</f>
        <v>8.2353571513342487</v>
      </c>
      <c r="I259" s="11">
        <v>7333</v>
      </c>
      <c r="J259" s="11">
        <f>INDEX(CALLITE_EVAP_S_SHSTA!$I$2:$I$13, MATCH($B259,CALLITE_EVAP_S_SHSTA!$F$2:$F$13,0), 1)</f>
        <v>0.15769841292547801</v>
      </c>
      <c r="K259" s="11">
        <f>SHASTAlevel5extended!$H248</f>
        <v>4552.1000000000004</v>
      </c>
      <c r="L259" s="11">
        <f>INDEX(CALLiTE_SHASTA_LEVEL2_4!$E$1024:$E$1035, MATCH($B259,CALLiTE_SHASTA_LEVEL2_4!$C$1024:$C$1035,0), 1)</f>
        <v>1700</v>
      </c>
      <c r="M259" s="11">
        <f>INDEX(CALLiTE_SHASTA_LEVEL2_4!$F$1024:$F$1035, MATCH($B259,CALLiTE_SHASTA_LEVEL2_4!$C$1024:$C$1035,0), 1)</f>
        <v>4552</v>
      </c>
      <c r="N259" s="11">
        <f>inflowYuba!H248</f>
        <v>795</v>
      </c>
      <c r="O259" s="11">
        <f>INDEX(DEMAND_D_DAGUER_NP!$K$3:$K$14, MATCH($B259,DEMAND_D_DAGUER_NP!$H$3:$H$14,0), 1)</f>
        <v>10.569115127079071</v>
      </c>
      <c r="P259" s="11">
        <f>INDEX(D_THERM_DEMANDS!AB$3:AB$14, MATCH($B259,D_THERM_DEMANDS!$P$3:$P$14,0), 1)</f>
        <v>0.65217460431749852</v>
      </c>
      <c r="Q259" s="11">
        <f>INDEX(D_THERM_DEMANDS!AC$3:AC$14, MATCH($B259,D_THERM_DEMANDS!$P$3:$P$14,0), 1)</f>
        <v>0.63044047753016152</v>
      </c>
      <c r="R259" s="11">
        <f>INDEX(D_THERM_DEMANDS!AD$3:AD$14, MATCH($B259,D_THERM_DEMANDS!$P$3:$P$14,0), 1)</f>
        <v>2.4020277810475181</v>
      </c>
      <c r="S259" s="11">
        <f>INDEX(D_THERM_DEMANDS!AE$3:AE$14, MATCH($B259,D_THERM_DEMANDS!$P$3:$P$14,0), 1)</f>
        <v>2.18373015936878E-2</v>
      </c>
      <c r="T259" s="11">
        <f>INDEX(D_THERM_DEMANDS!AF$3:AF$14, MATCH($B259,D_THERM_DEMANDS!$P$3:$P$14,0), 1)</f>
        <v>3.5793651569457276E-2</v>
      </c>
      <c r="U259" s="11">
        <f>INDEX(D_THERM_DEMANDS!AG$3:AG$14, MATCH($B259,D_THERM_DEMANDS!$P$3:$P$14,0), 1)</f>
        <v>1.7896825784728638E-2</v>
      </c>
      <c r="V259" s="11">
        <f>INDEX(D_THERM_DEMANDS!AH$3:AH$14, MATCH($B259,D_THERM_DEMANDS!$P$3:$P$14,0), 1)</f>
        <v>3.47579365330083E-2</v>
      </c>
      <c r="W259" s="11">
        <f>INDEX(D_THERM_DEMANDS!AI$3:AI$14, MATCH($B259,D_THERM_DEMANDS!$P$3:$P$14,0), 1)</f>
        <v>1.6111111120572164E-2</v>
      </c>
      <c r="X259" s="11">
        <f>INDEX(D_THERM_DEMANDS!AJ$3:AJ$14, MATCH($B259,D_THERM_DEMANDS!$P$3:$P$14,0), 1)</f>
        <v>3.9047620599232023E-2</v>
      </c>
      <c r="Y259" s="11">
        <f>INDEX(D_THERM_DEMANDS!AK$3:AK$14, MATCH($B259,D_THERM_DEMANDS!$P$3:$P$14,0), 1)</f>
        <v>0</v>
      </c>
      <c r="Z259">
        <f>INDEX(DEMAND_C217B!$K$3:$K$14, MATCH($B259,DEMAND_C217B!$H$3:$H$14,0), 1)</f>
        <v>0.27075617162008131</v>
      </c>
    </row>
    <row r="260" spans="1:26">
      <c r="A260" s="1">
        <v>43925</v>
      </c>
      <c r="B260" s="6">
        <f t="shared" si="3"/>
        <v>4</v>
      </c>
      <c r="C260" s="11">
        <v>3942</v>
      </c>
      <c r="D260" s="11">
        <f>OROLEVEL5!G249/1000</f>
        <v>3178.6950000000002</v>
      </c>
      <c r="E260" s="11">
        <f>INDEX(OROevaprateIN!$D$2:$D$13, MATCH($B260,OROevaprateIN!$A$2:$A$13,0), 1)</f>
        <v>0.11896099300249248</v>
      </c>
      <c r="F260" s="11">
        <f>INDEX(DEM_D6_PWR!$K$3:$K$14, MATCH($B260,DEM_D6_PWR!$H$3:$H$14,0), 1)</f>
        <v>7.64563493785404E-2</v>
      </c>
      <c r="G260" s="11">
        <f>INDEX('MINGW_6&amp;DR69'!$L$3:$L$14, MATCH($B260,'MINGW_6&amp;DR69'!$H$3:$H$14,0), 1)</f>
        <v>1.3120357078219216</v>
      </c>
      <c r="H260" s="11">
        <f>INDEX('MINGW_6&amp;DR69'!$M$3:$M$14, MATCH($B260,'MINGW_6&amp;DR69'!$H$3:$H$14,0), 1)</f>
        <v>8.2353571513342487</v>
      </c>
      <c r="I260" s="11">
        <v>7901</v>
      </c>
      <c r="J260" s="11">
        <f>INDEX(CALLITE_EVAP_S_SHSTA!$I$2:$I$13, MATCH($B260,CALLITE_EVAP_S_SHSTA!$F$2:$F$13,0), 1)</f>
        <v>0.15769841292547801</v>
      </c>
      <c r="K260" s="11">
        <f>SHASTAlevel5extended!$H249</f>
        <v>4552.1000000000004</v>
      </c>
      <c r="L260" s="11">
        <f>INDEX(CALLiTE_SHASTA_LEVEL2_4!$E$1024:$E$1035, MATCH($B260,CALLiTE_SHASTA_LEVEL2_4!$C$1024:$C$1035,0), 1)</f>
        <v>1700</v>
      </c>
      <c r="M260" s="11">
        <f>INDEX(CALLiTE_SHASTA_LEVEL2_4!$F$1024:$F$1035, MATCH($B260,CALLiTE_SHASTA_LEVEL2_4!$C$1024:$C$1035,0), 1)</f>
        <v>4552</v>
      </c>
      <c r="N260" s="11">
        <f>inflowYuba!H249</f>
        <v>791</v>
      </c>
      <c r="O260" s="11">
        <f>INDEX(DEMAND_D_DAGUER_NP!$K$3:$K$14, MATCH($B260,DEMAND_D_DAGUER_NP!$H$3:$H$14,0), 1)</f>
        <v>10.569115127079071</v>
      </c>
      <c r="P260" s="11">
        <f>INDEX(D_THERM_DEMANDS!AB$3:AB$14, MATCH($B260,D_THERM_DEMANDS!$P$3:$P$14,0), 1)</f>
        <v>0.65217460431749852</v>
      </c>
      <c r="Q260" s="11">
        <f>INDEX(D_THERM_DEMANDS!AC$3:AC$14, MATCH($B260,D_THERM_DEMANDS!$P$3:$P$14,0), 1)</f>
        <v>0.63044047753016152</v>
      </c>
      <c r="R260" s="11">
        <f>INDEX(D_THERM_DEMANDS!AD$3:AD$14, MATCH($B260,D_THERM_DEMANDS!$P$3:$P$14,0), 1)</f>
        <v>2.4020277810475181</v>
      </c>
      <c r="S260" s="11">
        <f>INDEX(D_THERM_DEMANDS!AE$3:AE$14, MATCH($B260,D_THERM_DEMANDS!$P$3:$P$14,0), 1)</f>
        <v>2.18373015936878E-2</v>
      </c>
      <c r="T260" s="11">
        <f>INDEX(D_THERM_DEMANDS!AF$3:AF$14, MATCH($B260,D_THERM_DEMANDS!$P$3:$P$14,0), 1)</f>
        <v>3.5793651569457276E-2</v>
      </c>
      <c r="U260" s="11">
        <f>INDEX(D_THERM_DEMANDS!AG$3:AG$14, MATCH($B260,D_THERM_DEMANDS!$P$3:$P$14,0), 1)</f>
        <v>1.7896825784728638E-2</v>
      </c>
      <c r="V260" s="11">
        <f>INDEX(D_THERM_DEMANDS!AH$3:AH$14, MATCH($B260,D_THERM_DEMANDS!$P$3:$P$14,0), 1)</f>
        <v>3.47579365330083E-2</v>
      </c>
      <c r="W260" s="11">
        <f>INDEX(D_THERM_DEMANDS!AI$3:AI$14, MATCH($B260,D_THERM_DEMANDS!$P$3:$P$14,0), 1)</f>
        <v>1.6111111120572164E-2</v>
      </c>
      <c r="X260" s="11">
        <f>INDEX(D_THERM_DEMANDS!AJ$3:AJ$14, MATCH($B260,D_THERM_DEMANDS!$P$3:$P$14,0), 1)</f>
        <v>3.9047620599232023E-2</v>
      </c>
      <c r="Y260" s="11">
        <f>INDEX(D_THERM_DEMANDS!AK$3:AK$14, MATCH($B260,D_THERM_DEMANDS!$P$3:$P$14,0), 1)</f>
        <v>0</v>
      </c>
      <c r="Z260">
        <f>INDEX(DEMAND_C217B!$K$3:$K$14, MATCH($B260,DEMAND_C217B!$H$3:$H$14,0), 1)</f>
        <v>0.27075617162008131</v>
      </c>
    </row>
    <row r="261" spans="1:26">
      <c r="A261" s="1">
        <v>43926</v>
      </c>
      <c r="B261" s="6">
        <f t="shared" si="3"/>
        <v>4</v>
      </c>
      <c r="C261" s="11">
        <v>5640</v>
      </c>
      <c r="D261" s="11">
        <f>OROLEVEL5!G250/1000</f>
        <v>3136.326</v>
      </c>
      <c r="E261" s="11">
        <f>INDEX(OROevaprateIN!$D$2:$D$13, MATCH($B261,OROevaprateIN!$A$2:$A$13,0), 1)</f>
        <v>0.11896099300249248</v>
      </c>
      <c r="F261" s="11">
        <f>INDEX(DEM_D6_PWR!$K$3:$K$14, MATCH($B261,DEM_D6_PWR!$H$3:$H$14,0), 1)</f>
        <v>7.64563493785404E-2</v>
      </c>
      <c r="G261" s="11">
        <f>INDEX('MINGW_6&amp;DR69'!$L$3:$L$14, MATCH($B261,'MINGW_6&amp;DR69'!$H$3:$H$14,0), 1)</f>
        <v>1.3120357078219216</v>
      </c>
      <c r="H261" s="11">
        <f>INDEX('MINGW_6&amp;DR69'!$M$3:$M$14, MATCH($B261,'MINGW_6&amp;DR69'!$H$3:$H$14,0), 1)</f>
        <v>8.2353571513342487</v>
      </c>
      <c r="I261" s="11">
        <v>9780</v>
      </c>
      <c r="J261" s="11">
        <f>INDEX(CALLITE_EVAP_S_SHSTA!$I$2:$I$13, MATCH($B261,CALLITE_EVAP_S_SHSTA!$F$2:$F$13,0), 1)</f>
        <v>0.15769841292547801</v>
      </c>
      <c r="K261" s="11">
        <f>SHASTAlevel5extended!$H250</f>
        <v>4551.6419999999998</v>
      </c>
      <c r="L261" s="11">
        <f>INDEX(CALLiTE_SHASTA_LEVEL2_4!$E$1024:$E$1035, MATCH($B261,CALLiTE_SHASTA_LEVEL2_4!$C$1024:$C$1035,0), 1)</f>
        <v>1700</v>
      </c>
      <c r="M261" s="11">
        <f>INDEX(CALLiTE_SHASTA_LEVEL2_4!$F$1024:$F$1035, MATCH($B261,CALLiTE_SHASTA_LEVEL2_4!$C$1024:$C$1035,0), 1)</f>
        <v>4552</v>
      </c>
      <c r="N261" s="11">
        <f>inflowYuba!H250</f>
        <v>1335</v>
      </c>
      <c r="O261" s="11">
        <f>INDEX(DEMAND_D_DAGUER_NP!$K$3:$K$14, MATCH($B261,DEMAND_D_DAGUER_NP!$H$3:$H$14,0), 1)</f>
        <v>10.569115127079071</v>
      </c>
      <c r="P261" s="11">
        <f>INDEX(D_THERM_DEMANDS!AB$3:AB$14, MATCH($B261,D_THERM_DEMANDS!$P$3:$P$14,0), 1)</f>
        <v>0.65217460431749852</v>
      </c>
      <c r="Q261" s="11">
        <f>INDEX(D_THERM_DEMANDS!AC$3:AC$14, MATCH($B261,D_THERM_DEMANDS!$P$3:$P$14,0), 1)</f>
        <v>0.63044047753016152</v>
      </c>
      <c r="R261" s="11">
        <f>INDEX(D_THERM_DEMANDS!AD$3:AD$14, MATCH($B261,D_THERM_DEMANDS!$P$3:$P$14,0), 1)</f>
        <v>2.4020277810475181</v>
      </c>
      <c r="S261" s="11">
        <f>INDEX(D_THERM_DEMANDS!AE$3:AE$14, MATCH($B261,D_THERM_DEMANDS!$P$3:$P$14,0), 1)</f>
        <v>2.18373015936878E-2</v>
      </c>
      <c r="T261" s="11">
        <f>INDEX(D_THERM_DEMANDS!AF$3:AF$14, MATCH($B261,D_THERM_DEMANDS!$P$3:$P$14,0), 1)</f>
        <v>3.5793651569457276E-2</v>
      </c>
      <c r="U261" s="11">
        <f>INDEX(D_THERM_DEMANDS!AG$3:AG$14, MATCH($B261,D_THERM_DEMANDS!$P$3:$P$14,0), 1)</f>
        <v>1.7896825784728638E-2</v>
      </c>
      <c r="V261" s="11">
        <f>INDEX(D_THERM_DEMANDS!AH$3:AH$14, MATCH($B261,D_THERM_DEMANDS!$P$3:$P$14,0), 1)</f>
        <v>3.47579365330083E-2</v>
      </c>
      <c r="W261" s="11">
        <f>INDEX(D_THERM_DEMANDS!AI$3:AI$14, MATCH($B261,D_THERM_DEMANDS!$P$3:$P$14,0), 1)</f>
        <v>1.6111111120572164E-2</v>
      </c>
      <c r="X261" s="11">
        <f>INDEX(D_THERM_DEMANDS!AJ$3:AJ$14, MATCH($B261,D_THERM_DEMANDS!$P$3:$P$14,0), 1)</f>
        <v>3.9047620599232023E-2</v>
      </c>
      <c r="Y261" s="11">
        <f>INDEX(D_THERM_DEMANDS!AK$3:AK$14, MATCH($B261,D_THERM_DEMANDS!$P$3:$P$14,0), 1)</f>
        <v>0</v>
      </c>
      <c r="Z261">
        <f>INDEX(DEMAND_C217B!$K$3:$K$14, MATCH($B261,DEMAND_C217B!$H$3:$H$14,0), 1)</f>
        <v>0.27075617162008131</v>
      </c>
    </row>
    <row r="262" spans="1:26">
      <c r="A262" s="1">
        <v>43927</v>
      </c>
      <c r="B262" s="6">
        <f t="shared" si="3"/>
        <v>4</v>
      </c>
      <c r="C262" s="11">
        <v>5816</v>
      </c>
      <c r="D262" s="11">
        <f>OROLEVEL5!G251/1000</f>
        <v>3146.53</v>
      </c>
      <c r="E262" s="11">
        <f>INDEX(OROevaprateIN!$D$2:$D$13, MATCH($B262,OROevaprateIN!$A$2:$A$13,0), 1)</f>
        <v>0.11896099300249248</v>
      </c>
      <c r="F262" s="11">
        <f>INDEX(DEM_D6_PWR!$K$3:$K$14, MATCH($B262,DEM_D6_PWR!$H$3:$H$14,0), 1)</f>
        <v>7.64563493785404E-2</v>
      </c>
      <c r="G262" s="11">
        <f>INDEX('MINGW_6&amp;DR69'!$L$3:$L$14, MATCH($B262,'MINGW_6&amp;DR69'!$H$3:$H$14,0), 1)</f>
        <v>1.3120357078219216</v>
      </c>
      <c r="H262" s="11">
        <f>INDEX('MINGW_6&amp;DR69'!$M$3:$M$14, MATCH($B262,'MINGW_6&amp;DR69'!$H$3:$H$14,0), 1)</f>
        <v>8.2353571513342487</v>
      </c>
      <c r="I262" s="11">
        <v>10593</v>
      </c>
      <c r="J262" s="11">
        <f>INDEX(CALLITE_EVAP_S_SHSTA!$I$2:$I$13, MATCH($B262,CALLITE_EVAP_S_SHSTA!$F$2:$F$13,0), 1)</f>
        <v>0.15769841292547801</v>
      </c>
      <c r="K262" s="11">
        <f>SHASTAlevel5extended!$H251</f>
        <v>4552.1000000000004</v>
      </c>
      <c r="L262" s="11">
        <f>INDEX(CALLiTE_SHASTA_LEVEL2_4!$E$1024:$E$1035, MATCH($B262,CALLiTE_SHASTA_LEVEL2_4!$C$1024:$C$1035,0), 1)</f>
        <v>1700</v>
      </c>
      <c r="M262" s="11">
        <f>INDEX(CALLiTE_SHASTA_LEVEL2_4!$F$1024:$F$1035, MATCH($B262,CALLiTE_SHASTA_LEVEL2_4!$C$1024:$C$1035,0), 1)</f>
        <v>4552</v>
      </c>
      <c r="N262" s="11">
        <f>inflowYuba!H251</f>
        <v>2981</v>
      </c>
      <c r="O262" s="11">
        <f>INDEX(DEMAND_D_DAGUER_NP!$K$3:$K$14, MATCH($B262,DEMAND_D_DAGUER_NP!$H$3:$H$14,0), 1)</f>
        <v>10.569115127079071</v>
      </c>
      <c r="P262" s="11">
        <f>INDEX(D_THERM_DEMANDS!AB$3:AB$14, MATCH($B262,D_THERM_DEMANDS!$P$3:$P$14,0), 1)</f>
        <v>0.65217460431749852</v>
      </c>
      <c r="Q262" s="11">
        <f>INDEX(D_THERM_DEMANDS!AC$3:AC$14, MATCH($B262,D_THERM_DEMANDS!$P$3:$P$14,0), 1)</f>
        <v>0.63044047753016152</v>
      </c>
      <c r="R262" s="11">
        <f>INDEX(D_THERM_DEMANDS!AD$3:AD$14, MATCH($B262,D_THERM_DEMANDS!$P$3:$P$14,0), 1)</f>
        <v>2.4020277810475181</v>
      </c>
      <c r="S262" s="11">
        <f>INDEX(D_THERM_DEMANDS!AE$3:AE$14, MATCH($B262,D_THERM_DEMANDS!$P$3:$P$14,0), 1)</f>
        <v>2.18373015936878E-2</v>
      </c>
      <c r="T262" s="11">
        <f>INDEX(D_THERM_DEMANDS!AF$3:AF$14, MATCH($B262,D_THERM_DEMANDS!$P$3:$P$14,0), 1)</f>
        <v>3.5793651569457276E-2</v>
      </c>
      <c r="U262" s="11">
        <f>INDEX(D_THERM_DEMANDS!AG$3:AG$14, MATCH($B262,D_THERM_DEMANDS!$P$3:$P$14,0), 1)</f>
        <v>1.7896825784728638E-2</v>
      </c>
      <c r="V262" s="11">
        <f>INDEX(D_THERM_DEMANDS!AH$3:AH$14, MATCH($B262,D_THERM_DEMANDS!$P$3:$P$14,0), 1)</f>
        <v>3.47579365330083E-2</v>
      </c>
      <c r="W262" s="11">
        <f>INDEX(D_THERM_DEMANDS!AI$3:AI$14, MATCH($B262,D_THERM_DEMANDS!$P$3:$P$14,0), 1)</f>
        <v>1.6111111120572164E-2</v>
      </c>
      <c r="X262" s="11">
        <f>INDEX(D_THERM_DEMANDS!AJ$3:AJ$14, MATCH($B262,D_THERM_DEMANDS!$P$3:$P$14,0), 1)</f>
        <v>3.9047620599232023E-2</v>
      </c>
      <c r="Y262" s="11">
        <f>INDEX(D_THERM_DEMANDS!AK$3:AK$14, MATCH($B262,D_THERM_DEMANDS!$P$3:$P$14,0), 1)</f>
        <v>0</v>
      </c>
      <c r="Z262">
        <f>INDEX(DEMAND_C217B!$K$3:$K$14, MATCH($B262,DEMAND_C217B!$H$3:$H$14,0), 1)</f>
        <v>0.27075617162008131</v>
      </c>
    </row>
    <row r="263" spans="1:26">
      <c r="A263" s="1">
        <v>43928</v>
      </c>
      <c r="B263" s="6">
        <f t="shared" si="3"/>
        <v>4</v>
      </c>
      <c r="C263" s="11">
        <v>5025</v>
      </c>
      <c r="D263" s="11">
        <f>OROLEVEL5!G252/1000</f>
        <v>3163.3380000000002</v>
      </c>
      <c r="E263" s="11">
        <f>INDEX(OROevaprateIN!$D$2:$D$13, MATCH($B263,OROevaprateIN!$A$2:$A$13,0), 1)</f>
        <v>0.11896099300249248</v>
      </c>
      <c r="F263" s="11">
        <f>INDEX(DEM_D6_PWR!$K$3:$K$14, MATCH($B263,DEM_D6_PWR!$H$3:$H$14,0), 1)</f>
        <v>7.64563493785404E-2</v>
      </c>
      <c r="G263" s="11">
        <f>INDEX('MINGW_6&amp;DR69'!$L$3:$L$14, MATCH($B263,'MINGW_6&amp;DR69'!$H$3:$H$14,0), 1)</f>
        <v>1.3120357078219216</v>
      </c>
      <c r="H263" s="11">
        <f>INDEX('MINGW_6&amp;DR69'!$M$3:$M$14, MATCH($B263,'MINGW_6&amp;DR69'!$H$3:$H$14,0), 1)</f>
        <v>8.2353571513342487</v>
      </c>
      <c r="I263" s="11">
        <v>7906</v>
      </c>
      <c r="J263" s="11">
        <f>INDEX(CALLITE_EVAP_S_SHSTA!$I$2:$I$13, MATCH($B263,CALLITE_EVAP_S_SHSTA!$F$2:$F$13,0), 1)</f>
        <v>0.15769841292547801</v>
      </c>
      <c r="K263" s="11">
        <f>SHASTAlevel5extended!$H252</f>
        <v>4552.1000000000004</v>
      </c>
      <c r="L263" s="11">
        <f>INDEX(CALLiTE_SHASTA_LEVEL2_4!$E$1024:$E$1035, MATCH($B263,CALLiTE_SHASTA_LEVEL2_4!$C$1024:$C$1035,0), 1)</f>
        <v>1700</v>
      </c>
      <c r="M263" s="11">
        <f>INDEX(CALLiTE_SHASTA_LEVEL2_4!$F$1024:$F$1035, MATCH($B263,CALLiTE_SHASTA_LEVEL2_4!$C$1024:$C$1035,0), 1)</f>
        <v>4552</v>
      </c>
      <c r="N263" s="11">
        <f>inflowYuba!H252</f>
        <v>1345</v>
      </c>
      <c r="O263" s="11">
        <f>INDEX(DEMAND_D_DAGUER_NP!$K$3:$K$14, MATCH($B263,DEMAND_D_DAGUER_NP!$H$3:$H$14,0), 1)</f>
        <v>10.569115127079071</v>
      </c>
      <c r="P263" s="11">
        <f>INDEX(D_THERM_DEMANDS!AB$3:AB$14, MATCH($B263,D_THERM_DEMANDS!$P$3:$P$14,0), 1)</f>
        <v>0.65217460431749852</v>
      </c>
      <c r="Q263" s="11">
        <f>INDEX(D_THERM_DEMANDS!AC$3:AC$14, MATCH($B263,D_THERM_DEMANDS!$P$3:$P$14,0), 1)</f>
        <v>0.63044047753016152</v>
      </c>
      <c r="R263" s="11">
        <f>INDEX(D_THERM_DEMANDS!AD$3:AD$14, MATCH($B263,D_THERM_DEMANDS!$P$3:$P$14,0), 1)</f>
        <v>2.4020277810475181</v>
      </c>
      <c r="S263" s="11">
        <f>INDEX(D_THERM_DEMANDS!AE$3:AE$14, MATCH($B263,D_THERM_DEMANDS!$P$3:$P$14,0), 1)</f>
        <v>2.18373015936878E-2</v>
      </c>
      <c r="T263" s="11">
        <f>INDEX(D_THERM_DEMANDS!AF$3:AF$14, MATCH($B263,D_THERM_DEMANDS!$P$3:$P$14,0), 1)</f>
        <v>3.5793651569457276E-2</v>
      </c>
      <c r="U263" s="11">
        <f>INDEX(D_THERM_DEMANDS!AG$3:AG$14, MATCH($B263,D_THERM_DEMANDS!$P$3:$P$14,0), 1)</f>
        <v>1.7896825784728638E-2</v>
      </c>
      <c r="V263" s="11">
        <f>INDEX(D_THERM_DEMANDS!AH$3:AH$14, MATCH($B263,D_THERM_DEMANDS!$P$3:$P$14,0), 1)</f>
        <v>3.47579365330083E-2</v>
      </c>
      <c r="W263" s="11">
        <f>INDEX(D_THERM_DEMANDS!AI$3:AI$14, MATCH($B263,D_THERM_DEMANDS!$P$3:$P$14,0), 1)</f>
        <v>1.6111111120572164E-2</v>
      </c>
      <c r="X263" s="11">
        <f>INDEX(D_THERM_DEMANDS!AJ$3:AJ$14, MATCH($B263,D_THERM_DEMANDS!$P$3:$P$14,0), 1)</f>
        <v>3.9047620599232023E-2</v>
      </c>
      <c r="Y263" s="11">
        <f>INDEX(D_THERM_DEMANDS!AK$3:AK$14, MATCH($B263,D_THERM_DEMANDS!$P$3:$P$14,0), 1)</f>
        <v>0</v>
      </c>
      <c r="Z263">
        <f>INDEX(DEMAND_C217B!$K$3:$K$14, MATCH($B263,DEMAND_C217B!$H$3:$H$14,0), 1)</f>
        <v>0.27075617162008131</v>
      </c>
    </row>
    <row r="264" spans="1:26">
      <c r="A264" s="1">
        <v>43929</v>
      </c>
      <c r="B264" s="6">
        <f t="shared" si="3"/>
        <v>4</v>
      </c>
      <c r="C264" s="11">
        <v>5215</v>
      </c>
      <c r="D264" s="11">
        <f>OROLEVEL5!G253/1000</f>
        <v>3180.8150000000001</v>
      </c>
      <c r="E264" s="11">
        <f>INDEX(OROevaprateIN!$D$2:$D$13, MATCH($B264,OROevaprateIN!$A$2:$A$13,0), 1)</f>
        <v>0.11896099300249248</v>
      </c>
      <c r="F264" s="11">
        <f>INDEX(DEM_D6_PWR!$K$3:$K$14, MATCH($B264,DEM_D6_PWR!$H$3:$H$14,0), 1)</f>
        <v>7.64563493785404E-2</v>
      </c>
      <c r="G264" s="11">
        <f>INDEX('MINGW_6&amp;DR69'!$L$3:$L$14, MATCH($B264,'MINGW_6&amp;DR69'!$H$3:$H$14,0), 1)</f>
        <v>1.3120357078219216</v>
      </c>
      <c r="H264" s="11">
        <f>INDEX('MINGW_6&amp;DR69'!$M$3:$M$14, MATCH($B264,'MINGW_6&amp;DR69'!$H$3:$H$14,0), 1)</f>
        <v>8.2353571513342487</v>
      </c>
      <c r="I264" s="11">
        <v>8388</v>
      </c>
      <c r="J264" s="11">
        <f>INDEX(CALLITE_EVAP_S_SHSTA!$I$2:$I$13, MATCH($B264,CALLITE_EVAP_S_SHSTA!$F$2:$F$13,0), 1)</f>
        <v>0.15769841292547801</v>
      </c>
      <c r="K264" s="11">
        <f>SHASTAlevel5extended!$H253</f>
        <v>4552.1000000000004</v>
      </c>
      <c r="L264" s="11">
        <f>INDEX(CALLiTE_SHASTA_LEVEL2_4!$E$1024:$E$1035, MATCH($B264,CALLiTE_SHASTA_LEVEL2_4!$C$1024:$C$1035,0), 1)</f>
        <v>1700</v>
      </c>
      <c r="M264" s="11">
        <f>INDEX(CALLiTE_SHASTA_LEVEL2_4!$F$1024:$F$1035, MATCH($B264,CALLiTE_SHASTA_LEVEL2_4!$C$1024:$C$1035,0), 1)</f>
        <v>4552</v>
      </c>
      <c r="N264" s="11">
        <f>inflowYuba!H253</f>
        <v>1019</v>
      </c>
      <c r="O264" s="11">
        <f>INDEX(DEMAND_D_DAGUER_NP!$K$3:$K$14, MATCH($B264,DEMAND_D_DAGUER_NP!$H$3:$H$14,0), 1)</f>
        <v>10.569115127079071</v>
      </c>
      <c r="P264" s="11">
        <f>INDEX(D_THERM_DEMANDS!AB$3:AB$14, MATCH($B264,D_THERM_DEMANDS!$P$3:$P$14,0), 1)</f>
        <v>0.65217460431749852</v>
      </c>
      <c r="Q264" s="11">
        <f>INDEX(D_THERM_DEMANDS!AC$3:AC$14, MATCH($B264,D_THERM_DEMANDS!$P$3:$P$14,0), 1)</f>
        <v>0.63044047753016152</v>
      </c>
      <c r="R264" s="11">
        <f>INDEX(D_THERM_DEMANDS!AD$3:AD$14, MATCH($B264,D_THERM_DEMANDS!$P$3:$P$14,0), 1)</f>
        <v>2.4020277810475181</v>
      </c>
      <c r="S264" s="11">
        <f>INDEX(D_THERM_DEMANDS!AE$3:AE$14, MATCH($B264,D_THERM_DEMANDS!$P$3:$P$14,0), 1)</f>
        <v>2.18373015936878E-2</v>
      </c>
      <c r="T264" s="11">
        <f>INDEX(D_THERM_DEMANDS!AF$3:AF$14, MATCH($B264,D_THERM_DEMANDS!$P$3:$P$14,0), 1)</f>
        <v>3.5793651569457276E-2</v>
      </c>
      <c r="U264" s="11">
        <f>INDEX(D_THERM_DEMANDS!AG$3:AG$14, MATCH($B264,D_THERM_DEMANDS!$P$3:$P$14,0), 1)</f>
        <v>1.7896825784728638E-2</v>
      </c>
      <c r="V264" s="11">
        <f>INDEX(D_THERM_DEMANDS!AH$3:AH$14, MATCH($B264,D_THERM_DEMANDS!$P$3:$P$14,0), 1)</f>
        <v>3.47579365330083E-2</v>
      </c>
      <c r="W264" s="11">
        <f>INDEX(D_THERM_DEMANDS!AI$3:AI$14, MATCH($B264,D_THERM_DEMANDS!$P$3:$P$14,0), 1)</f>
        <v>1.6111111120572164E-2</v>
      </c>
      <c r="X264" s="11">
        <f>INDEX(D_THERM_DEMANDS!AJ$3:AJ$14, MATCH($B264,D_THERM_DEMANDS!$P$3:$P$14,0), 1)</f>
        <v>3.9047620599232023E-2</v>
      </c>
      <c r="Y264" s="11">
        <f>INDEX(D_THERM_DEMANDS!AK$3:AK$14, MATCH($B264,D_THERM_DEMANDS!$P$3:$P$14,0), 1)</f>
        <v>0</v>
      </c>
      <c r="Z264">
        <f>INDEX(DEMAND_C217B!$K$3:$K$14, MATCH($B264,DEMAND_C217B!$H$3:$H$14,0), 1)</f>
        <v>0.27075617162008131</v>
      </c>
    </row>
    <row r="265" spans="1:26">
      <c r="A265" s="1">
        <v>43930</v>
      </c>
      <c r="B265" s="6">
        <f t="shared" si="3"/>
        <v>4</v>
      </c>
      <c r="C265" s="11">
        <v>5405</v>
      </c>
      <c r="D265" s="11">
        <f>OROLEVEL5!G254/1000</f>
        <v>3197.2660000000001</v>
      </c>
      <c r="E265" s="11">
        <f>INDEX(OROevaprateIN!$D$2:$D$13, MATCH($B265,OROevaprateIN!$A$2:$A$13,0), 1)</f>
        <v>0.11896099300249248</v>
      </c>
      <c r="F265" s="11">
        <f>INDEX(DEM_D6_PWR!$K$3:$K$14, MATCH($B265,DEM_D6_PWR!$H$3:$H$14,0), 1)</f>
        <v>7.64563493785404E-2</v>
      </c>
      <c r="G265" s="11">
        <f>INDEX('MINGW_6&amp;DR69'!$L$3:$L$14, MATCH($B265,'MINGW_6&amp;DR69'!$H$3:$H$14,0), 1)</f>
        <v>1.3120357078219216</v>
      </c>
      <c r="H265" s="11">
        <f>INDEX('MINGW_6&amp;DR69'!$M$3:$M$14, MATCH($B265,'MINGW_6&amp;DR69'!$H$3:$H$14,0), 1)</f>
        <v>8.2353571513342487</v>
      </c>
      <c r="I265" s="11">
        <v>8782</v>
      </c>
      <c r="J265" s="11">
        <f>INDEX(CALLITE_EVAP_S_SHSTA!$I$2:$I$13, MATCH($B265,CALLITE_EVAP_S_SHSTA!$F$2:$F$13,0), 1)</f>
        <v>0.15769841292547801</v>
      </c>
      <c r="K265" s="11">
        <f>SHASTAlevel5extended!$H254</f>
        <v>4552.1000000000004</v>
      </c>
      <c r="L265" s="11">
        <f>INDEX(CALLiTE_SHASTA_LEVEL2_4!$E$1024:$E$1035, MATCH($B265,CALLiTE_SHASTA_LEVEL2_4!$C$1024:$C$1035,0), 1)</f>
        <v>1700</v>
      </c>
      <c r="M265" s="11">
        <f>INDEX(CALLiTE_SHASTA_LEVEL2_4!$F$1024:$F$1035, MATCH($B265,CALLiTE_SHASTA_LEVEL2_4!$C$1024:$C$1035,0), 1)</f>
        <v>4552</v>
      </c>
      <c r="N265" s="11">
        <f>inflowYuba!H254</f>
        <v>1005</v>
      </c>
      <c r="O265" s="11">
        <f>INDEX(DEMAND_D_DAGUER_NP!$K$3:$K$14, MATCH($B265,DEMAND_D_DAGUER_NP!$H$3:$H$14,0), 1)</f>
        <v>10.569115127079071</v>
      </c>
      <c r="P265" s="11">
        <f>INDEX(D_THERM_DEMANDS!AB$3:AB$14, MATCH($B265,D_THERM_DEMANDS!$P$3:$P$14,0), 1)</f>
        <v>0.65217460431749852</v>
      </c>
      <c r="Q265" s="11">
        <f>INDEX(D_THERM_DEMANDS!AC$3:AC$14, MATCH($B265,D_THERM_DEMANDS!$P$3:$P$14,0), 1)</f>
        <v>0.63044047753016152</v>
      </c>
      <c r="R265" s="11">
        <f>INDEX(D_THERM_DEMANDS!AD$3:AD$14, MATCH($B265,D_THERM_DEMANDS!$P$3:$P$14,0), 1)</f>
        <v>2.4020277810475181</v>
      </c>
      <c r="S265" s="11">
        <f>INDEX(D_THERM_DEMANDS!AE$3:AE$14, MATCH($B265,D_THERM_DEMANDS!$P$3:$P$14,0), 1)</f>
        <v>2.18373015936878E-2</v>
      </c>
      <c r="T265" s="11">
        <f>INDEX(D_THERM_DEMANDS!AF$3:AF$14, MATCH($B265,D_THERM_DEMANDS!$P$3:$P$14,0), 1)</f>
        <v>3.5793651569457276E-2</v>
      </c>
      <c r="U265" s="11">
        <f>INDEX(D_THERM_DEMANDS!AG$3:AG$14, MATCH($B265,D_THERM_DEMANDS!$P$3:$P$14,0), 1)</f>
        <v>1.7896825784728638E-2</v>
      </c>
      <c r="V265" s="11">
        <f>INDEX(D_THERM_DEMANDS!AH$3:AH$14, MATCH($B265,D_THERM_DEMANDS!$P$3:$P$14,0), 1)</f>
        <v>3.47579365330083E-2</v>
      </c>
      <c r="W265" s="11">
        <f>INDEX(D_THERM_DEMANDS!AI$3:AI$14, MATCH($B265,D_THERM_DEMANDS!$P$3:$P$14,0), 1)</f>
        <v>1.6111111120572164E-2</v>
      </c>
      <c r="X265" s="11">
        <f>INDEX(D_THERM_DEMANDS!AJ$3:AJ$14, MATCH($B265,D_THERM_DEMANDS!$P$3:$P$14,0), 1)</f>
        <v>3.9047620599232023E-2</v>
      </c>
      <c r="Y265" s="11">
        <f>INDEX(D_THERM_DEMANDS!AK$3:AK$14, MATCH($B265,D_THERM_DEMANDS!$P$3:$P$14,0), 1)</f>
        <v>0</v>
      </c>
      <c r="Z265">
        <f>INDEX(DEMAND_C217B!$K$3:$K$14, MATCH($B265,DEMAND_C217B!$H$3:$H$14,0), 1)</f>
        <v>0.27075617162008131</v>
      </c>
    </row>
    <row r="266" spans="1:26">
      <c r="A266" s="1">
        <v>43931</v>
      </c>
      <c r="B266" s="6">
        <f t="shared" si="3"/>
        <v>4</v>
      </c>
      <c r="C266" s="11">
        <v>5879</v>
      </c>
      <c r="D266" s="11">
        <f>OROLEVEL5!G255/1000</f>
        <v>3213.9989999999998</v>
      </c>
      <c r="E266" s="11">
        <f>INDEX(OROevaprateIN!$D$2:$D$13, MATCH($B266,OROevaprateIN!$A$2:$A$13,0), 1)</f>
        <v>0.11896099300249248</v>
      </c>
      <c r="F266" s="11">
        <f>INDEX(DEM_D6_PWR!$K$3:$K$14, MATCH($B266,DEM_D6_PWR!$H$3:$H$14,0), 1)</f>
        <v>7.64563493785404E-2</v>
      </c>
      <c r="G266" s="11">
        <f>INDEX('MINGW_6&amp;DR69'!$L$3:$L$14, MATCH($B266,'MINGW_6&amp;DR69'!$H$3:$H$14,0), 1)</f>
        <v>1.3120357078219216</v>
      </c>
      <c r="H266" s="11">
        <f>INDEX('MINGW_6&amp;DR69'!$M$3:$M$14, MATCH($B266,'MINGW_6&amp;DR69'!$H$3:$H$14,0), 1)</f>
        <v>8.2353571513342487</v>
      </c>
      <c r="I266" s="11">
        <v>6510</v>
      </c>
      <c r="J266" s="11">
        <f>INDEX(CALLITE_EVAP_S_SHSTA!$I$2:$I$13, MATCH($B266,CALLITE_EVAP_S_SHSTA!$F$2:$F$13,0), 1)</f>
        <v>0.15769841292547801</v>
      </c>
      <c r="K266" s="11">
        <f>SHASTAlevel5extended!$H255</f>
        <v>4552.1000000000004</v>
      </c>
      <c r="L266" s="11">
        <f>INDEX(CALLiTE_SHASTA_LEVEL2_4!$E$1024:$E$1035, MATCH($B266,CALLiTE_SHASTA_LEVEL2_4!$C$1024:$C$1035,0), 1)</f>
        <v>1700</v>
      </c>
      <c r="M266" s="11">
        <f>INDEX(CALLiTE_SHASTA_LEVEL2_4!$F$1024:$F$1035, MATCH($B266,CALLiTE_SHASTA_LEVEL2_4!$C$1024:$C$1035,0), 1)</f>
        <v>4552</v>
      </c>
      <c r="N266" s="11">
        <f>inflowYuba!H255</f>
        <v>1004</v>
      </c>
      <c r="O266" s="11">
        <f>INDEX(DEMAND_D_DAGUER_NP!$K$3:$K$14, MATCH($B266,DEMAND_D_DAGUER_NP!$H$3:$H$14,0), 1)</f>
        <v>10.569115127079071</v>
      </c>
      <c r="P266" s="11">
        <f>INDEX(D_THERM_DEMANDS!AB$3:AB$14, MATCH($B266,D_THERM_DEMANDS!$P$3:$P$14,0), 1)</f>
        <v>0.65217460431749852</v>
      </c>
      <c r="Q266" s="11">
        <f>INDEX(D_THERM_DEMANDS!AC$3:AC$14, MATCH($B266,D_THERM_DEMANDS!$P$3:$P$14,0), 1)</f>
        <v>0.63044047753016152</v>
      </c>
      <c r="R266" s="11">
        <f>INDEX(D_THERM_DEMANDS!AD$3:AD$14, MATCH($B266,D_THERM_DEMANDS!$P$3:$P$14,0), 1)</f>
        <v>2.4020277810475181</v>
      </c>
      <c r="S266" s="11">
        <f>INDEX(D_THERM_DEMANDS!AE$3:AE$14, MATCH($B266,D_THERM_DEMANDS!$P$3:$P$14,0), 1)</f>
        <v>2.18373015936878E-2</v>
      </c>
      <c r="T266" s="11">
        <f>INDEX(D_THERM_DEMANDS!AF$3:AF$14, MATCH($B266,D_THERM_DEMANDS!$P$3:$P$14,0), 1)</f>
        <v>3.5793651569457276E-2</v>
      </c>
      <c r="U266" s="11">
        <f>INDEX(D_THERM_DEMANDS!AG$3:AG$14, MATCH($B266,D_THERM_DEMANDS!$P$3:$P$14,0), 1)</f>
        <v>1.7896825784728638E-2</v>
      </c>
      <c r="V266" s="11">
        <f>INDEX(D_THERM_DEMANDS!AH$3:AH$14, MATCH($B266,D_THERM_DEMANDS!$P$3:$P$14,0), 1)</f>
        <v>3.47579365330083E-2</v>
      </c>
      <c r="W266" s="11">
        <f>INDEX(D_THERM_DEMANDS!AI$3:AI$14, MATCH($B266,D_THERM_DEMANDS!$P$3:$P$14,0), 1)</f>
        <v>1.6111111120572164E-2</v>
      </c>
      <c r="X266" s="11">
        <f>INDEX(D_THERM_DEMANDS!AJ$3:AJ$14, MATCH($B266,D_THERM_DEMANDS!$P$3:$P$14,0), 1)</f>
        <v>3.9047620599232023E-2</v>
      </c>
      <c r="Y266" s="11">
        <f>INDEX(D_THERM_DEMANDS!AK$3:AK$14, MATCH($B266,D_THERM_DEMANDS!$P$3:$P$14,0), 1)</f>
        <v>0</v>
      </c>
      <c r="Z266">
        <f>INDEX(DEMAND_C217B!$K$3:$K$14, MATCH($B266,DEMAND_C217B!$H$3:$H$14,0), 1)</f>
        <v>0.27075617162008131</v>
      </c>
    </row>
    <row r="267" spans="1:26">
      <c r="A267" s="1">
        <v>43932</v>
      </c>
      <c r="B267" s="6">
        <f t="shared" si="3"/>
        <v>4</v>
      </c>
      <c r="C267" s="11">
        <v>6111</v>
      </c>
      <c r="D267" s="11">
        <f>OROLEVEL5!G256/1000</f>
        <v>3230.8440000000001</v>
      </c>
      <c r="E267" s="11">
        <f>INDEX(OROevaprateIN!$D$2:$D$13, MATCH($B267,OROevaprateIN!$A$2:$A$13,0), 1)</f>
        <v>0.11896099300249248</v>
      </c>
      <c r="F267" s="11">
        <f>INDEX(DEM_D6_PWR!$K$3:$K$14, MATCH($B267,DEM_D6_PWR!$H$3:$H$14,0), 1)</f>
        <v>7.64563493785404E-2</v>
      </c>
      <c r="G267" s="11">
        <f>INDEX('MINGW_6&amp;DR69'!$L$3:$L$14, MATCH($B267,'MINGW_6&amp;DR69'!$H$3:$H$14,0), 1)</f>
        <v>1.3120357078219216</v>
      </c>
      <c r="H267" s="11">
        <f>INDEX('MINGW_6&amp;DR69'!$M$3:$M$14, MATCH($B267,'MINGW_6&amp;DR69'!$H$3:$H$14,0), 1)</f>
        <v>8.2353571513342487</v>
      </c>
      <c r="I267" s="11">
        <v>6762</v>
      </c>
      <c r="J267" s="11">
        <f>INDEX(CALLITE_EVAP_S_SHSTA!$I$2:$I$13, MATCH($B267,CALLITE_EVAP_S_SHSTA!$F$2:$F$13,0), 1)</f>
        <v>0.15769841292547801</v>
      </c>
      <c r="K267" s="11">
        <f>SHASTAlevel5extended!$H256</f>
        <v>4552.1000000000004</v>
      </c>
      <c r="L267" s="11">
        <f>INDEX(CALLiTE_SHASTA_LEVEL2_4!$E$1024:$E$1035, MATCH($B267,CALLiTE_SHASTA_LEVEL2_4!$C$1024:$C$1035,0), 1)</f>
        <v>1700</v>
      </c>
      <c r="M267" s="11">
        <f>INDEX(CALLiTE_SHASTA_LEVEL2_4!$F$1024:$F$1035, MATCH($B267,CALLiTE_SHASTA_LEVEL2_4!$C$1024:$C$1035,0), 1)</f>
        <v>4552</v>
      </c>
      <c r="N267" s="11">
        <f>inflowYuba!H256</f>
        <v>1005</v>
      </c>
      <c r="O267" s="11">
        <f>INDEX(DEMAND_D_DAGUER_NP!$K$3:$K$14, MATCH($B267,DEMAND_D_DAGUER_NP!$H$3:$H$14,0), 1)</f>
        <v>10.569115127079071</v>
      </c>
      <c r="P267" s="11">
        <f>INDEX(D_THERM_DEMANDS!AB$3:AB$14, MATCH($B267,D_THERM_DEMANDS!$P$3:$P$14,0), 1)</f>
        <v>0.65217460431749852</v>
      </c>
      <c r="Q267" s="11">
        <f>INDEX(D_THERM_DEMANDS!AC$3:AC$14, MATCH($B267,D_THERM_DEMANDS!$P$3:$P$14,0), 1)</f>
        <v>0.63044047753016152</v>
      </c>
      <c r="R267" s="11">
        <f>INDEX(D_THERM_DEMANDS!AD$3:AD$14, MATCH($B267,D_THERM_DEMANDS!$P$3:$P$14,0), 1)</f>
        <v>2.4020277810475181</v>
      </c>
      <c r="S267" s="11">
        <f>INDEX(D_THERM_DEMANDS!AE$3:AE$14, MATCH($B267,D_THERM_DEMANDS!$P$3:$P$14,0), 1)</f>
        <v>2.18373015936878E-2</v>
      </c>
      <c r="T267" s="11">
        <f>INDEX(D_THERM_DEMANDS!AF$3:AF$14, MATCH($B267,D_THERM_DEMANDS!$P$3:$P$14,0), 1)</f>
        <v>3.5793651569457276E-2</v>
      </c>
      <c r="U267" s="11">
        <f>INDEX(D_THERM_DEMANDS!AG$3:AG$14, MATCH($B267,D_THERM_DEMANDS!$P$3:$P$14,0), 1)</f>
        <v>1.7896825784728638E-2</v>
      </c>
      <c r="V267" s="11">
        <f>INDEX(D_THERM_DEMANDS!AH$3:AH$14, MATCH($B267,D_THERM_DEMANDS!$P$3:$P$14,0), 1)</f>
        <v>3.47579365330083E-2</v>
      </c>
      <c r="W267" s="11">
        <f>INDEX(D_THERM_DEMANDS!AI$3:AI$14, MATCH($B267,D_THERM_DEMANDS!$P$3:$P$14,0), 1)</f>
        <v>1.6111111120572164E-2</v>
      </c>
      <c r="X267" s="11">
        <f>INDEX(D_THERM_DEMANDS!AJ$3:AJ$14, MATCH($B267,D_THERM_DEMANDS!$P$3:$P$14,0), 1)</f>
        <v>3.9047620599232023E-2</v>
      </c>
      <c r="Y267" s="11">
        <f>INDEX(D_THERM_DEMANDS!AK$3:AK$14, MATCH($B267,D_THERM_DEMANDS!$P$3:$P$14,0), 1)</f>
        <v>0</v>
      </c>
      <c r="Z267">
        <f>INDEX(DEMAND_C217B!$K$3:$K$14, MATCH($B267,DEMAND_C217B!$H$3:$H$14,0), 1)</f>
        <v>0.27075617162008131</v>
      </c>
    </row>
    <row r="268" spans="1:26">
      <c r="A268" s="1">
        <v>43933</v>
      </c>
      <c r="B268" s="6">
        <f t="shared" si="3"/>
        <v>4</v>
      </c>
      <c r="C268" s="11">
        <v>6471</v>
      </c>
      <c r="D268" s="11">
        <f>OROLEVEL5!G257/1000</f>
        <v>3247.48</v>
      </c>
      <c r="E268" s="11">
        <f>INDEX(OROevaprateIN!$D$2:$D$13, MATCH($B268,OROevaprateIN!$A$2:$A$13,0), 1)</f>
        <v>0.11896099300249248</v>
      </c>
      <c r="F268" s="11">
        <f>INDEX(DEM_D6_PWR!$K$3:$K$14, MATCH($B268,DEM_D6_PWR!$H$3:$H$14,0), 1)</f>
        <v>7.64563493785404E-2</v>
      </c>
      <c r="G268" s="11">
        <f>INDEX('MINGW_6&amp;DR69'!$L$3:$L$14, MATCH($B268,'MINGW_6&amp;DR69'!$H$3:$H$14,0), 1)</f>
        <v>1.3120357078219216</v>
      </c>
      <c r="H268" s="11">
        <f>INDEX('MINGW_6&amp;DR69'!$M$3:$M$14, MATCH($B268,'MINGW_6&amp;DR69'!$H$3:$H$14,0), 1)</f>
        <v>8.2353571513342487</v>
      </c>
      <c r="I268" s="11">
        <v>6987</v>
      </c>
      <c r="J268" s="11">
        <f>INDEX(CALLITE_EVAP_S_SHSTA!$I$2:$I$13, MATCH($B268,CALLITE_EVAP_S_SHSTA!$F$2:$F$13,0), 1)</f>
        <v>0.15769841292547801</v>
      </c>
      <c r="K268" s="11">
        <f>SHASTAlevel5extended!$H257</f>
        <v>4552.1000000000004</v>
      </c>
      <c r="L268" s="11">
        <f>INDEX(CALLiTE_SHASTA_LEVEL2_4!$E$1024:$E$1035, MATCH($B268,CALLiTE_SHASTA_LEVEL2_4!$C$1024:$C$1035,0), 1)</f>
        <v>1700</v>
      </c>
      <c r="M268" s="11">
        <f>INDEX(CALLiTE_SHASTA_LEVEL2_4!$F$1024:$F$1035, MATCH($B268,CALLiTE_SHASTA_LEVEL2_4!$C$1024:$C$1035,0), 1)</f>
        <v>4552</v>
      </c>
      <c r="N268" s="11">
        <f>inflowYuba!H257</f>
        <v>1005</v>
      </c>
      <c r="O268" s="11">
        <f>INDEX(DEMAND_D_DAGUER_NP!$K$3:$K$14, MATCH($B268,DEMAND_D_DAGUER_NP!$H$3:$H$14,0), 1)</f>
        <v>10.569115127079071</v>
      </c>
      <c r="P268" s="11">
        <f>INDEX(D_THERM_DEMANDS!AB$3:AB$14, MATCH($B268,D_THERM_DEMANDS!$P$3:$P$14,0), 1)</f>
        <v>0.65217460431749852</v>
      </c>
      <c r="Q268" s="11">
        <f>INDEX(D_THERM_DEMANDS!AC$3:AC$14, MATCH($B268,D_THERM_DEMANDS!$P$3:$P$14,0), 1)</f>
        <v>0.63044047753016152</v>
      </c>
      <c r="R268" s="11">
        <f>INDEX(D_THERM_DEMANDS!AD$3:AD$14, MATCH($B268,D_THERM_DEMANDS!$P$3:$P$14,0), 1)</f>
        <v>2.4020277810475181</v>
      </c>
      <c r="S268" s="11">
        <f>INDEX(D_THERM_DEMANDS!AE$3:AE$14, MATCH($B268,D_THERM_DEMANDS!$P$3:$P$14,0), 1)</f>
        <v>2.18373015936878E-2</v>
      </c>
      <c r="T268" s="11">
        <f>INDEX(D_THERM_DEMANDS!AF$3:AF$14, MATCH($B268,D_THERM_DEMANDS!$P$3:$P$14,0), 1)</f>
        <v>3.5793651569457276E-2</v>
      </c>
      <c r="U268" s="11">
        <f>INDEX(D_THERM_DEMANDS!AG$3:AG$14, MATCH($B268,D_THERM_DEMANDS!$P$3:$P$14,0), 1)</f>
        <v>1.7896825784728638E-2</v>
      </c>
      <c r="V268" s="11">
        <f>INDEX(D_THERM_DEMANDS!AH$3:AH$14, MATCH($B268,D_THERM_DEMANDS!$P$3:$P$14,0), 1)</f>
        <v>3.47579365330083E-2</v>
      </c>
      <c r="W268" s="11">
        <f>INDEX(D_THERM_DEMANDS!AI$3:AI$14, MATCH($B268,D_THERM_DEMANDS!$P$3:$P$14,0), 1)</f>
        <v>1.6111111120572164E-2</v>
      </c>
      <c r="X268" s="11">
        <f>INDEX(D_THERM_DEMANDS!AJ$3:AJ$14, MATCH($B268,D_THERM_DEMANDS!$P$3:$P$14,0), 1)</f>
        <v>3.9047620599232023E-2</v>
      </c>
      <c r="Y268" s="11">
        <f>INDEX(D_THERM_DEMANDS!AK$3:AK$14, MATCH($B268,D_THERM_DEMANDS!$P$3:$P$14,0), 1)</f>
        <v>0</v>
      </c>
      <c r="Z268">
        <f>INDEX(DEMAND_C217B!$K$3:$K$14, MATCH($B268,DEMAND_C217B!$H$3:$H$14,0), 1)</f>
        <v>0.27075617162008131</v>
      </c>
    </row>
    <row r="269" spans="1:26">
      <c r="A269" s="1">
        <v>43934</v>
      </c>
      <c r="B269" s="6">
        <f t="shared" ref="B269:B332" si="4">MONTH(A269)</f>
        <v>4</v>
      </c>
      <c r="C269" s="11">
        <v>6020</v>
      </c>
      <c r="D269" s="11">
        <f>OROLEVEL5!G258/1000</f>
        <v>3263.9119999999998</v>
      </c>
      <c r="E269" s="11">
        <f>INDEX(OROevaprateIN!$D$2:$D$13, MATCH($B269,OROevaprateIN!$A$2:$A$13,0), 1)</f>
        <v>0.11896099300249248</v>
      </c>
      <c r="F269" s="11">
        <f>INDEX(DEM_D6_PWR!$K$3:$K$14, MATCH($B269,DEM_D6_PWR!$H$3:$H$14,0), 1)</f>
        <v>7.64563493785404E-2</v>
      </c>
      <c r="G269" s="11">
        <f>INDEX('MINGW_6&amp;DR69'!$L$3:$L$14, MATCH($B269,'MINGW_6&amp;DR69'!$H$3:$H$14,0), 1)</f>
        <v>1.3120357078219216</v>
      </c>
      <c r="H269" s="11">
        <f>INDEX('MINGW_6&amp;DR69'!$M$3:$M$14, MATCH($B269,'MINGW_6&amp;DR69'!$H$3:$H$14,0), 1)</f>
        <v>8.2353571513342487</v>
      </c>
      <c r="I269" s="11">
        <v>6485</v>
      </c>
      <c r="J269" s="11">
        <f>INDEX(CALLITE_EVAP_S_SHSTA!$I$2:$I$13, MATCH($B269,CALLITE_EVAP_S_SHSTA!$F$2:$F$13,0), 1)</f>
        <v>0.15769841292547801</v>
      </c>
      <c r="K269" s="11">
        <f>SHASTAlevel5extended!$H258</f>
        <v>4552.1000000000004</v>
      </c>
      <c r="L269" s="11">
        <f>INDEX(CALLiTE_SHASTA_LEVEL2_4!$E$1024:$E$1035, MATCH($B269,CALLiTE_SHASTA_LEVEL2_4!$C$1024:$C$1035,0), 1)</f>
        <v>1700</v>
      </c>
      <c r="M269" s="11">
        <f>INDEX(CALLiTE_SHASTA_LEVEL2_4!$F$1024:$F$1035, MATCH($B269,CALLiTE_SHASTA_LEVEL2_4!$C$1024:$C$1035,0), 1)</f>
        <v>4552</v>
      </c>
      <c r="N269" s="11">
        <f>inflowYuba!H258</f>
        <v>1004</v>
      </c>
      <c r="O269" s="11">
        <f>INDEX(DEMAND_D_DAGUER_NP!$K$3:$K$14, MATCH($B269,DEMAND_D_DAGUER_NP!$H$3:$H$14,0), 1)</f>
        <v>10.569115127079071</v>
      </c>
      <c r="P269" s="11">
        <f>INDEX(D_THERM_DEMANDS!AB$3:AB$14, MATCH($B269,D_THERM_DEMANDS!$P$3:$P$14,0), 1)</f>
        <v>0.65217460431749852</v>
      </c>
      <c r="Q269" s="11">
        <f>INDEX(D_THERM_DEMANDS!AC$3:AC$14, MATCH($B269,D_THERM_DEMANDS!$P$3:$P$14,0), 1)</f>
        <v>0.63044047753016152</v>
      </c>
      <c r="R269" s="11">
        <f>INDEX(D_THERM_DEMANDS!AD$3:AD$14, MATCH($B269,D_THERM_DEMANDS!$P$3:$P$14,0), 1)</f>
        <v>2.4020277810475181</v>
      </c>
      <c r="S269" s="11">
        <f>INDEX(D_THERM_DEMANDS!AE$3:AE$14, MATCH($B269,D_THERM_DEMANDS!$P$3:$P$14,0), 1)</f>
        <v>2.18373015936878E-2</v>
      </c>
      <c r="T269" s="11">
        <f>INDEX(D_THERM_DEMANDS!AF$3:AF$14, MATCH($B269,D_THERM_DEMANDS!$P$3:$P$14,0), 1)</f>
        <v>3.5793651569457276E-2</v>
      </c>
      <c r="U269" s="11">
        <f>INDEX(D_THERM_DEMANDS!AG$3:AG$14, MATCH($B269,D_THERM_DEMANDS!$P$3:$P$14,0), 1)</f>
        <v>1.7896825784728638E-2</v>
      </c>
      <c r="V269" s="11">
        <f>INDEX(D_THERM_DEMANDS!AH$3:AH$14, MATCH($B269,D_THERM_DEMANDS!$P$3:$P$14,0), 1)</f>
        <v>3.47579365330083E-2</v>
      </c>
      <c r="W269" s="11">
        <f>INDEX(D_THERM_DEMANDS!AI$3:AI$14, MATCH($B269,D_THERM_DEMANDS!$P$3:$P$14,0), 1)</f>
        <v>1.6111111120572164E-2</v>
      </c>
      <c r="X269" s="11">
        <f>INDEX(D_THERM_DEMANDS!AJ$3:AJ$14, MATCH($B269,D_THERM_DEMANDS!$P$3:$P$14,0), 1)</f>
        <v>3.9047620599232023E-2</v>
      </c>
      <c r="Y269" s="11">
        <f>INDEX(D_THERM_DEMANDS!AK$3:AK$14, MATCH($B269,D_THERM_DEMANDS!$P$3:$P$14,0), 1)</f>
        <v>0</v>
      </c>
      <c r="Z269">
        <f>INDEX(DEMAND_C217B!$K$3:$K$14, MATCH($B269,DEMAND_C217B!$H$3:$H$14,0), 1)</f>
        <v>0.27075617162008131</v>
      </c>
    </row>
    <row r="270" spans="1:26">
      <c r="A270" s="1">
        <v>43935</v>
      </c>
      <c r="B270" s="6">
        <f t="shared" si="4"/>
        <v>4</v>
      </c>
      <c r="C270" s="11">
        <v>5374</v>
      </c>
      <c r="D270" s="11">
        <f>OROLEVEL5!G259/1000</f>
        <v>3280.1480000000001</v>
      </c>
      <c r="E270" s="11">
        <f>INDEX(OROevaprateIN!$D$2:$D$13, MATCH($B270,OROevaprateIN!$A$2:$A$13,0), 1)</f>
        <v>0.11896099300249248</v>
      </c>
      <c r="F270" s="11">
        <f>INDEX(DEM_D6_PWR!$K$3:$K$14, MATCH($B270,DEM_D6_PWR!$H$3:$H$14,0), 1)</f>
        <v>7.64563493785404E-2</v>
      </c>
      <c r="G270" s="11">
        <f>INDEX('MINGW_6&amp;DR69'!$L$3:$L$14, MATCH($B270,'MINGW_6&amp;DR69'!$H$3:$H$14,0), 1)</f>
        <v>1.3120357078219216</v>
      </c>
      <c r="H270" s="11">
        <f>INDEX('MINGW_6&amp;DR69'!$M$3:$M$14, MATCH($B270,'MINGW_6&amp;DR69'!$H$3:$H$14,0), 1)</f>
        <v>8.2353571513342487</v>
      </c>
      <c r="I270" s="11">
        <v>5352</v>
      </c>
      <c r="J270" s="11">
        <f>INDEX(CALLITE_EVAP_S_SHSTA!$I$2:$I$13, MATCH($B270,CALLITE_EVAP_S_SHSTA!$F$2:$F$13,0), 1)</f>
        <v>0.15769841292547801</v>
      </c>
      <c r="K270" s="11">
        <f>SHASTAlevel5extended!$H259</f>
        <v>4552.1000000000004</v>
      </c>
      <c r="L270" s="11">
        <f>INDEX(CALLiTE_SHASTA_LEVEL2_4!$E$1024:$E$1035, MATCH($B270,CALLiTE_SHASTA_LEVEL2_4!$C$1024:$C$1035,0), 1)</f>
        <v>1700</v>
      </c>
      <c r="M270" s="11">
        <f>INDEX(CALLiTE_SHASTA_LEVEL2_4!$F$1024:$F$1035, MATCH($B270,CALLiTE_SHASTA_LEVEL2_4!$C$1024:$C$1035,0), 1)</f>
        <v>4552</v>
      </c>
      <c r="N270" s="11">
        <f>inflowYuba!H259</f>
        <v>1001</v>
      </c>
      <c r="O270" s="11">
        <f>INDEX(DEMAND_D_DAGUER_NP!$K$3:$K$14, MATCH($B270,DEMAND_D_DAGUER_NP!$H$3:$H$14,0), 1)</f>
        <v>10.569115127079071</v>
      </c>
      <c r="P270" s="11">
        <f>INDEX(D_THERM_DEMANDS!AB$3:AB$14, MATCH($B270,D_THERM_DEMANDS!$P$3:$P$14,0), 1)</f>
        <v>0.65217460431749852</v>
      </c>
      <c r="Q270" s="11">
        <f>INDEX(D_THERM_DEMANDS!AC$3:AC$14, MATCH($B270,D_THERM_DEMANDS!$P$3:$P$14,0), 1)</f>
        <v>0.63044047753016152</v>
      </c>
      <c r="R270" s="11">
        <f>INDEX(D_THERM_DEMANDS!AD$3:AD$14, MATCH($B270,D_THERM_DEMANDS!$P$3:$P$14,0), 1)</f>
        <v>2.4020277810475181</v>
      </c>
      <c r="S270" s="11">
        <f>INDEX(D_THERM_DEMANDS!AE$3:AE$14, MATCH($B270,D_THERM_DEMANDS!$P$3:$P$14,0), 1)</f>
        <v>2.18373015936878E-2</v>
      </c>
      <c r="T270" s="11">
        <f>INDEX(D_THERM_DEMANDS!AF$3:AF$14, MATCH($B270,D_THERM_DEMANDS!$P$3:$P$14,0), 1)</f>
        <v>3.5793651569457276E-2</v>
      </c>
      <c r="U270" s="11">
        <f>INDEX(D_THERM_DEMANDS!AG$3:AG$14, MATCH($B270,D_THERM_DEMANDS!$P$3:$P$14,0), 1)</f>
        <v>1.7896825784728638E-2</v>
      </c>
      <c r="V270" s="11">
        <f>INDEX(D_THERM_DEMANDS!AH$3:AH$14, MATCH($B270,D_THERM_DEMANDS!$P$3:$P$14,0), 1)</f>
        <v>3.47579365330083E-2</v>
      </c>
      <c r="W270" s="11">
        <f>INDEX(D_THERM_DEMANDS!AI$3:AI$14, MATCH($B270,D_THERM_DEMANDS!$P$3:$P$14,0), 1)</f>
        <v>1.6111111120572164E-2</v>
      </c>
      <c r="X270" s="11">
        <f>INDEX(D_THERM_DEMANDS!AJ$3:AJ$14, MATCH($B270,D_THERM_DEMANDS!$P$3:$P$14,0), 1)</f>
        <v>3.9047620599232023E-2</v>
      </c>
      <c r="Y270" s="11">
        <f>INDEX(D_THERM_DEMANDS!AK$3:AK$14, MATCH($B270,D_THERM_DEMANDS!$P$3:$P$14,0), 1)</f>
        <v>0</v>
      </c>
      <c r="Z270">
        <f>INDEX(DEMAND_C217B!$K$3:$K$14, MATCH($B270,DEMAND_C217B!$H$3:$H$14,0), 1)</f>
        <v>0.27075617162008131</v>
      </c>
    </row>
    <row r="271" spans="1:26">
      <c r="A271" s="1">
        <v>43936</v>
      </c>
      <c r="B271" s="6">
        <f t="shared" si="4"/>
        <v>4</v>
      </c>
      <c r="C271" s="11">
        <v>5394</v>
      </c>
      <c r="D271" s="11">
        <f>OROLEVEL5!G260/1000</f>
        <v>3296.1930000000002</v>
      </c>
      <c r="E271" s="11">
        <f>INDEX(OROevaprateIN!$D$2:$D$13, MATCH($B271,OROevaprateIN!$A$2:$A$13,0), 1)</f>
        <v>0.11896099300249248</v>
      </c>
      <c r="F271" s="11">
        <f>INDEX(DEM_D6_PWR!$K$3:$K$14, MATCH($B271,DEM_D6_PWR!$H$3:$H$14,0), 1)</f>
        <v>7.64563493785404E-2</v>
      </c>
      <c r="G271" s="11">
        <f>INDEX('MINGW_6&amp;DR69'!$L$3:$L$14, MATCH($B271,'MINGW_6&amp;DR69'!$H$3:$H$14,0), 1)</f>
        <v>1.3120357078219216</v>
      </c>
      <c r="H271" s="11">
        <f>INDEX('MINGW_6&amp;DR69'!$M$3:$M$14, MATCH($B271,'MINGW_6&amp;DR69'!$H$3:$H$14,0), 1)</f>
        <v>8.2353571513342487</v>
      </c>
      <c r="I271" s="11">
        <v>5753</v>
      </c>
      <c r="J271" s="11">
        <f>INDEX(CALLITE_EVAP_S_SHSTA!$I$2:$I$13, MATCH($B271,CALLITE_EVAP_S_SHSTA!$F$2:$F$13,0), 1)</f>
        <v>0.15769841292547801</v>
      </c>
      <c r="K271" s="11">
        <f>SHASTAlevel5extended!$H260</f>
        <v>4552.1000000000004</v>
      </c>
      <c r="L271" s="11">
        <f>INDEX(CALLiTE_SHASTA_LEVEL2_4!$E$1024:$E$1035, MATCH($B271,CALLiTE_SHASTA_LEVEL2_4!$C$1024:$C$1035,0), 1)</f>
        <v>1700</v>
      </c>
      <c r="M271" s="11">
        <f>INDEX(CALLiTE_SHASTA_LEVEL2_4!$F$1024:$F$1035, MATCH($B271,CALLiTE_SHASTA_LEVEL2_4!$C$1024:$C$1035,0), 1)</f>
        <v>4552</v>
      </c>
      <c r="N271" s="11">
        <f>inflowYuba!H260</f>
        <v>1000</v>
      </c>
      <c r="O271" s="11">
        <f>INDEX(DEMAND_D_DAGUER_NP!$K$3:$K$14, MATCH($B271,DEMAND_D_DAGUER_NP!$H$3:$H$14,0), 1)</f>
        <v>10.569115127079071</v>
      </c>
      <c r="P271" s="11">
        <f>INDEX(D_THERM_DEMANDS!AB$3:AB$14, MATCH($B271,D_THERM_DEMANDS!$P$3:$P$14,0), 1)</f>
        <v>0.65217460431749852</v>
      </c>
      <c r="Q271" s="11">
        <f>INDEX(D_THERM_DEMANDS!AC$3:AC$14, MATCH($B271,D_THERM_DEMANDS!$P$3:$P$14,0), 1)</f>
        <v>0.63044047753016152</v>
      </c>
      <c r="R271" s="11">
        <f>INDEX(D_THERM_DEMANDS!AD$3:AD$14, MATCH($B271,D_THERM_DEMANDS!$P$3:$P$14,0), 1)</f>
        <v>2.4020277810475181</v>
      </c>
      <c r="S271" s="11">
        <f>INDEX(D_THERM_DEMANDS!AE$3:AE$14, MATCH($B271,D_THERM_DEMANDS!$P$3:$P$14,0), 1)</f>
        <v>2.18373015936878E-2</v>
      </c>
      <c r="T271" s="11">
        <f>INDEX(D_THERM_DEMANDS!AF$3:AF$14, MATCH($B271,D_THERM_DEMANDS!$P$3:$P$14,0), 1)</f>
        <v>3.5793651569457276E-2</v>
      </c>
      <c r="U271" s="11">
        <f>INDEX(D_THERM_DEMANDS!AG$3:AG$14, MATCH($B271,D_THERM_DEMANDS!$P$3:$P$14,0), 1)</f>
        <v>1.7896825784728638E-2</v>
      </c>
      <c r="V271" s="11">
        <f>INDEX(D_THERM_DEMANDS!AH$3:AH$14, MATCH($B271,D_THERM_DEMANDS!$P$3:$P$14,0), 1)</f>
        <v>3.47579365330083E-2</v>
      </c>
      <c r="W271" s="11">
        <f>INDEX(D_THERM_DEMANDS!AI$3:AI$14, MATCH($B271,D_THERM_DEMANDS!$P$3:$P$14,0), 1)</f>
        <v>1.6111111120572164E-2</v>
      </c>
      <c r="X271" s="11">
        <f>INDEX(D_THERM_DEMANDS!AJ$3:AJ$14, MATCH($B271,D_THERM_DEMANDS!$P$3:$P$14,0), 1)</f>
        <v>3.9047620599232023E-2</v>
      </c>
      <c r="Y271" s="11">
        <f>INDEX(D_THERM_DEMANDS!AK$3:AK$14, MATCH($B271,D_THERM_DEMANDS!$P$3:$P$14,0), 1)</f>
        <v>0</v>
      </c>
      <c r="Z271">
        <f>INDEX(DEMAND_C217B!$K$3:$K$14, MATCH($B271,DEMAND_C217B!$H$3:$H$14,0), 1)</f>
        <v>0.27075617162008131</v>
      </c>
    </row>
    <row r="272" spans="1:26">
      <c r="A272" s="1">
        <v>43937</v>
      </c>
      <c r="B272" s="6">
        <f t="shared" si="4"/>
        <v>4</v>
      </c>
      <c r="C272" s="11">
        <v>5366</v>
      </c>
      <c r="D272" s="11">
        <f>OROLEVEL5!G261/1000</f>
        <v>3311.9720000000002</v>
      </c>
      <c r="E272" s="11">
        <f>INDEX(OROevaprateIN!$D$2:$D$13, MATCH($B272,OROevaprateIN!$A$2:$A$13,0), 1)</f>
        <v>0.11896099300249248</v>
      </c>
      <c r="F272" s="11">
        <f>INDEX(DEM_D6_PWR!$K$3:$K$14, MATCH($B272,DEM_D6_PWR!$H$3:$H$14,0), 1)</f>
        <v>7.64563493785404E-2</v>
      </c>
      <c r="G272" s="11">
        <f>INDEX('MINGW_6&amp;DR69'!$L$3:$L$14, MATCH($B272,'MINGW_6&amp;DR69'!$H$3:$H$14,0), 1)</f>
        <v>1.3120357078219216</v>
      </c>
      <c r="H272" s="11">
        <f>INDEX('MINGW_6&amp;DR69'!$M$3:$M$14, MATCH($B272,'MINGW_6&amp;DR69'!$H$3:$H$14,0), 1)</f>
        <v>8.2353571513342487</v>
      </c>
      <c r="I272" s="11">
        <v>6186</v>
      </c>
      <c r="J272" s="11">
        <f>INDEX(CALLITE_EVAP_S_SHSTA!$I$2:$I$13, MATCH($B272,CALLITE_EVAP_S_SHSTA!$F$2:$F$13,0), 1)</f>
        <v>0.15769841292547801</v>
      </c>
      <c r="K272" s="11">
        <f>SHASTAlevel5extended!$H261</f>
        <v>4552.1000000000004</v>
      </c>
      <c r="L272" s="11">
        <f>INDEX(CALLiTE_SHASTA_LEVEL2_4!$E$1024:$E$1035, MATCH($B272,CALLiTE_SHASTA_LEVEL2_4!$C$1024:$C$1035,0), 1)</f>
        <v>1700</v>
      </c>
      <c r="M272" s="11">
        <f>INDEX(CALLiTE_SHASTA_LEVEL2_4!$F$1024:$F$1035, MATCH($B272,CALLiTE_SHASTA_LEVEL2_4!$C$1024:$C$1035,0), 1)</f>
        <v>4552</v>
      </c>
      <c r="N272" s="11">
        <f>inflowYuba!H261</f>
        <v>999</v>
      </c>
      <c r="O272" s="11">
        <f>INDEX(DEMAND_D_DAGUER_NP!$K$3:$K$14, MATCH($B272,DEMAND_D_DAGUER_NP!$H$3:$H$14,0), 1)</f>
        <v>10.569115127079071</v>
      </c>
      <c r="P272" s="11">
        <f>INDEX(D_THERM_DEMANDS!AB$3:AB$14, MATCH($B272,D_THERM_DEMANDS!$P$3:$P$14,0), 1)</f>
        <v>0.65217460431749852</v>
      </c>
      <c r="Q272" s="11">
        <f>INDEX(D_THERM_DEMANDS!AC$3:AC$14, MATCH($B272,D_THERM_DEMANDS!$P$3:$P$14,0), 1)</f>
        <v>0.63044047753016152</v>
      </c>
      <c r="R272" s="11">
        <f>INDEX(D_THERM_DEMANDS!AD$3:AD$14, MATCH($B272,D_THERM_DEMANDS!$P$3:$P$14,0), 1)</f>
        <v>2.4020277810475181</v>
      </c>
      <c r="S272" s="11">
        <f>INDEX(D_THERM_DEMANDS!AE$3:AE$14, MATCH($B272,D_THERM_DEMANDS!$P$3:$P$14,0), 1)</f>
        <v>2.18373015936878E-2</v>
      </c>
      <c r="T272" s="11">
        <f>INDEX(D_THERM_DEMANDS!AF$3:AF$14, MATCH($B272,D_THERM_DEMANDS!$P$3:$P$14,0), 1)</f>
        <v>3.5793651569457276E-2</v>
      </c>
      <c r="U272" s="11">
        <f>INDEX(D_THERM_DEMANDS!AG$3:AG$14, MATCH($B272,D_THERM_DEMANDS!$P$3:$P$14,0), 1)</f>
        <v>1.7896825784728638E-2</v>
      </c>
      <c r="V272" s="11">
        <f>INDEX(D_THERM_DEMANDS!AH$3:AH$14, MATCH($B272,D_THERM_DEMANDS!$P$3:$P$14,0), 1)</f>
        <v>3.47579365330083E-2</v>
      </c>
      <c r="W272" s="11">
        <f>INDEX(D_THERM_DEMANDS!AI$3:AI$14, MATCH($B272,D_THERM_DEMANDS!$P$3:$P$14,0), 1)</f>
        <v>1.6111111120572164E-2</v>
      </c>
      <c r="X272" s="11">
        <f>INDEX(D_THERM_DEMANDS!AJ$3:AJ$14, MATCH($B272,D_THERM_DEMANDS!$P$3:$P$14,0), 1)</f>
        <v>3.9047620599232023E-2</v>
      </c>
      <c r="Y272" s="11">
        <f>INDEX(D_THERM_DEMANDS!AK$3:AK$14, MATCH($B272,D_THERM_DEMANDS!$P$3:$P$14,0), 1)</f>
        <v>0</v>
      </c>
      <c r="Z272">
        <f>INDEX(DEMAND_C217B!$K$3:$K$14, MATCH($B272,DEMAND_C217B!$H$3:$H$14,0), 1)</f>
        <v>0.27075617162008131</v>
      </c>
    </row>
    <row r="273" spans="1:26">
      <c r="A273" s="1">
        <v>43938</v>
      </c>
      <c r="B273" s="6">
        <f t="shared" si="4"/>
        <v>4</v>
      </c>
      <c r="C273" s="11">
        <v>5514</v>
      </c>
      <c r="D273" s="11">
        <f>OROLEVEL5!G262/1000</f>
        <v>3327.0413333333336</v>
      </c>
      <c r="E273" s="11">
        <f>INDEX(OROevaprateIN!$D$2:$D$13, MATCH($B273,OROevaprateIN!$A$2:$A$13,0), 1)</f>
        <v>0.11896099300249248</v>
      </c>
      <c r="F273" s="11">
        <f>INDEX(DEM_D6_PWR!$K$3:$K$14, MATCH($B273,DEM_D6_PWR!$H$3:$H$14,0), 1)</f>
        <v>7.64563493785404E-2</v>
      </c>
      <c r="G273" s="11">
        <f>INDEX('MINGW_6&amp;DR69'!$L$3:$L$14, MATCH($B273,'MINGW_6&amp;DR69'!$H$3:$H$14,0), 1)</f>
        <v>1.3120357078219216</v>
      </c>
      <c r="H273" s="11">
        <f>INDEX('MINGW_6&amp;DR69'!$M$3:$M$14, MATCH($B273,'MINGW_6&amp;DR69'!$H$3:$H$14,0), 1)</f>
        <v>8.2353571513342487</v>
      </c>
      <c r="I273" s="11">
        <v>5492</v>
      </c>
      <c r="J273" s="11">
        <f>INDEX(CALLITE_EVAP_S_SHSTA!$I$2:$I$13, MATCH($B273,CALLITE_EVAP_S_SHSTA!$F$2:$F$13,0), 1)</f>
        <v>0.15769841292547801</v>
      </c>
      <c r="K273" s="11">
        <f>SHASTAlevel5extended!$H262</f>
        <v>4567.0664999999999</v>
      </c>
      <c r="L273" s="11">
        <f>INDEX(CALLiTE_SHASTA_LEVEL2_4!$E$1024:$E$1035, MATCH($B273,CALLiTE_SHASTA_LEVEL2_4!$C$1024:$C$1035,0), 1)</f>
        <v>1700</v>
      </c>
      <c r="M273" s="11">
        <f>INDEX(CALLiTE_SHASTA_LEVEL2_4!$F$1024:$F$1035, MATCH($B273,CALLiTE_SHASTA_LEVEL2_4!$C$1024:$C$1035,0), 1)</f>
        <v>4552</v>
      </c>
      <c r="N273" s="11">
        <f>inflowYuba!H262</f>
        <v>998</v>
      </c>
      <c r="O273" s="11">
        <f>INDEX(DEMAND_D_DAGUER_NP!$K$3:$K$14, MATCH($B273,DEMAND_D_DAGUER_NP!$H$3:$H$14,0), 1)</f>
        <v>10.569115127079071</v>
      </c>
      <c r="P273" s="11">
        <f>INDEX(D_THERM_DEMANDS!AB$3:AB$14, MATCH($B273,D_THERM_DEMANDS!$P$3:$P$14,0), 1)</f>
        <v>0.65217460431749852</v>
      </c>
      <c r="Q273" s="11">
        <f>INDEX(D_THERM_DEMANDS!AC$3:AC$14, MATCH($B273,D_THERM_DEMANDS!$P$3:$P$14,0), 1)</f>
        <v>0.63044047753016152</v>
      </c>
      <c r="R273" s="11">
        <f>INDEX(D_THERM_DEMANDS!AD$3:AD$14, MATCH($B273,D_THERM_DEMANDS!$P$3:$P$14,0), 1)</f>
        <v>2.4020277810475181</v>
      </c>
      <c r="S273" s="11">
        <f>INDEX(D_THERM_DEMANDS!AE$3:AE$14, MATCH($B273,D_THERM_DEMANDS!$P$3:$P$14,0), 1)</f>
        <v>2.18373015936878E-2</v>
      </c>
      <c r="T273" s="11">
        <f>INDEX(D_THERM_DEMANDS!AF$3:AF$14, MATCH($B273,D_THERM_DEMANDS!$P$3:$P$14,0), 1)</f>
        <v>3.5793651569457276E-2</v>
      </c>
      <c r="U273" s="11">
        <f>INDEX(D_THERM_DEMANDS!AG$3:AG$14, MATCH($B273,D_THERM_DEMANDS!$P$3:$P$14,0), 1)</f>
        <v>1.7896825784728638E-2</v>
      </c>
      <c r="V273" s="11">
        <f>INDEX(D_THERM_DEMANDS!AH$3:AH$14, MATCH($B273,D_THERM_DEMANDS!$P$3:$P$14,0), 1)</f>
        <v>3.47579365330083E-2</v>
      </c>
      <c r="W273" s="11">
        <f>INDEX(D_THERM_DEMANDS!AI$3:AI$14, MATCH($B273,D_THERM_DEMANDS!$P$3:$P$14,0), 1)</f>
        <v>1.6111111120572164E-2</v>
      </c>
      <c r="X273" s="11">
        <f>INDEX(D_THERM_DEMANDS!AJ$3:AJ$14, MATCH($B273,D_THERM_DEMANDS!$P$3:$P$14,0), 1)</f>
        <v>3.9047620599232023E-2</v>
      </c>
      <c r="Y273" s="11">
        <f>INDEX(D_THERM_DEMANDS!AK$3:AK$14, MATCH($B273,D_THERM_DEMANDS!$P$3:$P$14,0), 1)</f>
        <v>0</v>
      </c>
      <c r="Z273">
        <f>INDEX(DEMAND_C217B!$K$3:$K$14, MATCH($B273,DEMAND_C217B!$H$3:$H$14,0), 1)</f>
        <v>0.27075617162008131</v>
      </c>
    </row>
    <row r="274" spans="1:26">
      <c r="A274" s="1">
        <v>43939</v>
      </c>
      <c r="B274" s="6">
        <f t="shared" si="4"/>
        <v>4</v>
      </c>
      <c r="C274" s="11">
        <v>5130</v>
      </c>
      <c r="D274" s="11">
        <f>OROLEVEL5!G263/1000</f>
        <v>3342.1106666666669</v>
      </c>
      <c r="E274" s="11">
        <f>INDEX(OROevaprateIN!$D$2:$D$13, MATCH($B274,OROevaprateIN!$A$2:$A$13,0), 1)</f>
        <v>0.11896099300249248</v>
      </c>
      <c r="F274" s="11">
        <f>INDEX(DEM_D6_PWR!$K$3:$K$14, MATCH($B274,DEM_D6_PWR!$H$3:$H$14,0), 1)</f>
        <v>7.64563493785404E-2</v>
      </c>
      <c r="G274" s="11">
        <f>INDEX('MINGW_6&amp;DR69'!$L$3:$L$14, MATCH($B274,'MINGW_6&amp;DR69'!$H$3:$H$14,0), 1)</f>
        <v>1.3120357078219216</v>
      </c>
      <c r="H274" s="11">
        <f>INDEX('MINGW_6&amp;DR69'!$M$3:$M$14, MATCH($B274,'MINGW_6&amp;DR69'!$H$3:$H$14,0), 1)</f>
        <v>8.2353571513342487</v>
      </c>
      <c r="I274" s="11">
        <v>5531</v>
      </c>
      <c r="J274" s="11">
        <f>INDEX(CALLITE_EVAP_S_SHSTA!$I$2:$I$13, MATCH($B274,CALLITE_EVAP_S_SHSTA!$F$2:$F$13,0), 1)</f>
        <v>0.15769841292547801</v>
      </c>
      <c r="K274" s="11">
        <f>SHASTAlevel5extended!$H263</f>
        <v>4552.1000000000004</v>
      </c>
      <c r="L274" s="11">
        <f>INDEX(CALLiTE_SHASTA_LEVEL2_4!$E$1024:$E$1035, MATCH($B274,CALLiTE_SHASTA_LEVEL2_4!$C$1024:$C$1035,0), 1)</f>
        <v>1700</v>
      </c>
      <c r="M274" s="11">
        <f>INDEX(CALLiTE_SHASTA_LEVEL2_4!$F$1024:$F$1035, MATCH($B274,CALLiTE_SHASTA_LEVEL2_4!$C$1024:$C$1035,0), 1)</f>
        <v>4552</v>
      </c>
      <c r="N274" s="11">
        <f>inflowYuba!H263</f>
        <v>1000</v>
      </c>
      <c r="O274" s="11">
        <f>INDEX(DEMAND_D_DAGUER_NP!$K$3:$K$14, MATCH($B274,DEMAND_D_DAGUER_NP!$H$3:$H$14,0), 1)</f>
        <v>10.569115127079071</v>
      </c>
      <c r="P274" s="11">
        <f>INDEX(D_THERM_DEMANDS!AB$3:AB$14, MATCH($B274,D_THERM_DEMANDS!$P$3:$P$14,0), 1)</f>
        <v>0.65217460431749852</v>
      </c>
      <c r="Q274" s="11">
        <f>INDEX(D_THERM_DEMANDS!AC$3:AC$14, MATCH($B274,D_THERM_DEMANDS!$P$3:$P$14,0), 1)</f>
        <v>0.63044047753016152</v>
      </c>
      <c r="R274" s="11">
        <f>INDEX(D_THERM_DEMANDS!AD$3:AD$14, MATCH($B274,D_THERM_DEMANDS!$P$3:$P$14,0), 1)</f>
        <v>2.4020277810475181</v>
      </c>
      <c r="S274" s="11">
        <f>INDEX(D_THERM_DEMANDS!AE$3:AE$14, MATCH($B274,D_THERM_DEMANDS!$P$3:$P$14,0), 1)</f>
        <v>2.18373015936878E-2</v>
      </c>
      <c r="T274" s="11">
        <f>INDEX(D_THERM_DEMANDS!AF$3:AF$14, MATCH($B274,D_THERM_DEMANDS!$P$3:$P$14,0), 1)</f>
        <v>3.5793651569457276E-2</v>
      </c>
      <c r="U274" s="11">
        <f>INDEX(D_THERM_DEMANDS!AG$3:AG$14, MATCH($B274,D_THERM_DEMANDS!$P$3:$P$14,0), 1)</f>
        <v>1.7896825784728638E-2</v>
      </c>
      <c r="V274" s="11">
        <f>INDEX(D_THERM_DEMANDS!AH$3:AH$14, MATCH($B274,D_THERM_DEMANDS!$P$3:$P$14,0), 1)</f>
        <v>3.47579365330083E-2</v>
      </c>
      <c r="W274" s="11">
        <f>INDEX(D_THERM_DEMANDS!AI$3:AI$14, MATCH($B274,D_THERM_DEMANDS!$P$3:$P$14,0), 1)</f>
        <v>1.6111111120572164E-2</v>
      </c>
      <c r="X274" s="11">
        <f>INDEX(D_THERM_DEMANDS!AJ$3:AJ$14, MATCH($B274,D_THERM_DEMANDS!$P$3:$P$14,0), 1)</f>
        <v>3.9047620599232023E-2</v>
      </c>
      <c r="Y274" s="11">
        <f>INDEX(D_THERM_DEMANDS!AK$3:AK$14, MATCH($B274,D_THERM_DEMANDS!$P$3:$P$14,0), 1)</f>
        <v>0</v>
      </c>
      <c r="Z274">
        <f>INDEX(DEMAND_C217B!$K$3:$K$14, MATCH($B274,DEMAND_C217B!$H$3:$H$14,0), 1)</f>
        <v>0.27075617162008131</v>
      </c>
    </row>
    <row r="275" spans="1:26">
      <c r="A275" s="1">
        <v>43940</v>
      </c>
      <c r="B275" s="6">
        <f t="shared" si="4"/>
        <v>4</v>
      </c>
      <c r="C275" s="11">
        <v>5279</v>
      </c>
      <c r="D275" s="11">
        <f>OROLEVEL5!G264/1000</f>
        <v>3357.1800000000003</v>
      </c>
      <c r="E275" s="11">
        <f>INDEX(OROevaprateIN!$D$2:$D$13, MATCH($B275,OROevaprateIN!$A$2:$A$13,0), 1)</f>
        <v>0.11896099300249248</v>
      </c>
      <c r="F275" s="11">
        <f>INDEX(DEM_D6_PWR!$K$3:$K$14, MATCH($B275,DEM_D6_PWR!$H$3:$H$14,0), 1)</f>
        <v>7.64563493785404E-2</v>
      </c>
      <c r="G275" s="11">
        <f>INDEX('MINGW_6&amp;DR69'!$L$3:$L$14, MATCH($B275,'MINGW_6&amp;DR69'!$H$3:$H$14,0), 1)</f>
        <v>1.3120357078219216</v>
      </c>
      <c r="H275" s="11">
        <f>INDEX('MINGW_6&amp;DR69'!$M$3:$M$14, MATCH($B275,'MINGW_6&amp;DR69'!$H$3:$H$14,0), 1)</f>
        <v>8.2353571513342487</v>
      </c>
      <c r="I275" s="11">
        <v>5744</v>
      </c>
      <c r="J275" s="11">
        <f>INDEX(CALLITE_EVAP_S_SHSTA!$I$2:$I$13, MATCH($B275,CALLITE_EVAP_S_SHSTA!$F$2:$F$13,0), 1)</f>
        <v>0.15769841292547801</v>
      </c>
      <c r="K275" s="11">
        <f>SHASTAlevel5extended!$H264</f>
        <v>4552.1000000000004</v>
      </c>
      <c r="L275" s="11">
        <f>INDEX(CALLiTE_SHASTA_LEVEL2_4!$E$1024:$E$1035, MATCH($B275,CALLiTE_SHASTA_LEVEL2_4!$C$1024:$C$1035,0), 1)</f>
        <v>1700</v>
      </c>
      <c r="M275" s="11">
        <f>INDEX(CALLiTE_SHASTA_LEVEL2_4!$F$1024:$F$1035, MATCH($B275,CALLiTE_SHASTA_LEVEL2_4!$C$1024:$C$1035,0), 1)</f>
        <v>4552</v>
      </c>
      <c r="N275" s="11">
        <f>inflowYuba!H264</f>
        <v>1045</v>
      </c>
      <c r="O275" s="11">
        <f>INDEX(DEMAND_D_DAGUER_NP!$K$3:$K$14, MATCH($B275,DEMAND_D_DAGUER_NP!$H$3:$H$14,0), 1)</f>
        <v>10.569115127079071</v>
      </c>
      <c r="P275" s="11">
        <f>INDEX(D_THERM_DEMANDS!AB$3:AB$14, MATCH($B275,D_THERM_DEMANDS!$P$3:$P$14,0), 1)</f>
        <v>0.65217460431749852</v>
      </c>
      <c r="Q275" s="11">
        <f>INDEX(D_THERM_DEMANDS!AC$3:AC$14, MATCH($B275,D_THERM_DEMANDS!$P$3:$P$14,0), 1)</f>
        <v>0.63044047753016152</v>
      </c>
      <c r="R275" s="11">
        <f>INDEX(D_THERM_DEMANDS!AD$3:AD$14, MATCH($B275,D_THERM_DEMANDS!$P$3:$P$14,0), 1)</f>
        <v>2.4020277810475181</v>
      </c>
      <c r="S275" s="11">
        <f>INDEX(D_THERM_DEMANDS!AE$3:AE$14, MATCH($B275,D_THERM_DEMANDS!$P$3:$P$14,0), 1)</f>
        <v>2.18373015936878E-2</v>
      </c>
      <c r="T275" s="11">
        <f>INDEX(D_THERM_DEMANDS!AF$3:AF$14, MATCH($B275,D_THERM_DEMANDS!$P$3:$P$14,0), 1)</f>
        <v>3.5793651569457276E-2</v>
      </c>
      <c r="U275" s="11">
        <f>INDEX(D_THERM_DEMANDS!AG$3:AG$14, MATCH($B275,D_THERM_DEMANDS!$P$3:$P$14,0), 1)</f>
        <v>1.7896825784728638E-2</v>
      </c>
      <c r="V275" s="11">
        <f>INDEX(D_THERM_DEMANDS!AH$3:AH$14, MATCH($B275,D_THERM_DEMANDS!$P$3:$P$14,0), 1)</f>
        <v>3.47579365330083E-2</v>
      </c>
      <c r="W275" s="11">
        <f>INDEX(D_THERM_DEMANDS!AI$3:AI$14, MATCH($B275,D_THERM_DEMANDS!$P$3:$P$14,0), 1)</f>
        <v>1.6111111120572164E-2</v>
      </c>
      <c r="X275" s="11">
        <f>INDEX(D_THERM_DEMANDS!AJ$3:AJ$14, MATCH($B275,D_THERM_DEMANDS!$P$3:$P$14,0), 1)</f>
        <v>3.9047620599232023E-2</v>
      </c>
      <c r="Y275" s="11">
        <f>INDEX(D_THERM_DEMANDS!AK$3:AK$14, MATCH($B275,D_THERM_DEMANDS!$P$3:$P$14,0), 1)</f>
        <v>0</v>
      </c>
      <c r="Z275">
        <f>INDEX(DEMAND_C217B!$K$3:$K$14, MATCH($B275,DEMAND_C217B!$H$3:$H$14,0), 1)</f>
        <v>0.27075617162008131</v>
      </c>
    </row>
    <row r="276" spans="1:26">
      <c r="A276" s="1">
        <v>43941</v>
      </c>
      <c r="B276" s="6">
        <f t="shared" si="4"/>
        <v>4</v>
      </c>
      <c r="C276" s="11">
        <v>5347</v>
      </c>
      <c r="D276" s="11">
        <f>OROLEVEL5!G265/1000</f>
        <v>3357.18</v>
      </c>
      <c r="E276" s="11">
        <f>INDEX(OROevaprateIN!$D$2:$D$13, MATCH($B276,OROevaprateIN!$A$2:$A$13,0), 1)</f>
        <v>0.11896099300249248</v>
      </c>
      <c r="F276" s="11">
        <f>INDEX(DEM_D6_PWR!$K$3:$K$14, MATCH($B276,DEM_D6_PWR!$H$3:$H$14,0), 1)</f>
        <v>7.64563493785404E-2</v>
      </c>
      <c r="G276" s="11">
        <f>INDEX('MINGW_6&amp;DR69'!$L$3:$L$14, MATCH($B276,'MINGW_6&amp;DR69'!$H$3:$H$14,0), 1)</f>
        <v>1.3120357078219216</v>
      </c>
      <c r="H276" s="11">
        <f>INDEX('MINGW_6&amp;DR69'!$M$3:$M$14, MATCH($B276,'MINGW_6&amp;DR69'!$H$3:$H$14,0), 1)</f>
        <v>8.2353571513342487</v>
      </c>
      <c r="I276" s="11">
        <v>5009</v>
      </c>
      <c r="J276" s="11">
        <f>INDEX(CALLITE_EVAP_S_SHSTA!$I$2:$I$13, MATCH($B276,CALLITE_EVAP_S_SHSTA!$F$2:$F$13,0), 1)</f>
        <v>0.15769841292547801</v>
      </c>
      <c r="K276" s="11">
        <f>SHASTAlevel5extended!$H265</f>
        <v>4552.1000000000004</v>
      </c>
      <c r="L276" s="11">
        <f>INDEX(CALLiTE_SHASTA_LEVEL2_4!$E$1024:$E$1035, MATCH($B276,CALLiTE_SHASTA_LEVEL2_4!$C$1024:$C$1035,0), 1)</f>
        <v>1700</v>
      </c>
      <c r="M276" s="11">
        <f>INDEX(CALLiTE_SHASTA_LEVEL2_4!$F$1024:$F$1035, MATCH($B276,CALLiTE_SHASTA_LEVEL2_4!$C$1024:$C$1035,0), 1)</f>
        <v>4552</v>
      </c>
      <c r="N276" s="11">
        <f>inflowYuba!H265</f>
        <v>1118</v>
      </c>
      <c r="O276" s="11">
        <f>INDEX(DEMAND_D_DAGUER_NP!$K$3:$K$14, MATCH($B276,DEMAND_D_DAGUER_NP!$H$3:$H$14,0), 1)</f>
        <v>10.569115127079071</v>
      </c>
      <c r="P276" s="11">
        <f>INDEX(D_THERM_DEMANDS!AB$3:AB$14, MATCH($B276,D_THERM_DEMANDS!$P$3:$P$14,0), 1)</f>
        <v>0.65217460431749852</v>
      </c>
      <c r="Q276" s="11">
        <f>INDEX(D_THERM_DEMANDS!AC$3:AC$14, MATCH($B276,D_THERM_DEMANDS!$P$3:$P$14,0), 1)</f>
        <v>0.63044047753016152</v>
      </c>
      <c r="R276" s="11">
        <f>INDEX(D_THERM_DEMANDS!AD$3:AD$14, MATCH($B276,D_THERM_DEMANDS!$P$3:$P$14,0), 1)</f>
        <v>2.4020277810475181</v>
      </c>
      <c r="S276" s="11">
        <f>INDEX(D_THERM_DEMANDS!AE$3:AE$14, MATCH($B276,D_THERM_DEMANDS!$P$3:$P$14,0), 1)</f>
        <v>2.18373015936878E-2</v>
      </c>
      <c r="T276" s="11">
        <f>INDEX(D_THERM_DEMANDS!AF$3:AF$14, MATCH($B276,D_THERM_DEMANDS!$P$3:$P$14,0), 1)</f>
        <v>3.5793651569457276E-2</v>
      </c>
      <c r="U276" s="11">
        <f>INDEX(D_THERM_DEMANDS!AG$3:AG$14, MATCH($B276,D_THERM_DEMANDS!$P$3:$P$14,0), 1)</f>
        <v>1.7896825784728638E-2</v>
      </c>
      <c r="V276" s="11">
        <f>INDEX(D_THERM_DEMANDS!AH$3:AH$14, MATCH($B276,D_THERM_DEMANDS!$P$3:$P$14,0), 1)</f>
        <v>3.47579365330083E-2</v>
      </c>
      <c r="W276" s="11">
        <f>INDEX(D_THERM_DEMANDS!AI$3:AI$14, MATCH($B276,D_THERM_DEMANDS!$P$3:$P$14,0), 1)</f>
        <v>1.6111111120572164E-2</v>
      </c>
      <c r="X276" s="11">
        <f>INDEX(D_THERM_DEMANDS!AJ$3:AJ$14, MATCH($B276,D_THERM_DEMANDS!$P$3:$P$14,0), 1)</f>
        <v>3.9047620599232023E-2</v>
      </c>
      <c r="Y276" s="11">
        <f>INDEX(D_THERM_DEMANDS!AK$3:AK$14, MATCH($B276,D_THERM_DEMANDS!$P$3:$P$14,0), 1)</f>
        <v>0</v>
      </c>
      <c r="Z276">
        <f>INDEX(DEMAND_C217B!$K$3:$K$14, MATCH($B276,DEMAND_C217B!$H$3:$H$14,0), 1)</f>
        <v>0.27075617162008131</v>
      </c>
    </row>
    <row r="277" spans="1:26">
      <c r="A277" s="1">
        <v>43942</v>
      </c>
      <c r="B277" s="6">
        <f t="shared" si="4"/>
        <v>4</v>
      </c>
      <c r="C277" s="11">
        <v>4869</v>
      </c>
      <c r="D277" s="11">
        <f>OROLEVEL5!G266/1000</f>
        <v>3369.6597999999999</v>
      </c>
      <c r="E277" s="11">
        <f>INDEX(OROevaprateIN!$D$2:$D$13, MATCH($B277,OROevaprateIN!$A$2:$A$13,0), 1)</f>
        <v>0.11896099300249248</v>
      </c>
      <c r="F277" s="11">
        <f>INDEX(DEM_D6_PWR!$K$3:$K$14, MATCH($B277,DEM_D6_PWR!$H$3:$H$14,0), 1)</f>
        <v>7.64563493785404E-2</v>
      </c>
      <c r="G277" s="11">
        <f>INDEX('MINGW_6&amp;DR69'!$L$3:$L$14, MATCH($B277,'MINGW_6&amp;DR69'!$H$3:$H$14,0), 1)</f>
        <v>1.3120357078219216</v>
      </c>
      <c r="H277" s="11">
        <f>INDEX('MINGW_6&amp;DR69'!$M$3:$M$14, MATCH($B277,'MINGW_6&amp;DR69'!$H$3:$H$14,0), 1)</f>
        <v>8.2353571513342487</v>
      </c>
      <c r="I277" s="11">
        <v>5509</v>
      </c>
      <c r="J277" s="11">
        <f>INDEX(CALLITE_EVAP_S_SHSTA!$I$2:$I$13, MATCH($B277,CALLITE_EVAP_S_SHSTA!$F$2:$F$13,0), 1)</f>
        <v>0.15769841292547801</v>
      </c>
      <c r="K277" s="11">
        <f>SHASTAlevel5extended!$H266</f>
        <v>4552.1000000000004</v>
      </c>
      <c r="L277" s="11">
        <f>INDEX(CALLiTE_SHASTA_LEVEL2_4!$E$1024:$E$1035, MATCH($B277,CALLiTE_SHASTA_LEVEL2_4!$C$1024:$C$1035,0), 1)</f>
        <v>1700</v>
      </c>
      <c r="M277" s="11">
        <f>INDEX(CALLiTE_SHASTA_LEVEL2_4!$F$1024:$F$1035, MATCH($B277,CALLiTE_SHASTA_LEVEL2_4!$C$1024:$C$1035,0), 1)</f>
        <v>4552</v>
      </c>
      <c r="N277" s="11">
        <f>inflowYuba!H266</f>
        <v>1227</v>
      </c>
      <c r="O277" s="11">
        <f>INDEX(DEMAND_D_DAGUER_NP!$K$3:$K$14, MATCH($B277,DEMAND_D_DAGUER_NP!$H$3:$H$14,0), 1)</f>
        <v>10.569115127079071</v>
      </c>
      <c r="P277" s="11">
        <f>INDEX(D_THERM_DEMANDS!AB$3:AB$14, MATCH($B277,D_THERM_DEMANDS!$P$3:$P$14,0), 1)</f>
        <v>0.65217460431749852</v>
      </c>
      <c r="Q277" s="11">
        <f>INDEX(D_THERM_DEMANDS!AC$3:AC$14, MATCH($B277,D_THERM_DEMANDS!$P$3:$P$14,0), 1)</f>
        <v>0.63044047753016152</v>
      </c>
      <c r="R277" s="11">
        <f>INDEX(D_THERM_DEMANDS!AD$3:AD$14, MATCH($B277,D_THERM_DEMANDS!$P$3:$P$14,0), 1)</f>
        <v>2.4020277810475181</v>
      </c>
      <c r="S277" s="11">
        <f>INDEX(D_THERM_DEMANDS!AE$3:AE$14, MATCH($B277,D_THERM_DEMANDS!$P$3:$P$14,0), 1)</f>
        <v>2.18373015936878E-2</v>
      </c>
      <c r="T277" s="11">
        <f>INDEX(D_THERM_DEMANDS!AF$3:AF$14, MATCH($B277,D_THERM_DEMANDS!$P$3:$P$14,0), 1)</f>
        <v>3.5793651569457276E-2</v>
      </c>
      <c r="U277" s="11">
        <f>INDEX(D_THERM_DEMANDS!AG$3:AG$14, MATCH($B277,D_THERM_DEMANDS!$P$3:$P$14,0), 1)</f>
        <v>1.7896825784728638E-2</v>
      </c>
      <c r="V277" s="11">
        <f>INDEX(D_THERM_DEMANDS!AH$3:AH$14, MATCH($B277,D_THERM_DEMANDS!$P$3:$P$14,0), 1)</f>
        <v>3.47579365330083E-2</v>
      </c>
      <c r="W277" s="11">
        <f>INDEX(D_THERM_DEMANDS!AI$3:AI$14, MATCH($B277,D_THERM_DEMANDS!$P$3:$P$14,0), 1)</f>
        <v>1.6111111120572164E-2</v>
      </c>
      <c r="X277" s="11">
        <f>INDEX(D_THERM_DEMANDS!AJ$3:AJ$14, MATCH($B277,D_THERM_DEMANDS!$P$3:$P$14,0), 1)</f>
        <v>3.9047620599232023E-2</v>
      </c>
      <c r="Y277" s="11">
        <f>INDEX(D_THERM_DEMANDS!AK$3:AK$14, MATCH($B277,D_THERM_DEMANDS!$P$3:$P$14,0), 1)</f>
        <v>0</v>
      </c>
      <c r="Z277">
        <f>INDEX(DEMAND_C217B!$K$3:$K$14, MATCH($B277,DEMAND_C217B!$H$3:$H$14,0), 1)</f>
        <v>0.27075617162008131</v>
      </c>
    </row>
    <row r="278" spans="1:26">
      <c r="A278" s="1">
        <v>43943</v>
      </c>
      <c r="B278" s="6">
        <f t="shared" si="4"/>
        <v>4</v>
      </c>
      <c r="C278" s="11">
        <v>5089</v>
      </c>
      <c r="D278" s="11">
        <f>OROLEVEL5!G267/1000</f>
        <v>3382.1395999999995</v>
      </c>
      <c r="E278" s="11">
        <f>INDEX(OROevaprateIN!$D$2:$D$13, MATCH($B278,OROevaprateIN!$A$2:$A$13,0), 1)</f>
        <v>0.11896099300249248</v>
      </c>
      <c r="F278" s="11">
        <f>INDEX(DEM_D6_PWR!$K$3:$K$14, MATCH($B278,DEM_D6_PWR!$H$3:$H$14,0), 1)</f>
        <v>7.64563493785404E-2</v>
      </c>
      <c r="G278" s="11">
        <f>INDEX('MINGW_6&amp;DR69'!$L$3:$L$14, MATCH($B278,'MINGW_6&amp;DR69'!$H$3:$H$14,0), 1)</f>
        <v>1.3120357078219216</v>
      </c>
      <c r="H278" s="11">
        <f>INDEX('MINGW_6&amp;DR69'!$M$3:$M$14, MATCH($B278,'MINGW_6&amp;DR69'!$H$3:$H$14,0), 1)</f>
        <v>8.2353571513342487</v>
      </c>
      <c r="I278" s="11">
        <v>4779</v>
      </c>
      <c r="J278" s="11">
        <f>INDEX(CALLITE_EVAP_S_SHSTA!$I$2:$I$13, MATCH($B278,CALLITE_EVAP_S_SHSTA!$F$2:$F$13,0), 1)</f>
        <v>0.15769841292547801</v>
      </c>
      <c r="K278" s="11">
        <f>SHASTAlevel5extended!$H267</f>
        <v>4552.1000000000004</v>
      </c>
      <c r="L278" s="11">
        <f>INDEX(CALLiTE_SHASTA_LEVEL2_4!$E$1024:$E$1035, MATCH($B278,CALLiTE_SHASTA_LEVEL2_4!$C$1024:$C$1035,0), 1)</f>
        <v>1700</v>
      </c>
      <c r="M278" s="11">
        <f>INDEX(CALLiTE_SHASTA_LEVEL2_4!$F$1024:$F$1035, MATCH($B278,CALLiTE_SHASTA_LEVEL2_4!$C$1024:$C$1035,0), 1)</f>
        <v>4552</v>
      </c>
      <c r="N278" s="11">
        <f>inflowYuba!H267</f>
        <v>1313</v>
      </c>
      <c r="O278" s="11">
        <f>INDEX(DEMAND_D_DAGUER_NP!$K$3:$K$14, MATCH($B278,DEMAND_D_DAGUER_NP!$H$3:$H$14,0), 1)</f>
        <v>10.569115127079071</v>
      </c>
      <c r="P278" s="11">
        <f>INDEX(D_THERM_DEMANDS!AB$3:AB$14, MATCH($B278,D_THERM_DEMANDS!$P$3:$P$14,0), 1)</f>
        <v>0.65217460431749852</v>
      </c>
      <c r="Q278" s="11">
        <f>INDEX(D_THERM_DEMANDS!AC$3:AC$14, MATCH($B278,D_THERM_DEMANDS!$P$3:$P$14,0), 1)</f>
        <v>0.63044047753016152</v>
      </c>
      <c r="R278" s="11">
        <f>INDEX(D_THERM_DEMANDS!AD$3:AD$14, MATCH($B278,D_THERM_DEMANDS!$P$3:$P$14,0), 1)</f>
        <v>2.4020277810475181</v>
      </c>
      <c r="S278" s="11">
        <f>INDEX(D_THERM_DEMANDS!AE$3:AE$14, MATCH($B278,D_THERM_DEMANDS!$P$3:$P$14,0), 1)</f>
        <v>2.18373015936878E-2</v>
      </c>
      <c r="T278" s="11">
        <f>INDEX(D_THERM_DEMANDS!AF$3:AF$14, MATCH($B278,D_THERM_DEMANDS!$P$3:$P$14,0), 1)</f>
        <v>3.5793651569457276E-2</v>
      </c>
      <c r="U278" s="11">
        <f>INDEX(D_THERM_DEMANDS!AG$3:AG$14, MATCH($B278,D_THERM_DEMANDS!$P$3:$P$14,0), 1)</f>
        <v>1.7896825784728638E-2</v>
      </c>
      <c r="V278" s="11">
        <f>INDEX(D_THERM_DEMANDS!AH$3:AH$14, MATCH($B278,D_THERM_DEMANDS!$P$3:$P$14,0), 1)</f>
        <v>3.47579365330083E-2</v>
      </c>
      <c r="W278" s="11">
        <f>INDEX(D_THERM_DEMANDS!AI$3:AI$14, MATCH($B278,D_THERM_DEMANDS!$P$3:$P$14,0), 1)</f>
        <v>1.6111111120572164E-2</v>
      </c>
      <c r="X278" s="11">
        <f>INDEX(D_THERM_DEMANDS!AJ$3:AJ$14, MATCH($B278,D_THERM_DEMANDS!$P$3:$P$14,0), 1)</f>
        <v>3.9047620599232023E-2</v>
      </c>
      <c r="Y278" s="11">
        <f>INDEX(D_THERM_DEMANDS!AK$3:AK$14, MATCH($B278,D_THERM_DEMANDS!$P$3:$P$14,0), 1)</f>
        <v>0</v>
      </c>
      <c r="Z278">
        <f>INDEX(DEMAND_C217B!$K$3:$K$14, MATCH($B278,DEMAND_C217B!$H$3:$H$14,0), 1)</f>
        <v>0.27075617162008131</v>
      </c>
    </row>
    <row r="279" spans="1:26">
      <c r="A279" s="1">
        <v>43944</v>
      </c>
      <c r="B279" s="6">
        <f t="shared" si="4"/>
        <v>4</v>
      </c>
      <c r="C279" s="11">
        <v>5400</v>
      </c>
      <c r="D279" s="11">
        <f>OROLEVEL5!G268/1000</f>
        <v>3394.6193999999996</v>
      </c>
      <c r="E279" s="11">
        <f>INDEX(OROevaprateIN!$D$2:$D$13, MATCH($B279,OROevaprateIN!$A$2:$A$13,0), 1)</f>
        <v>0.11896099300249248</v>
      </c>
      <c r="F279" s="11">
        <f>INDEX(DEM_D6_PWR!$K$3:$K$14, MATCH($B279,DEM_D6_PWR!$H$3:$H$14,0), 1)</f>
        <v>7.64563493785404E-2</v>
      </c>
      <c r="G279" s="11">
        <f>INDEX('MINGW_6&amp;DR69'!$L$3:$L$14, MATCH($B279,'MINGW_6&amp;DR69'!$H$3:$H$14,0), 1)</f>
        <v>1.3120357078219216</v>
      </c>
      <c r="H279" s="11">
        <f>INDEX('MINGW_6&amp;DR69'!$M$3:$M$14, MATCH($B279,'MINGW_6&amp;DR69'!$H$3:$H$14,0), 1)</f>
        <v>8.2353571513342487</v>
      </c>
      <c r="I279" s="11">
        <v>5107</v>
      </c>
      <c r="J279" s="11">
        <f>INDEX(CALLITE_EVAP_S_SHSTA!$I$2:$I$13, MATCH($B279,CALLITE_EVAP_S_SHSTA!$F$2:$F$13,0), 1)</f>
        <v>0.15769841292547801</v>
      </c>
      <c r="K279" s="11">
        <f>SHASTAlevel5extended!$H268</f>
        <v>4552.1000000000004</v>
      </c>
      <c r="L279" s="11">
        <f>INDEX(CALLiTE_SHASTA_LEVEL2_4!$E$1024:$E$1035, MATCH($B279,CALLiTE_SHASTA_LEVEL2_4!$C$1024:$C$1035,0), 1)</f>
        <v>1700</v>
      </c>
      <c r="M279" s="11">
        <f>INDEX(CALLiTE_SHASTA_LEVEL2_4!$F$1024:$F$1035, MATCH($B279,CALLiTE_SHASTA_LEVEL2_4!$C$1024:$C$1035,0), 1)</f>
        <v>4552</v>
      </c>
      <c r="N279" s="11">
        <f>inflowYuba!H268</f>
        <v>1352</v>
      </c>
      <c r="O279" s="11">
        <f>INDEX(DEMAND_D_DAGUER_NP!$K$3:$K$14, MATCH($B279,DEMAND_D_DAGUER_NP!$H$3:$H$14,0), 1)</f>
        <v>10.569115127079071</v>
      </c>
      <c r="P279" s="11">
        <f>INDEX(D_THERM_DEMANDS!AB$3:AB$14, MATCH($B279,D_THERM_DEMANDS!$P$3:$P$14,0), 1)</f>
        <v>0.65217460431749852</v>
      </c>
      <c r="Q279" s="11">
        <f>INDEX(D_THERM_DEMANDS!AC$3:AC$14, MATCH($B279,D_THERM_DEMANDS!$P$3:$P$14,0), 1)</f>
        <v>0.63044047753016152</v>
      </c>
      <c r="R279" s="11">
        <f>INDEX(D_THERM_DEMANDS!AD$3:AD$14, MATCH($B279,D_THERM_DEMANDS!$P$3:$P$14,0), 1)</f>
        <v>2.4020277810475181</v>
      </c>
      <c r="S279" s="11">
        <f>INDEX(D_THERM_DEMANDS!AE$3:AE$14, MATCH($B279,D_THERM_DEMANDS!$P$3:$P$14,0), 1)</f>
        <v>2.18373015936878E-2</v>
      </c>
      <c r="T279" s="11">
        <f>INDEX(D_THERM_DEMANDS!AF$3:AF$14, MATCH($B279,D_THERM_DEMANDS!$P$3:$P$14,0), 1)</f>
        <v>3.5793651569457276E-2</v>
      </c>
      <c r="U279" s="11">
        <f>INDEX(D_THERM_DEMANDS!AG$3:AG$14, MATCH($B279,D_THERM_DEMANDS!$P$3:$P$14,0), 1)</f>
        <v>1.7896825784728638E-2</v>
      </c>
      <c r="V279" s="11">
        <f>INDEX(D_THERM_DEMANDS!AH$3:AH$14, MATCH($B279,D_THERM_DEMANDS!$P$3:$P$14,0), 1)</f>
        <v>3.47579365330083E-2</v>
      </c>
      <c r="W279" s="11">
        <f>INDEX(D_THERM_DEMANDS!AI$3:AI$14, MATCH($B279,D_THERM_DEMANDS!$P$3:$P$14,0), 1)</f>
        <v>1.6111111120572164E-2</v>
      </c>
      <c r="X279" s="11">
        <f>INDEX(D_THERM_DEMANDS!AJ$3:AJ$14, MATCH($B279,D_THERM_DEMANDS!$P$3:$P$14,0), 1)</f>
        <v>3.9047620599232023E-2</v>
      </c>
      <c r="Y279" s="11">
        <f>INDEX(D_THERM_DEMANDS!AK$3:AK$14, MATCH($B279,D_THERM_DEMANDS!$P$3:$P$14,0), 1)</f>
        <v>0</v>
      </c>
      <c r="Z279">
        <f>INDEX(DEMAND_C217B!$K$3:$K$14, MATCH($B279,DEMAND_C217B!$H$3:$H$14,0), 1)</f>
        <v>0.27075617162008131</v>
      </c>
    </row>
    <row r="280" spans="1:26">
      <c r="A280" s="1">
        <v>43945</v>
      </c>
      <c r="B280" s="6">
        <f t="shared" si="4"/>
        <v>4</v>
      </c>
      <c r="C280" s="11">
        <v>5608</v>
      </c>
      <c r="D280" s="11">
        <f>OROLEVEL5!G269/1000</f>
        <v>3407.0991999999992</v>
      </c>
      <c r="E280" s="11">
        <f>INDEX(OROevaprateIN!$D$2:$D$13, MATCH($B280,OROevaprateIN!$A$2:$A$13,0), 1)</f>
        <v>0.11896099300249248</v>
      </c>
      <c r="F280" s="11">
        <f>INDEX(DEM_D6_PWR!$K$3:$K$14, MATCH($B280,DEM_D6_PWR!$H$3:$H$14,0), 1)</f>
        <v>7.64563493785404E-2</v>
      </c>
      <c r="G280" s="11">
        <f>INDEX('MINGW_6&amp;DR69'!$L$3:$L$14, MATCH($B280,'MINGW_6&amp;DR69'!$H$3:$H$14,0), 1)</f>
        <v>1.3120357078219216</v>
      </c>
      <c r="H280" s="11">
        <f>INDEX('MINGW_6&amp;DR69'!$M$3:$M$14, MATCH($B280,'MINGW_6&amp;DR69'!$H$3:$H$14,0), 1)</f>
        <v>8.2353571513342487</v>
      </c>
      <c r="I280" s="11">
        <v>4794</v>
      </c>
      <c r="J280" s="11">
        <f>INDEX(CALLITE_EVAP_S_SHSTA!$I$2:$I$13, MATCH($B280,CALLITE_EVAP_S_SHSTA!$F$2:$F$13,0), 1)</f>
        <v>0.15769841292547801</v>
      </c>
      <c r="K280" s="11">
        <f>SHASTAlevel5extended!$H269</f>
        <v>4552.1000000000004</v>
      </c>
      <c r="L280" s="11">
        <f>INDEX(CALLiTE_SHASTA_LEVEL2_4!$E$1024:$E$1035, MATCH($B280,CALLiTE_SHASTA_LEVEL2_4!$C$1024:$C$1035,0), 1)</f>
        <v>1700</v>
      </c>
      <c r="M280" s="11">
        <f>INDEX(CALLiTE_SHASTA_LEVEL2_4!$F$1024:$F$1035, MATCH($B280,CALLiTE_SHASTA_LEVEL2_4!$C$1024:$C$1035,0), 1)</f>
        <v>4552</v>
      </c>
      <c r="N280" s="11">
        <f>inflowYuba!H269</f>
        <v>1394</v>
      </c>
      <c r="O280" s="11">
        <f>INDEX(DEMAND_D_DAGUER_NP!$K$3:$K$14, MATCH($B280,DEMAND_D_DAGUER_NP!$H$3:$H$14,0), 1)</f>
        <v>10.569115127079071</v>
      </c>
      <c r="P280" s="11">
        <f>INDEX(D_THERM_DEMANDS!AB$3:AB$14, MATCH($B280,D_THERM_DEMANDS!$P$3:$P$14,0), 1)</f>
        <v>0.65217460431749852</v>
      </c>
      <c r="Q280" s="11">
        <f>INDEX(D_THERM_DEMANDS!AC$3:AC$14, MATCH($B280,D_THERM_DEMANDS!$P$3:$P$14,0), 1)</f>
        <v>0.63044047753016152</v>
      </c>
      <c r="R280" s="11">
        <f>INDEX(D_THERM_DEMANDS!AD$3:AD$14, MATCH($B280,D_THERM_DEMANDS!$P$3:$P$14,0), 1)</f>
        <v>2.4020277810475181</v>
      </c>
      <c r="S280" s="11">
        <f>INDEX(D_THERM_DEMANDS!AE$3:AE$14, MATCH($B280,D_THERM_DEMANDS!$P$3:$P$14,0), 1)</f>
        <v>2.18373015936878E-2</v>
      </c>
      <c r="T280" s="11">
        <f>INDEX(D_THERM_DEMANDS!AF$3:AF$14, MATCH($B280,D_THERM_DEMANDS!$P$3:$P$14,0), 1)</f>
        <v>3.5793651569457276E-2</v>
      </c>
      <c r="U280" s="11">
        <f>INDEX(D_THERM_DEMANDS!AG$3:AG$14, MATCH($B280,D_THERM_DEMANDS!$P$3:$P$14,0), 1)</f>
        <v>1.7896825784728638E-2</v>
      </c>
      <c r="V280" s="11">
        <f>INDEX(D_THERM_DEMANDS!AH$3:AH$14, MATCH($B280,D_THERM_DEMANDS!$P$3:$P$14,0), 1)</f>
        <v>3.47579365330083E-2</v>
      </c>
      <c r="W280" s="11">
        <f>INDEX(D_THERM_DEMANDS!AI$3:AI$14, MATCH($B280,D_THERM_DEMANDS!$P$3:$P$14,0), 1)</f>
        <v>1.6111111120572164E-2</v>
      </c>
      <c r="X280" s="11">
        <f>INDEX(D_THERM_DEMANDS!AJ$3:AJ$14, MATCH($B280,D_THERM_DEMANDS!$P$3:$P$14,0), 1)</f>
        <v>3.9047620599232023E-2</v>
      </c>
      <c r="Y280" s="11">
        <f>INDEX(D_THERM_DEMANDS!AK$3:AK$14, MATCH($B280,D_THERM_DEMANDS!$P$3:$P$14,0), 1)</f>
        <v>0</v>
      </c>
      <c r="Z280">
        <f>INDEX(DEMAND_C217B!$K$3:$K$14, MATCH($B280,DEMAND_C217B!$H$3:$H$14,0), 1)</f>
        <v>0.27075617162008131</v>
      </c>
    </row>
    <row r="281" spans="1:26">
      <c r="A281" s="1">
        <v>43946</v>
      </c>
      <c r="B281" s="6">
        <f t="shared" si="4"/>
        <v>4</v>
      </c>
      <c r="C281" s="11">
        <v>5730</v>
      </c>
      <c r="D281" s="11">
        <f>OROLEVEL5!G270/1000</f>
        <v>3419.5790000000002</v>
      </c>
      <c r="E281" s="11">
        <f>INDEX(OROevaprateIN!$D$2:$D$13, MATCH($B281,OROevaprateIN!$A$2:$A$13,0), 1)</f>
        <v>0.11896099300249248</v>
      </c>
      <c r="F281" s="11">
        <f>INDEX(DEM_D6_PWR!$K$3:$K$14, MATCH($B281,DEM_D6_PWR!$H$3:$H$14,0), 1)</f>
        <v>7.64563493785404E-2</v>
      </c>
      <c r="G281" s="11">
        <f>INDEX('MINGW_6&amp;DR69'!$L$3:$L$14, MATCH($B281,'MINGW_6&amp;DR69'!$H$3:$H$14,0), 1)</f>
        <v>1.3120357078219216</v>
      </c>
      <c r="H281" s="11">
        <f>INDEX('MINGW_6&amp;DR69'!$M$3:$M$14, MATCH($B281,'MINGW_6&amp;DR69'!$H$3:$H$14,0), 1)</f>
        <v>8.2353571513342487</v>
      </c>
      <c r="I281" s="11">
        <v>5058</v>
      </c>
      <c r="J281" s="11">
        <f>INDEX(CALLITE_EVAP_S_SHSTA!$I$2:$I$13, MATCH($B281,CALLITE_EVAP_S_SHSTA!$F$2:$F$13,0), 1)</f>
        <v>0.15769841292547801</v>
      </c>
      <c r="K281" s="11">
        <f>SHASTAlevel5extended!$H270</f>
        <v>4552.1000000000004</v>
      </c>
      <c r="L281" s="11">
        <f>INDEX(CALLiTE_SHASTA_LEVEL2_4!$E$1024:$E$1035, MATCH($B281,CALLiTE_SHASTA_LEVEL2_4!$C$1024:$C$1035,0), 1)</f>
        <v>1700</v>
      </c>
      <c r="M281" s="11">
        <f>INDEX(CALLiTE_SHASTA_LEVEL2_4!$F$1024:$F$1035, MATCH($B281,CALLiTE_SHASTA_LEVEL2_4!$C$1024:$C$1035,0), 1)</f>
        <v>4552</v>
      </c>
      <c r="N281" s="11">
        <f>inflowYuba!H270</f>
        <v>1449</v>
      </c>
      <c r="O281" s="11">
        <f>INDEX(DEMAND_D_DAGUER_NP!$K$3:$K$14, MATCH($B281,DEMAND_D_DAGUER_NP!$H$3:$H$14,0), 1)</f>
        <v>10.569115127079071</v>
      </c>
      <c r="P281" s="11">
        <f>INDEX(D_THERM_DEMANDS!AB$3:AB$14, MATCH($B281,D_THERM_DEMANDS!$P$3:$P$14,0), 1)</f>
        <v>0.65217460431749852</v>
      </c>
      <c r="Q281" s="11">
        <f>INDEX(D_THERM_DEMANDS!AC$3:AC$14, MATCH($B281,D_THERM_DEMANDS!$P$3:$P$14,0), 1)</f>
        <v>0.63044047753016152</v>
      </c>
      <c r="R281" s="11">
        <f>INDEX(D_THERM_DEMANDS!AD$3:AD$14, MATCH($B281,D_THERM_DEMANDS!$P$3:$P$14,0), 1)</f>
        <v>2.4020277810475181</v>
      </c>
      <c r="S281" s="11">
        <f>INDEX(D_THERM_DEMANDS!AE$3:AE$14, MATCH($B281,D_THERM_DEMANDS!$P$3:$P$14,0), 1)</f>
        <v>2.18373015936878E-2</v>
      </c>
      <c r="T281" s="11">
        <f>INDEX(D_THERM_DEMANDS!AF$3:AF$14, MATCH($B281,D_THERM_DEMANDS!$P$3:$P$14,0), 1)</f>
        <v>3.5793651569457276E-2</v>
      </c>
      <c r="U281" s="11">
        <f>INDEX(D_THERM_DEMANDS!AG$3:AG$14, MATCH($B281,D_THERM_DEMANDS!$P$3:$P$14,0), 1)</f>
        <v>1.7896825784728638E-2</v>
      </c>
      <c r="V281" s="11">
        <f>INDEX(D_THERM_DEMANDS!AH$3:AH$14, MATCH($B281,D_THERM_DEMANDS!$P$3:$P$14,0), 1)</f>
        <v>3.47579365330083E-2</v>
      </c>
      <c r="W281" s="11">
        <f>INDEX(D_THERM_DEMANDS!AI$3:AI$14, MATCH($B281,D_THERM_DEMANDS!$P$3:$P$14,0), 1)</f>
        <v>1.6111111120572164E-2</v>
      </c>
      <c r="X281" s="11">
        <f>INDEX(D_THERM_DEMANDS!AJ$3:AJ$14, MATCH($B281,D_THERM_DEMANDS!$P$3:$P$14,0), 1)</f>
        <v>3.9047620599232023E-2</v>
      </c>
      <c r="Y281" s="11">
        <f>INDEX(D_THERM_DEMANDS!AK$3:AK$14, MATCH($B281,D_THERM_DEMANDS!$P$3:$P$14,0), 1)</f>
        <v>0</v>
      </c>
      <c r="Z281">
        <f>INDEX(DEMAND_C217B!$K$3:$K$14, MATCH($B281,DEMAND_C217B!$H$3:$H$14,0), 1)</f>
        <v>0.27075617162008131</v>
      </c>
    </row>
    <row r="282" spans="1:26">
      <c r="A282" s="1">
        <v>43947</v>
      </c>
      <c r="B282" s="6">
        <f t="shared" si="4"/>
        <v>4</v>
      </c>
      <c r="C282" s="11">
        <v>4845</v>
      </c>
      <c r="D282" s="11">
        <f>OROLEVEL5!G271/1000</f>
        <v>3429.4474</v>
      </c>
      <c r="E282" s="11">
        <f>INDEX(OROevaprateIN!$D$2:$D$13, MATCH($B282,OROevaprateIN!$A$2:$A$13,0), 1)</f>
        <v>0.11896099300249248</v>
      </c>
      <c r="F282" s="11">
        <f>INDEX(DEM_D6_PWR!$K$3:$K$14, MATCH($B282,DEM_D6_PWR!$H$3:$H$14,0), 1)</f>
        <v>7.64563493785404E-2</v>
      </c>
      <c r="G282" s="11">
        <f>INDEX('MINGW_6&amp;DR69'!$L$3:$L$14, MATCH($B282,'MINGW_6&amp;DR69'!$H$3:$H$14,0), 1)</f>
        <v>1.3120357078219216</v>
      </c>
      <c r="H282" s="11">
        <f>INDEX('MINGW_6&amp;DR69'!$M$3:$M$14, MATCH($B282,'MINGW_6&amp;DR69'!$H$3:$H$14,0), 1)</f>
        <v>8.2353571513342487</v>
      </c>
      <c r="I282" s="11">
        <v>4707</v>
      </c>
      <c r="J282" s="11">
        <f>INDEX(CALLITE_EVAP_S_SHSTA!$I$2:$I$13, MATCH($B282,CALLITE_EVAP_S_SHSTA!$F$2:$F$13,0), 1)</f>
        <v>0.15769841292547801</v>
      </c>
      <c r="K282" s="11">
        <f>SHASTAlevel5extended!$H271</f>
        <v>4552.1000000000004</v>
      </c>
      <c r="L282" s="11">
        <f>INDEX(CALLiTE_SHASTA_LEVEL2_4!$E$1024:$E$1035, MATCH($B282,CALLiTE_SHASTA_LEVEL2_4!$C$1024:$C$1035,0), 1)</f>
        <v>1700</v>
      </c>
      <c r="M282" s="11">
        <f>INDEX(CALLiTE_SHASTA_LEVEL2_4!$F$1024:$F$1035, MATCH($B282,CALLiTE_SHASTA_LEVEL2_4!$C$1024:$C$1035,0), 1)</f>
        <v>4552</v>
      </c>
      <c r="N282" s="11">
        <f>inflowYuba!H271</f>
        <v>1516</v>
      </c>
      <c r="O282" s="11">
        <f>INDEX(DEMAND_D_DAGUER_NP!$K$3:$K$14, MATCH($B282,DEMAND_D_DAGUER_NP!$H$3:$H$14,0), 1)</f>
        <v>10.569115127079071</v>
      </c>
      <c r="P282" s="11">
        <f>INDEX(D_THERM_DEMANDS!AB$3:AB$14, MATCH($B282,D_THERM_DEMANDS!$P$3:$P$14,0), 1)</f>
        <v>0.65217460431749852</v>
      </c>
      <c r="Q282" s="11">
        <f>INDEX(D_THERM_DEMANDS!AC$3:AC$14, MATCH($B282,D_THERM_DEMANDS!$P$3:$P$14,0), 1)</f>
        <v>0.63044047753016152</v>
      </c>
      <c r="R282" s="11">
        <f>INDEX(D_THERM_DEMANDS!AD$3:AD$14, MATCH($B282,D_THERM_DEMANDS!$P$3:$P$14,0), 1)</f>
        <v>2.4020277810475181</v>
      </c>
      <c r="S282" s="11">
        <f>INDEX(D_THERM_DEMANDS!AE$3:AE$14, MATCH($B282,D_THERM_DEMANDS!$P$3:$P$14,0), 1)</f>
        <v>2.18373015936878E-2</v>
      </c>
      <c r="T282" s="11">
        <f>INDEX(D_THERM_DEMANDS!AF$3:AF$14, MATCH($B282,D_THERM_DEMANDS!$P$3:$P$14,0), 1)</f>
        <v>3.5793651569457276E-2</v>
      </c>
      <c r="U282" s="11">
        <f>INDEX(D_THERM_DEMANDS!AG$3:AG$14, MATCH($B282,D_THERM_DEMANDS!$P$3:$P$14,0), 1)</f>
        <v>1.7896825784728638E-2</v>
      </c>
      <c r="V282" s="11">
        <f>INDEX(D_THERM_DEMANDS!AH$3:AH$14, MATCH($B282,D_THERM_DEMANDS!$P$3:$P$14,0), 1)</f>
        <v>3.47579365330083E-2</v>
      </c>
      <c r="W282" s="11">
        <f>INDEX(D_THERM_DEMANDS!AI$3:AI$14, MATCH($B282,D_THERM_DEMANDS!$P$3:$P$14,0), 1)</f>
        <v>1.6111111120572164E-2</v>
      </c>
      <c r="X282" s="11">
        <f>INDEX(D_THERM_DEMANDS!AJ$3:AJ$14, MATCH($B282,D_THERM_DEMANDS!$P$3:$P$14,0), 1)</f>
        <v>3.9047620599232023E-2</v>
      </c>
      <c r="Y282" s="11">
        <f>INDEX(D_THERM_DEMANDS!AK$3:AK$14, MATCH($B282,D_THERM_DEMANDS!$P$3:$P$14,0), 1)</f>
        <v>0</v>
      </c>
      <c r="Z282">
        <f>INDEX(DEMAND_C217B!$K$3:$K$14, MATCH($B282,DEMAND_C217B!$H$3:$H$14,0), 1)</f>
        <v>0.27075617162008131</v>
      </c>
    </row>
    <row r="283" spans="1:26">
      <c r="A283" s="1">
        <v>43948</v>
      </c>
      <c r="B283" s="6">
        <f t="shared" si="4"/>
        <v>4</v>
      </c>
      <c r="C283" s="11">
        <v>5251</v>
      </c>
      <c r="D283" s="11">
        <f>OROLEVEL5!G272/1000</f>
        <v>3439.3157999999999</v>
      </c>
      <c r="E283" s="11">
        <f>INDEX(OROevaprateIN!$D$2:$D$13, MATCH($B283,OROevaprateIN!$A$2:$A$13,0), 1)</f>
        <v>0.11896099300249248</v>
      </c>
      <c r="F283" s="11">
        <f>INDEX(DEM_D6_PWR!$K$3:$K$14, MATCH($B283,DEM_D6_PWR!$H$3:$H$14,0), 1)</f>
        <v>7.64563493785404E-2</v>
      </c>
      <c r="G283" s="11">
        <f>INDEX('MINGW_6&amp;DR69'!$L$3:$L$14, MATCH($B283,'MINGW_6&amp;DR69'!$H$3:$H$14,0), 1)</f>
        <v>1.3120357078219216</v>
      </c>
      <c r="H283" s="11">
        <f>INDEX('MINGW_6&amp;DR69'!$M$3:$M$14, MATCH($B283,'MINGW_6&amp;DR69'!$H$3:$H$14,0), 1)</f>
        <v>8.2353571513342487</v>
      </c>
      <c r="I283" s="11">
        <v>5070</v>
      </c>
      <c r="J283" s="11">
        <f>INDEX(CALLITE_EVAP_S_SHSTA!$I$2:$I$13, MATCH($B283,CALLITE_EVAP_S_SHSTA!$F$2:$F$13,0), 1)</f>
        <v>0.15769841292547801</v>
      </c>
      <c r="K283" s="11">
        <f>SHASTAlevel5extended!$H272</f>
        <v>4552.1000000000004</v>
      </c>
      <c r="L283" s="11">
        <f>INDEX(CALLiTE_SHASTA_LEVEL2_4!$E$1024:$E$1035, MATCH($B283,CALLiTE_SHASTA_LEVEL2_4!$C$1024:$C$1035,0), 1)</f>
        <v>1700</v>
      </c>
      <c r="M283" s="11">
        <f>INDEX(CALLiTE_SHASTA_LEVEL2_4!$F$1024:$F$1035, MATCH($B283,CALLiTE_SHASTA_LEVEL2_4!$C$1024:$C$1035,0), 1)</f>
        <v>4552</v>
      </c>
      <c r="N283" s="11">
        <f>inflowYuba!H272</f>
        <v>1516</v>
      </c>
      <c r="O283" s="11">
        <f>INDEX(DEMAND_D_DAGUER_NP!$K$3:$K$14, MATCH($B283,DEMAND_D_DAGUER_NP!$H$3:$H$14,0), 1)</f>
        <v>10.569115127079071</v>
      </c>
      <c r="P283" s="11">
        <f>INDEX(D_THERM_DEMANDS!AB$3:AB$14, MATCH($B283,D_THERM_DEMANDS!$P$3:$P$14,0), 1)</f>
        <v>0.65217460431749852</v>
      </c>
      <c r="Q283" s="11">
        <f>INDEX(D_THERM_DEMANDS!AC$3:AC$14, MATCH($B283,D_THERM_DEMANDS!$P$3:$P$14,0), 1)</f>
        <v>0.63044047753016152</v>
      </c>
      <c r="R283" s="11">
        <f>INDEX(D_THERM_DEMANDS!AD$3:AD$14, MATCH($B283,D_THERM_DEMANDS!$P$3:$P$14,0), 1)</f>
        <v>2.4020277810475181</v>
      </c>
      <c r="S283" s="11">
        <f>INDEX(D_THERM_DEMANDS!AE$3:AE$14, MATCH($B283,D_THERM_DEMANDS!$P$3:$P$14,0), 1)</f>
        <v>2.18373015936878E-2</v>
      </c>
      <c r="T283" s="11">
        <f>INDEX(D_THERM_DEMANDS!AF$3:AF$14, MATCH($B283,D_THERM_DEMANDS!$P$3:$P$14,0), 1)</f>
        <v>3.5793651569457276E-2</v>
      </c>
      <c r="U283" s="11">
        <f>INDEX(D_THERM_DEMANDS!AG$3:AG$14, MATCH($B283,D_THERM_DEMANDS!$P$3:$P$14,0), 1)</f>
        <v>1.7896825784728638E-2</v>
      </c>
      <c r="V283" s="11">
        <f>INDEX(D_THERM_DEMANDS!AH$3:AH$14, MATCH($B283,D_THERM_DEMANDS!$P$3:$P$14,0), 1)</f>
        <v>3.47579365330083E-2</v>
      </c>
      <c r="W283" s="11">
        <f>INDEX(D_THERM_DEMANDS!AI$3:AI$14, MATCH($B283,D_THERM_DEMANDS!$P$3:$P$14,0), 1)</f>
        <v>1.6111111120572164E-2</v>
      </c>
      <c r="X283" s="11">
        <f>INDEX(D_THERM_DEMANDS!AJ$3:AJ$14, MATCH($B283,D_THERM_DEMANDS!$P$3:$P$14,0), 1)</f>
        <v>3.9047620599232023E-2</v>
      </c>
      <c r="Y283" s="11">
        <f>INDEX(D_THERM_DEMANDS!AK$3:AK$14, MATCH($B283,D_THERM_DEMANDS!$P$3:$P$14,0), 1)</f>
        <v>0</v>
      </c>
      <c r="Z283">
        <f>INDEX(DEMAND_C217B!$K$3:$K$14, MATCH($B283,DEMAND_C217B!$H$3:$H$14,0), 1)</f>
        <v>0.27075617162008131</v>
      </c>
    </row>
    <row r="284" spans="1:26">
      <c r="A284" s="1">
        <v>43949</v>
      </c>
      <c r="B284" s="6">
        <f t="shared" si="4"/>
        <v>4</v>
      </c>
      <c r="C284" s="11">
        <v>5359</v>
      </c>
      <c r="D284" s="11">
        <f>OROLEVEL5!G273/1000</f>
        <v>3449.1841999999997</v>
      </c>
      <c r="E284" s="11">
        <f>INDEX(OROevaprateIN!$D$2:$D$13, MATCH($B284,OROevaprateIN!$A$2:$A$13,0), 1)</f>
        <v>0.11896099300249248</v>
      </c>
      <c r="F284" s="11">
        <f>INDEX(DEM_D6_PWR!$K$3:$K$14, MATCH($B284,DEM_D6_PWR!$H$3:$H$14,0), 1)</f>
        <v>7.64563493785404E-2</v>
      </c>
      <c r="G284" s="11">
        <f>INDEX('MINGW_6&amp;DR69'!$L$3:$L$14, MATCH($B284,'MINGW_6&amp;DR69'!$H$3:$H$14,0), 1)</f>
        <v>1.3120357078219216</v>
      </c>
      <c r="H284" s="11">
        <f>INDEX('MINGW_6&amp;DR69'!$M$3:$M$14, MATCH($B284,'MINGW_6&amp;DR69'!$H$3:$H$14,0), 1)</f>
        <v>8.2353571513342487</v>
      </c>
      <c r="I284" s="11">
        <v>3747</v>
      </c>
      <c r="J284" s="11">
        <f>INDEX(CALLITE_EVAP_S_SHSTA!$I$2:$I$13, MATCH($B284,CALLITE_EVAP_S_SHSTA!$F$2:$F$13,0), 1)</f>
        <v>0.15769841292547801</v>
      </c>
      <c r="K284" s="11">
        <f>SHASTAlevel5extended!$H273</f>
        <v>4552.1000000000004</v>
      </c>
      <c r="L284" s="11">
        <f>INDEX(CALLiTE_SHASTA_LEVEL2_4!$E$1024:$E$1035, MATCH($B284,CALLiTE_SHASTA_LEVEL2_4!$C$1024:$C$1035,0), 1)</f>
        <v>1700</v>
      </c>
      <c r="M284" s="11">
        <f>INDEX(CALLiTE_SHASTA_LEVEL2_4!$F$1024:$F$1035, MATCH($B284,CALLiTE_SHASTA_LEVEL2_4!$C$1024:$C$1035,0), 1)</f>
        <v>4552</v>
      </c>
      <c r="N284" s="11">
        <f>inflowYuba!H273</f>
        <v>1554</v>
      </c>
      <c r="O284" s="11">
        <f>INDEX(DEMAND_D_DAGUER_NP!$K$3:$K$14, MATCH($B284,DEMAND_D_DAGUER_NP!$H$3:$H$14,0), 1)</f>
        <v>10.569115127079071</v>
      </c>
      <c r="P284" s="11">
        <f>INDEX(D_THERM_DEMANDS!AB$3:AB$14, MATCH($B284,D_THERM_DEMANDS!$P$3:$P$14,0), 1)</f>
        <v>0.65217460431749852</v>
      </c>
      <c r="Q284" s="11">
        <f>INDEX(D_THERM_DEMANDS!AC$3:AC$14, MATCH($B284,D_THERM_DEMANDS!$P$3:$P$14,0), 1)</f>
        <v>0.63044047753016152</v>
      </c>
      <c r="R284" s="11">
        <f>INDEX(D_THERM_DEMANDS!AD$3:AD$14, MATCH($B284,D_THERM_DEMANDS!$P$3:$P$14,0), 1)</f>
        <v>2.4020277810475181</v>
      </c>
      <c r="S284" s="11">
        <f>INDEX(D_THERM_DEMANDS!AE$3:AE$14, MATCH($B284,D_THERM_DEMANDS!$P$3:$P$14,0), 1)</f>
        <v>2.18373015936878E-2</v>
      </c>
      <c r="T284" s="11">
        <f>INDEX(D_THERM_DEMANDS!AF$3:AF$14, MATCH($B284,D_THERM_DEMANDS!$P$3:$P$14,0), 1)</f>
        <v>3.5793651569457276E-2</v>
      </c>
      <c r="U284" s="11">
        <f>INDEX(D_THERM_DEMANDS!AG$3:AG$14, MATCH($B284,D_THERM_DEMANDS!$P$3:$P$14,0), 1)</f>
        <v>1.7896825784728638E-2</v>
      </c>
      <c r="V284" s="11">
        <f>INDEX(D_THERM_DEMANDS!AH$3:AH$14, MATCH($B284,D_THERM_DEMANDS!$P$3:$P$14,0), 1)</f>
        <v>3.47579365330083E-2</v>
      </c>
      <c r="W284" s="11">
        <f>INDEX(D_THERM_DEMANDS!AI$3:AI$14, MATCH($B284,D_THERM_DEMANDS!$P$3:$P$14,0), 1)</f>
        <v>1.6111111120572164E-2</v>
      </c>
      <c r="X284" s="11">
        <f>INDEX(D_THERM_DEMANDS!AJ$3:AJ$14, MATCH($B284,D_THERM_DEMANDS!$P$3:$P$14,0), 1)</f>
        <v>3.9047620599232023E-2</v>
      </c>
      <c r="Y284" s="11">
        <f>INDEX(D_THERM_DEMANDS!AK$3:AK$14, MATCH($B284,D_THERM_DEMANDS!$P$3:$P$14,0), 1)</f>
        <v>0</v>
      </c>
      <c r="Z284">
        <f>INDEX(DEMAND_C217B!$K$3:$K$14, MATCH($B284,DEMAND_C217B!$H$3:$H$14,0), 1)</f>
        <v>0.27075617162008131</v>
      </c>
    </row>
    <row r="285" spans="1:26">
      <c r="A285" s="1">
        <v>43950</v>
      </c>
      <c r="B285" s="6">
        <f t="shared" si="4"/>
        <v>4</v>
      </c>
      <c r="C285" s="11">
        <v>5548</v>
      </c>
      <c r="D285" s="11">
        <f>OROLEVEL5!G274/1000</f>
        <v>3459.0525999999995</v>
      </c>
      <c r="E285" s="11">
        <f>INDEX(OROevaprateIN!$D$2:$D$13, MATCH($B285,OROevaprateIN!$A$2:$A$13,0), 1)</f>
        <v>0.11896099300249248</v>
      </c>
      <c r="F285" s="11">
        <f>INDEX(DEM_D6_PWR!$K$3:$K$14, MATCH($B285,DEM_D6_PWR!$H$3:$H$14,0), 1)</f>
        <v>7.64563493785404E-2</v>
      </c>
      <c r="G285" s="11">
        <f>INDEX('MINGW_6&amp;DR69'!$L$3:$L$14, MATCH($B285,'MINGW_6&amp;DR69'!$H$3:$H$14,0), 1)</f>
        <v>1.3120357078219216</v>
      </c>
      <c r="H285" s="11">
        <f>INDEX('MINGW_6&amp;DR69'!$M$3:$M$14, MATCH($B285,'MINGW_6&amp;DR69'!$H$3:$H$14,0), 1)</f>
        <v>8.2353571513342487</v>
      </c>
      <c r="I285" s="11">
        <v>6830</v>
      </c>
      <c r="J285" s="11">
        <f>INDEX(CALLITE_EVAP_S_SHSTA!$I$2:$I$13, MATCH($B285,CALLITE_EVAP_S_SHSTA!$F$2:$F$13,0), 1)</f>
        <v>0.15769841292547801</v>
      </c>
      <c r="K285" s="11">
        <f>SHASTAlevel5extended!$H274</f>
        <v>4552.1000000000004</v>
      </c>
      <c r="L285" s="11">
        <f>INDEX(CALLiTE_SHASTA_LEVEL2_4!$E$1024:$E$1035, MATCH($B285,CALLiTE_SHASTA_LEVEL2_4!$C$1024:$C$1035,0), 1)</f>
        <v>1700</v>
      </c>
      <c r="M285" s="11">
        <f>INDEX(CALLiTE_SHASTA_LEVEL2_4!$F$1024:$F$1035, MATCH($B285,CALLiTE_SHASTA_LEVEL2_4!$C$1024:$C$1035,0), 1)</f>
        <v>4552</v>
      </c>
      <c r="N285" s="11">
        <f>inflowYuba!H274</f>
        <v>1562</v>
      </c>
      <c r="O285" s="11">
        <f>INDEX(DEMAND_D_DAGUER_NP!$K$3:$K$14, MATCH($B285,DEMAND_D_DAGUER_NP!$H$3:$H$14,0), 1)</f>
        <v>10.569115127079071</v>
      </c>
      <c r="P285" s="11">
        <f>INDEX(D_THERM_DEMANDS!AB$3:AB$14, MATCH($B285,D_THERM_DEMANDS!$P$3:$P$14,0), 1)</f>
        <v>0.65217460431749852</v>
      </c>
      <c r="Q285" s="11">
        <f>INDEX(D_THERM_DEMANDS!AC$3:AC$14, MATCH($B285,D_THERM_DEMANDS!$P$3:$P$14,0), 1)</f>
        <v>0.63044047753016152</v>
      </c>
      <c r="R285" s="11">
        <f>INDEX(D_THERM_DEMANDS!AD$3:AD$14, MATCH($B285,D_THERM_DEMANDS!$P$3:$P$14,0), 1)</f>
        <v>2.4020277810475181</v>
      </c>
      <c r="S285" s="11">
        <f>INDEX(D_THERM_DEMANDS!AE$3:AE$14, MATCH($B285,D_THERM_DEMANDS!$P$3:$P$14,0), 1)</f>
        <v>2.18373015936878E-2</v>
      </c>
      <c r="T285" s="11">
        <f>INDEX(D_THERM_DEMANDS!AF$3:AF$14, MATCH($B285,D_THERM_DEMANDS!$P$3:$P$14,0), 1)</f>
        <v>3.5793651569457276E-2</v>
      </c>
      <c r="U285" s="11">
        <f>INDEX(D_THERM_DEMANDS!AG$3:AG$14, MATCH($B285,D_THERM_DEMANDS!$P$3:$P$14,0), 1)</f>
        <v>1.7896825784728638E-2</v>
      </c>
      <c r="V285" s="11">
        <f>INDEX(D_THERM_DEMANDS!AH$3:AH$14, MATCH($B285,D_THERM_DEMANDS!$P$3:$P$14,0), 1)</f>
        <v>3.47579365330083E-2</v>
      </c>
      <c r="W285" s="11">
        <f>INDEX(D_THERM_DEMANDS!AI$3:AI$14, MATCH($B285,D_THERM_DEMANDS!$P$3:$P$14,0), 1)</f>
        <v>1.6111111120572164E-2</v>
      </c>
      <c r="X285" s="11">
        <f>INDEX(D_THERM_DEMANDS!AJ$3:AJ$14, MATCH($B285,D_THERM_DEMANDS!$P$3:$P$14,0), 1)</f>
        <v>3.9047620599232023E-2</v>
      </c>
      <c r="Y285" s="11">
        <f>INDEX(D_THERM_DEMANDS!AK$3:AK$14, MATCH($B285,D_THERM_DEMANDS!$P$3:$P$14,0), 1)</f>
        <v>0</v>
      </c>
      <c r="Z285">
        <f>INDEX(DEMAND_C217B!$K$3:$K$14, MATCH($B285,DEMAND_C217B!$H$3:$H$14,0), 1)</f>
        <v>0.27075617162008131</v>
      </c>
    </row>
    <row r="286" spans="1:26">
      <c r="A286" s="1">
        <v>43951</v>
      </c>
      <c r="B286" s="6">
        <f t="shared" si="4"/>
        <v>4</v>
      </c>
      <c r="C286" s="11">
        <v>5250</v>
      </c>
      <c r="D286" s="11">
        <f>OROLEVEL5!G275/1000</f>
        <v>3468.9209999999998</v>
      </c>
      <c r="E286" s="11">
        <f>INDEX(OROevaprateIN!$D$2:$D$13, MATCH($B286,OROevaprateIN!$A$2:$A$13,0), 1)</f>
        <v>0.11896099300249248</v>
      </c>
      <c r="F286" s="11">
        <f>INDEX(DEM_D6_PWR!$K$3:$K$14, MATCH($B286,DEM_D6_PWR!$H$3:$H$14,0), 1)</f>
        <v>7.64563493785404E-2</v>
      </c>
      <c r="G286" s="11">
        <f>INDEX('MINGW_6&amp;DR69'!$L$3:$L$14, MATCH($B286,'MINGW_6&amp;DR69'!$H$3:$H$14,0), 1)</f>
        <v>1.3120357078219216</v>
      </c>
      <c r="H286" s="11">
        <f>INDEX('MINGW_6&amp;DR69'!$M$3:$M$14, MATCH($B286,'MINGW_6&amp;DR69'!$H$3:$H$14,0), 1)</f>
        <v>8.2353571513342487</v>
      </c>
      <c r="I286" s="11">
        <v>3518</v>
      </c>
      <c r="J286" s="11">
        <f>INDEX(CALLITE_EVAP_S_SHSTA!$I$2:$I$13, MATCH($B286,CALLITE_EVAP_S_SHSTA!$F$2:$F$13,0), 1)</f>
        <v>0.15769841292547801</v>
      </c>
      <c r="K286" s="11">
        <f>SHASTAlevel5extended!$H275</f>
        <v>4552.1000000000004</v>
      </c>
      <c r="L286" s="11">
        <f>INDEX(CALLiTE_SHASTA_LEVEL2_4!$E$1024:$E$1035, MATCH($B286,CALLiTE_SHASTA_LEVEL2_4!$C$1024:$C$1035,0), 1)</f>
        <v>1700</v>
      </c>
      <c r="M286" s="11">
        <f>INDEX(CALLiTE_SHASTA_LEVEL2_4!$F$1024:$F$1035, MATCH($B286,CALLiTE_SHASTA_LEVEL2_4!$C$1024:$C$1035,0), 1)</f>
        <v>4552</v>
      </c>
      <c r="N286" s="11">
        <f>inflowYuba!H275</f>
        <v>1706</v>
      </c>
      <c r="O286" s="11">
        <f>INDEX(DEMAND_D_DAGUER_NP!$K$3:$K$14, MATCH($B286,DEMAND_D_DAGUER_NP!$H$3:$H$14,0), 1)</f>
        <v>10.569115127079071</v>
      </c>
      <c r="P286" s="11">
        <f>INDEX(D_THERM_DEMANDS!AB$3:AB$14, MATCH($B286,D_THERM_DEMANDS!$P$3:$P$14,0), 1)</f>
        <v>0.65217460431749852</v>
      </c>
      <c r="Q286" s="11">
        <f>INDEX(D_THERM_DEMANDS!AC$3:AC$14, MATCH($B286,D_THERM_DEMANDS!$P$3:$P$14,0), 1)</f>
        <v>0.63044047753016152</v>
      </c>
      <c r="R286" s="11">
        <f>INDEX(D_THERM_DEMANDS!AD$3:AD$14, MATCH($B286,D_THERM_DEMANDS!$P$3:$P$14,0), 1)</f>
        <v>2.4020277810475181</v>
      </c>
      <c r="S286" s="11">
        <f>INDEX(D_THERM_DEMANDS!AE$3:AE$14, MATCH($B286,D_THERM_DEMANDS!$P$3:$P$14,0), 1)</f>
        <v>2.18373015936878E-2</v>
      </c>
      <c r="T286" s="11">
        <f>INDEX(D_THERM_DEMANDS!AF$3:AF$14, MATCH($B286,D_THERM_DEMANDS!$P$3:$P$14,0), 1)</f>
        <v>3.5793651569457276E-2</v>
      </c>
      <c r="U286" s="11">
        <f>INDEX(D_THERM_DEMANDS!AG$3:AG$14, MATCH($B286,D_THERM_DEMANDS!$P$3:$P$14,0), 1)</f>
        <v>1.7896825784728638E-2</v>
      </c>
      <c r="V286" s="11">
        <f>INDEX(D_THERM_DEMANDS!AH$3:AH$14, MATCH($B286,D_THERM_DEMANDS!$P$3:$P$14,0), 1)</f>
        <v>3.47579365330083E-2</v>
      </c>
      <c r="W286" s="11">
        <f>INDEX(D_THERM_DEMANDS!AI$3:AI$14, MATCH($B286,D_THERM_DEMANDS!$P$3:$P$14,0), 1)</f>
        <v>1.6111111120572164E-2</v>
      </c>
      <c r="X286" s="11">
        <f>INDEX(D_THERM_DEMANDS!AJ$3:AJ$14, MATCH($B286,D_THERM_DEMANDS!$P$3:$P$14,0), 1)</f>
        <v>3.9047620599232023E-2</v>
      </c>
      <c r="Y286" s="11">
        <f>INDEX(D_THERM_DEMANDS!AK$3:AK$14, MATCH($B286,D_THERM_DEMANDS!$P$3:$P$14,0), 1)</f>
        <v>0</v>
      </c>
      <c r="Z286">
        <f>INDEX(DEMAND_C217B!$K$3:$K$14, MATCH($B286,DEMAND_C217B!$H$3:$H$14,0), 1)</f>
        <v>0.27075617162008131</v>
      </c>
    </row>
    <row r="287" spans="1:26">
      <c r="A287" s="1">
        <v>43952</v>
      </c>
      <c r="B287" s="6">
        <f t="shared" si="4"/>
        <v>5</v>
      </c>
      <c r="C287" s="11">
        <v>5302</v>
      </c>
      <c r="D287" s="11">
        <f>OROLEVEL5!G276/1000</f>
        <v>3478.7894999999999</v>
      </c>
      <c r="E287" s="11">
        <f>INDEX(OROevaprateIN!$D$2:$D$13, MATCH($B287,OROevaprateIN!$A$2:$A$13,0), 1)</f>
        <v>0.18020933371500028</v>
      </c>
      <c r="F287" s="11">
        <f>INDEX(DEM_D6_PWR!$K$3:$K$14, MATCH($B287,DEM_D6_PWR!$H$3:$H$14,0), 1)</f>
        <v>9.561443956033791E-2</v>
      </c>
      <c r="G287" s="11">
        <f>INDEX('MINGW_6&amp;DR69'!$L$3:$L$14, MATCH($B287,'MINGW_6&amp;DR69'!$H$3:$H$14,0), 1)</f>
        <v>1.6406297940079884</v>
      </c>
      <c r="H287" s="11">
        <f>INDEX('MINGW_6&amp;DR69'!$M$3:$M$14, MATCH($B287,'MINGW_6&amp;DR69'!$H$3:$H$14,0), 1)</f>
        <v>10.198732727683634</v>
      </c>
      <c r="I287" s="11">
        <v>4361</v>
      </c>
      <c r="J287" s="11">
        <f>INDEX(CALLITE_EVAP_S_SHSTA!$I$2:$I$13, MATCH($B287,CALLITE_EVAP_S_SHSTA!$F$2:$F$13,0), 1)</f>
        <v>0.22557219748489685</v>
      </c>
      <c r="K287" s="11">
        <f>SHASTAlevel5extended!$H276</f>
        <v>4552.1000000000004</v>
      </c>
      <c r="L287" s="11">
        <f>INDEX(CALLiTE_SHASTA_LEVEL2_4!$E$1024:$E$1035, MATCH($B287,CALLiTE_SHASTA_LEVEL2_4!$C$1024:$C$1035,0), 1)</f>
        <v>1700</v>
      </c>
      <c r="M287" s="11">
        <f>INDEX(CALLiTE_SHASTA_LEVEL2_4!$F$1024:$F$1035, MATCH($B287,CALLiTE_SHASTA_LEVEL2_4!$C$1024:$C$1035,0), 1)</f>
        <v>4552</v>
      </c>
      <c r="N287" s="11">
        <f>inflowYuba!H276</f>
        <v>1774</v>
      </c>
      <c r="O287" s="11">
        <f>INDEX(DEMAND_D_DAGUER_NP!$K$3:$K$14, MATCH($B287,DEMAND_D_DAGUER_NP!$H$3:$H$14,0), 1)</f>
        <v>33.108821464573737</v>
      </c>
      <c r="P287" s="11">
        <f>INDEX(D_THERM_DEMANDS!AB$3:AB$14, MATCH($B287,D_THERM_DEMANDS!$P$3:$P$14,0), 1)</f>
        <v>0.81541474550367321</v>
      </c>
      <c r="Q287" s="11">
        <f>INDEX(D_THERM_DEMANDS!AC$3:AC$14, MATCH($B287,D_THERM_DEMANDS!$P$3:$P$14,0), 1)</f>
        <v>0.78824884660782357</v>
      </c>
      <c r="R287" s="11">
        <f>INDEX(D_THERM_DEMANDS!AD$3:AD$14, MATCH($B287,D_THERM_DEMANDS!$P$3:$P$14,0), 1)</f>
        <v>2.9996159754224272</v>
      </c>
      <c r="S287" s="11">
        <f>INDEX(D_THERM_DEMANDS!AE$3:AE$14, MATCH($B287,D_THERM_DEMANDS!$P$3:$P$14,0), 1)</f>
        <v>2.7258064534898544E-2</v>
      </c>
      <c r="T287" s="11">
        <f>INDEX(D_THERM_DEMANDS!AF$3:AF$14, MATCH($B287,D_THERM_DEMANDS!$P$3:$P$14,0), 1)</f>
        <v>3.4639017647861883E-2</v>
      </c>
      <c r="U287" s="11">
        <f>INDEX(D_THERM_DEMANDS!AG$3:AG$14, MATCH($B287,D_THERM_DEMANDS!$P$3:$P$14,0), 1)</f>
        <v>1.7319508823930942E-2</v>
      </c>
      <c r="V287" s="11">
        <f>INDEX(D_THERM_DEMANDS!AH$3:AH$14, MATCH($B287,D_THERM_DEMANDS!$P$3:$P$14,0), 1)</f>
        <v>4.3467742071906172E-2</v>
      </c>
      <c r="W287" s="11">
        <f>INDEX(D_THERM_DEMANDS!AI$3:AI$14, MATCH($B287,D_THERM_DEMANDS!$P$3:$P$14,0), 1)</f>
        <v>3.4907834458461004E-2</v>
      </c>
      <c r="X287" s="11">
        <f>INDEX(D_THERM_DEMANDS!AJ$3:AJ$14, MATCH($B287,D_THERM_DEMANDS!$P$3:$P$14,0), 1)</f>
        <v>9.1321047549972889E-2</v>
      </c>
      <c r="Y287" s="11">
        <f>INDEX(D_THERM_DEMANDS!AK$3:AK$14, MATCH($B287,D_THERM_DEMANDS!$P$3:$P$14,0), 1)</f>
        <v>0</v>
      </c>
      <c r="Z287">
        <f>INDEX(DEMAND_C217B!$K$3:$K$14, MATCH($B287,DEMAND_C217B!$H$3:$H$14,0), 1)</f>
        <v>0.56772151191113729</v>
      </c>
    </row>
    <row r="288" spans="1:26">
      <c r="A288" s="1">
        <v>43953</v>
      </c>
      <c r="B288" s="6">
        <f t="shared" si="4"/>
        <v>5</v>
      </c>
      <c r="C288" s="11">
        <v>3943</v>
      </c>
      <c r="D288" s="11">
        <f>OROLEVEL5!G277/1000</f>
        <v>3488.6579999999999</v>
      </c>
      <c r="E288" s="11">
        <f>INDEX(OROevaprateIN!$D$2:$D$13, MATCH($B288,OROevaprateIN!$A$2:$A$13,0), 1)</f>
        <v>0.18020933371500028</v>
      </c>
      <c r="F288" s="11">
        <f>INDEX(DEM_D6_PWR!$K$3:$K$14, MATCH($B288,DEM_D6_PWR!$H$3:$H$14,0), 1)</f>
        <v>9.561443956033791E-2</v>
      </c>
      <c r="G288" s="11">
        <f>INDEX('MINGW_6&amp;DR69'!$L$3:$L$14, MATCH($B288,'MINGW_6&amp;DR69'!$H$3:$H$14,0), 1)</f>
        <v>1.6406297940079884</v>
      </c>
      <c r="H288" s="11">
        <f>INDEX('MINGW_6&amp;DR69'!$M$3:$M$14, MATCH($B288,'MINGW_6&amp;DR69'!$H$3:$H$14,0), 1)</f>
        <v>10.198732727683634</v>
      </c>
      <c r="I288" s="11">
        <v>4668</v>
      </c>
      <c r="J288" s="11">
        <f>INDEX(CALLITE_EVAP_S_SHSTA!$I$2:$I$13, MATCH($B288,CALLITE_EVAP_S_SHSTA!$F$2:$F$13,0), 1)</f>
        <v>0.22557219748489685</v>
      </c>
      <c r="K288" s="11">
        <f>SHASTAlevel5extended!$H277</f>
        <v>4552.1000000000004</v>
      </c>
      <c r="L288" s="11">
        <f>INDEX(CALLiTE_SHASTA_LEVEL2_4!$E$1024:$E$1035, MATCH($B288,CALLiTE_SHASTA_LEVEL2_4!$C$1024:$C$1035,0), 1)</f>
        <v>1700</v>
      </c>
      <c r="M288" s="11">
        <f>INDEX(CALLiTE_SHASTA_LEVEL2_4!$F$1024:$F$1035, MATCH($B288,CALLiTE_SHASTA_LEVEL2_4!$C$1024:$C$1035,0), 1)</f>
        <v>4552</v>
      </c>
      <c r="N288" s="11">
        <f>inflowYuba!H277</f>
        <v>1736</v>
      </c>
      <c r="O288" s="11">
        <f>INDEX(DEMAND_D_DAGUER_NP!$K$3:$K$14, MATCH($B288,DEMAND_D_DAGUER_NP!$H$3:$H$14,0), 1)</f>
        <v>33.108821464573737</v>
      </c>
      <c r="P288" s="11">
        <f>INDEX(D_THERM_DEMANDS!AB$3:AB$14, MATCH($B288,D_THERM_DEMANDS!$P$3:$P$14,0), 1)</f>
        <v>0.81541474550367321</v>
      </c>
      <c r="Q288" s="11">
        <f>INDEX(D_THERM_DEMANDS!AC$3:AC$14, MATCH($B288,D_THERM_DEMANDS!$P$3:$P$14,0), 1)</f>
        <v>0.78824884660782357</v>
      </c>
      <c r="R288" s="11">
        <f>INDEX(D_THERM_DEMANDS!AD$3:AD$14, MATCH($B288,D_THERM_DEMANDS!$P$3:$P$14,0), 1)</f>
        <v>2.9996159754224272</v>
      </c>
      <c r="S288" s="11">
        <f>INDEX(D_THERM_DEMANDS!AE$3:AE$14, MATCH($B288,D_THERM_DEMANDS!$P$3:$P$14,0), 1)</f>
        <v>2.7258064534898544E-2</v>
      </c>
      <c r="T288" s="11">
        <f>INDEX(D_THERM_DEMANDS!AF$3:AF$14, MATCH($B288,D_THERM_DEMANDS!$P$3:$P$14,0), 1)</f>
        <v>3.4639017647861883E-2</v>
      </c>
      <c r="U288" s="11">
        <f>INDEX(D_THERM_DEMANDS!AG$3:AG$14, MATCH($B288,D_THERM_DEMANDS!$P$3:$P$14,0), 1)</f>
        <v>1.7319508823930942E-2</v>
      </c>
      <c r="V288" s="11">
        <f>INDEX(D_THERM_DEMANDS!AH$3:AH$14, MATCH($B288,D_THERM_DEMANDS!$P$3:$P$14,0), 1)</f>
        <v>4.3467742071906172E-2</v>
      </c>
      <c r="W288" s="11">
        <f>INDEX(D_THERM_DEMANDS!AI$3:AI$14, MATCH($B288,D_THERM_DEMANDS!$P$3:$P$14,0), 1)</f>
        <v>3.4907834458461004E-2</v>
      </c>
      <c r="X288" s="11">
        <f>INDEX(D_THERM_DEMANDS!AJ$3:AJ$14, MATCH($B288,D_THERM_DEMANDS!$P$3:$P$14,0), 1)</f>
        <v>9.1321047549972889E-2</v>
      </c>
      <c r="Y288" s="11">
        <f>INDEX(D_THERM_DEMANDS!AK$3:AK$14, MATCH($B288,D_THERM_DEMANDS!$P$3:$P$14,0), 1)</f>
        <v>0</v>
      </c>
      <c r="Z288">
        <f>INDEX(DEMAND_C217B!$K$3:$K$14, MATCH($B288,DEMAND_C217B!$H$3:$H$14,0), 1)</f>
        <v>0.56772151191113729</v>
      </c>
    </row>
    <row r="289" spans="1:26">
      <c r="A289" s="1">
        <v>43954</v>
      </c>
      <c r="B289" s="6">
        <f t="shared" si="4"/>
        <v>5</v>
      </c>
      <c r="C289" s="11">
        <v>3858</v>
      </c>
      <c r="D289" s="11">
        <f>OROLEVEL5!G278/1000</f>
        <v>3498.5264999999999</v>
      </c>
      <c r="E289" s="11">
        <f>INDEX(OROevaprateIN!$D$2:$D$13, MATCH($B289,OROevaprateIN!$A$2:$A$13,0), 1)</f>
        <v>0.18020933371500028</v>
      </c>
      <c r="F289" s="11">
        <f>INDEX(DEM_D6_PWR!$K$3:$K$14, MATCH($B289,DEM_D6_PWR!$H$3:$H$14,0), 1)</f>
        <v>9.561443956033791E-2</v>
      </c>
      <c r="G289" s="11">
        <f>INDEX('MINGW_6&amp;DR69'!$L$3:$L$14, MATCH($B289,'MINGW_6&amp;DR69'!$H$3:$H$14,0), 1)</f>
        <v>1.6406297940079884</v>
      </c>
      <c r="H289" s="11">
        <f>INDEX('MINGW_6&amp;DR69'!$M$3:$M$14, MATCH($B289,'MINGW_6&amp;DR69'!$H$3:$H$14,0), 1)</f>
        <v>10.198732727683634</v>
      </c>
      <c r="I289" s="11">
        <v>5047</v>
      </c>
      <c r="J289" s="11">
        <f>INDEX(CALLITE_EVAP_S_SHSTA!$I$2:$I$13, MATCH($B289,CALLITE_EVAP_S_SHSTA!$F$2:$F$13,0), 1)</f>
        <v>0.22557219748489685</v>
      </c>
      <c r="K289" s="11">
        <f>SHASTAlevel5extended!$H278</f>
        <v>4552.1000000000004</v>
      </c>
      <c r="L289" s="11">
        <f>INDEX(CALLiTE_SHASTA_LEVEL2_4!$E$1024:$E$1035, MATCH($B289,CALLiTE_SHASTA_LEVEL2_4!$C$1024:$C$1035,0), 1)</f>
        <v>1700</v>
      </c>
      <c r="M289" s="11">
        <f>INDEX(CALLiTE_SHASTA_LEVEL2_4!$F$1024:$F$1035, MATCH($B289,CALLiTE_SHASTA_LEVEL2_4!$C$1024:$C$1035,0), 1)</f>
        <v>4552</v>
      </c>
      <c r="N289" s="11">
        <f>inflowYuba!H278</f>
        <v>1737</v>
      </c>
      <c r="O289" s="11">
        <f>INDEX(DEMAND_D_DAGUER_NP!$K$3:$K$14, MATCH($B289,DEMAND_D_DAGUER_NP!$H$3:$H$14,0), 1)</f>
        <v>33.108821464573737</v>
      </c>
      <c r="P289" s="11">
        <f>INDEX(D_THERM_DEMANDS!AB$3:AB$14, MATCH($B289,D_THERM_DEMANDS!$P$3:$P$14,0), 1)</f>
        <v>0.81541474550367321</v>
      </c>
      <c r="Q289" s="11">
        <f>INDEX(D_THERM_DEMANDS!AC$3:AC$14, MATCH($B289,D_THERM_DEMANDS!$P$3:$P$14,0), 1)</f>
        <v>0.78824884660782357</v>
      </c>
      <c r="R289" s="11">
        <f>INDEX(D_THERM_DEMANDS!AD$3:AD$14, MATCH($B289,D_THERM_DEMANDS!$P$3:$P$14,0), 1)</f>
        <v>2.9996159754224272</v>
      </c>
      <c r="S289" s="11">
        <f>INDEX(D_THERM_DEMANDS!AE$3:AE$14, MATCH($B289,D_THERM_DEMANDS!$P$3:$P$14,0), 1)</f>
        <v>2.7258064534898544E-2</v>
      </c>
      <c r="T289" s="11">
        <f>INDEX(D_THERM_DEMANDS!AF$3:AF$14, MATCH($B289,D_THERM_DEMANDS!$P$3:$P$14,0), 1)</f>
        <v>3.4639017647861883E-2</v>
      </c>
      <c r="U289" s="11">
        <f>INDEX(D_THERM_DEMANDS!AG$3:AG$14, MATCH($B289,D_THERM_DEMANDS!$P$3:$P$14,0), 1)</f>
        <v>1.7319508823930942E-2</v>
      </c>
      <c r="V289" s="11">
        <f>INDEX(D_THERM_DEMANDS!AH$3:AH$14, MATCH($B289,D_THERM_DEMANDS!$P$3:$P$14,0), 1)</f>
        <v>4.3467742071906172E-2</v>
      </c>
      <c r="W289" s="11">
        <f>INDEX(D_THERM_DEMANDS!AI$3:AI$14, MATCH($B289,D_THERM_DEMANDS!$P$3:$P$14,0), 1)</f>
        <v>3.4907834458461004E-2</v>
      </c>
      <c r="X289" s="11">
        <f>INDEX(D_THERM_DEMANDS!AJ$3:AJ$14, MATCH($B289,D_THERM_DEMANDS!$P$3:$P$14,0), 1)</f>
        <v>9.1321047549972889E-2</v>
      </c>
      <c r="Y289" s="11">
        <f>INDEX(D_THERM_DEMANDS!AK$3:AK$14, MATCH($B289,D_THERM_DEMANDS!$P$3:$P$14,0), 1)</f>
        <v>0</v>
      </c>
      <c r="Z289">
        <f>INDEX(DEMAND_C217B!$K$3:$K$14, MATCH($B289,DEMAND_C217B!$H$3:$H$14,0), 1)</f>
        <v>0.56772151191113729</v>
      </c>
    </row>
    <row r="290" spans="1:26">
      <c r="A290" s="1">
        <v>43955</v>
      </c>
      <c r="B290" s="6">
        <f t="shared" si="4"/>
        <v>5</v>
      </c>
      <c r="C290" s="11">
        <v>4144</v>
      </c>
      <c r="D290" s="11">
        <f>OROLEVEL5!G279/1000</f>
        <v>3508.395</v>
      </c>
      <c r="E290" s="11">
        <f>INDEX(OROevaprateIN!$D$2:$D$13, MATCH($B290,OROevaprateIN!$A$2:$A$13,0), 1)</f>
        <v>0.18020933371500028</v>
      </c>
      <c r="F290" s="11">
        <f>INDEX(DEM_D6_PWR!$K$3:$K$14, MATCH($B290,DEM_D6_PWR!$H$3:$H$14,0), 1)</f>
        <v>9.561443956033791E-2</v>
      </c>
      <c r="G290" s="11">
        <f>INDEX('MINGW_6&amp;DR69'!$L$3:$L$14, MATCH($B290,'MINGW_6&amp;DR69'!$H$3:$H$14,0), 1)</f>
        <v>1.6406297940079884</v>
      </c>
      <c r="H290" s="11">
        <f>INDEX('MINGW_6&amp;DR69'!$M$3:$M$14, MATCH($B290,'MINGW_6&amp;DR69'!$H$3:$H$14,0), 1)</f>
        <v>10.198732727683634</v>
      </c>
      <c r="I290" s="11">
        <v>3369</v>
      </c>
      <c r="J290" s="11">
        <f>INDEX(CALLITE_EVAP_S_SHSTA!$I$2:$I$13, MATCH($B290,CALLITE_EVAP_S_SHSTA!$F$2:$F$13,0), 1)</f>
        <v>0.22557219748489685</v>
      </c>
      <c r="K290" s="11">
        <f>SHASTAlevel5extended!$H279</f>
        <v>4552.1000000000004</v>
      </c>
      <c r="L290" s="11">
        <f>INDEX(CALLiTE_SHASTA_LEVEL2_4!$E$1024:$E$1035, MATCH($B290,CALLiTE_SHASTA_LEVEL2_4!$C$1024:$C$1035,0), 1)</f>
        <v>1700</v>
      </c>
      <c r="M290" s="11">
        <f>INDEX(CALLiTE_SHASTA_LEVEL2_4!$F$1024:$F$1035, MATCH($B290,CALLiTE_SHASTA_LEVEL2_4!$C$1024:$C$1035,0), 1)</f>
        <v>4552</v>
      </c>
      <c r="N290" s="11">
        <f>inflowYuba!H279</f>
        <v>1748</v>
      </c>
      <c r="O290" s="11">
        <f>INDEX(DEMAND_D_DAGUER_NP!$K$3:$K$14, MATCH($B290,DEMAND_D_DAGUER_NP!$H$3:$H$14,0), 1)</f>
        <v>33.108821464573737</v>
      </c>
      <c r="P290" s="11">
        <f>INDEX(D_THERM_DEMANDS!AB$3:AB$14, MATCH($B290,D_THERM_DEMANDS!$P$3:$P$14,0), 1)</f>
        <v>0.81541474550367321</v>
      </c>
      <c r="Q290" s="11">
        <f>INDEX(D_THERM_DEMANDS!AC$3:AC$14, MATCH($B290,D_THERM_DEMANDS!$P$3:$P$14,0), 1)</f>
        <v>0.78824884660782357</v>
      </c>
      <c r="R290" s="11">
        <f>INDEX(D_THERM_DEMANDS!AD$3:AD$14, MATCH($B290,D_THERM_DEMANDS!$P$3:$P$14,0), 1)</f>
        <v>2.9996159754224272</v>
      </c>
      <c r="S290" s="11">
        <f>INDEX(D_THERM_DEMANDS!AE$3:AE$14, MATCH($B290,D_THERM_DEMANDS!$P$3:$P$14,0), 1)</f>
        <v>2.7258064534898544E-2</v>
      </c>
      <c r="T290" s="11">
        <f>INDEX(D_THERM_DEMANDS!AF$3:AF$14, MATCH($B290,D_THERM_DEMANDS!$P$3:$P$14,0), 1)</f>
        <v>3.4639017647861883E-2</v>
      </c>
      <c r="U290" s="11">
        <f>INDEX(D_THERM_DEMANDS!AG$3:AG$14, MATCH($B290,D_THERM_DEMANDS!$P$3:$P$14,0), 1)</f>
        <v>1.7319508823930942E-2</v>
      </c>
      <c r="V290" s="11">
        <f>INDEX(D_THERM_DEMANDS!AH$3:AH$14, MATCH($B290,D_THERM_DEMANDS!$P$3:$P$14,0), 1)</f>
        <v>4.3467742071906172E-2</v>
      </c>
      <c r="W290" s="11">
        <f>INDEX(D_THERM_DEMANDS!AI$3:AI$14, MATCH($B290,D_THERM_DEMANDS!$P$3:$P$14,0), 1)</f>
        <v>3.4907834458461004E-2</v>
      </c>
      <c r="X290" s="11">
        <f>INDEX(D_THERM_DEMANDS!AJ$3:AJ$14, MATCH($B290,D_THERM_DEMANDS!$P$3:$P$14,0), 1)</f>
        <v>9.1321047549972889E-2</v>
      </c>
      <c r="Y290" s="11">
        <f>INDEX(D_THERM_DEMANDS!AK$3:AK$14, MATCH($B290,D_THERM_DEMANDS!$P$3:$P$14,0), 1)</f>
        <v>0</v>
      </c>
      <c r="Z290">
        <f>INDEX(DEMAND_C217B!$K$3:$K$14, MATCH($B290,DEMAND_C217B!$H$3:$H$14,0), 1)</f>
        <v>0.56772151191113729</v>
      </c>
    </row>
    <row r="291" spans="1:26">
      <c r="A291" s="1">
        <v>43956</v>
      </c>
      <c r="B291" s="6">
        <f t="shared" si="4"/>
        <v>5</v>
      </c>
      <c r="C291" s="11">
        <v>3627</v>
      </c>
      <c r="D291" s="11">
        <f>OROLEVEL5!G280/1000</f>
        <v>3518.2629999999999</v>
      </c>
      <c r="E291" s="11">
        <f>INDEX(OROevaprateIN!$D$2:$D$13, MATCH($B291,OROevaprateIN!$A$2:$A$13,0), 1)</f>
        <v>0.18020933371500028</v>
      </c>
      <c r="F291" s="11">
        <f>INDEX(DEM_D6_PWR!$K$3:$K$14, MATCH($B291,DEM_D6_PWR!$H$3:$H$14,0), 1)</f>
        <v>9.561443956033791E-2</v>
      </c>
      <c r="G291" s="11">
        <f>INDEX('MINGW_6&amp;DR69'!$L$3:$L$14, MATCH($B291,'MINGW_6&amp;DR69'!$H$3:$H$14,0), 1)</f>
        <v>1.6406297940079884</v>
      </c>
      <c r="H291" s="11">
        <f>INDEX('MINGW_6&amp;DR69'!$M$3:$M$14, MATCH($B291,'MINGW_6&amp;DR69'!$H$3:$H$14,0), 1)</f>
        <v>10.198732727683634</v>
      </c>
      <c r="I291" s="11">
        <v>3307</v>
      </c>
      <c r="J291" s="11">
        <f>INDEX(CALLITE_EVAP_S_SHSTA!$I$2:$I$13, MATCH($B291,CALLITE_EVAP_S_SHSTA!$F$2:$F$13,0), 1)</f>
        <v>0.22557219748489685</v>
      </c>
      <c r="K291" s="11">
        <f>SHASTAlevel5extended!$H280</f>
        <v>4552.1000000000004</v>
      </c>
      <c r="L291" s="11">
        <f>INDEX(CALLiTE_SHASTA_LEVEL2_4!$E$1024:$E$1035, MATCH($B291,CALLiTE_SHASTA_LEVEL2_4!$C$1024:$C$1035,0), 1)</f>
        <v>1700</v>
      </c>
      <c r="M291" s="11">
        <f>INDEX(CALLiTE_SHASTA_LEVEL2_4!$F$1024:$F$1035, MATCH($B291,CALLiTE_SHASTA_LEVEL2_4!$C$1024:$C$1035,0), 1)</f>
        <v>4552</v>
      </c>
      <c r="N291" s="11">
        <f>inflowYuba!H280</f>
        <v>1763</v>
      </c>
      <c r="O291" s="11">
        <f>INDEX(DEMAND_D_DAGUER_NP!$K$3:$K$14, MATCH($B291,DEMAND_D_DAGUER_NP!$H$3:$H$14,0), 1)</f>
        <v>33.108821464573737</v>
      </c>
      <c r="P291" s="11">
        <f>INDEX(D_THERM_DEMANDS!AB$3:AB$14, MATCH($B291,D_THERM_DEMANDS!$P$3:$P$14,0), 1)</f>
        <v>0.81541474550367321</v>
      </c>
      <c r="Q291" s="11">
        <f>INDEX(D_THERM_DEMANDS!AC$3:AC$14, MATCH($B291,D_THERM_DEMANDS!$P$3:$P$14,0), 1)</f>
        <v>0.78824884660782357</v>
      </c>
      <c r="R291" s="11">
        <f>INDEX(D_THERM_DEMANDS!AD$3:AD$14, MATCH($B291,D_THERM_DEMANDS!$P$3:$P$14,0), 1)</f>
        <v>2.9996159754224272</v>
      </c>
      <c r="S291" s="11">
        <f>INDEX(D_THERM_DEMANDS!AE$3:AE$14, MATCH($B291,D_THERM_DEMANDS!$P$3:$P$14,0), 1)</f>
        <v>2.7258064534898544E-2</v>
      </c>
      <c r="T291" s="11">
        <f>INDEX(D_THERM_DEMANDS!AF$3:AF$14, MATCH($B291,D_THERM_DEMANDS!$P$3:$P$14,0), 1)</f>
        <v>3.4639017647861883E-2</v>
      </c>
      <c r="U291" s="11">
        <f>INDEX(D_THERM_DEMANDS!AG$3:AG$14, MATCH($B291,D_THERM_DEMANDS!$P$3:$P$14,0), 1)</f>
        <v>1.7319508823930942E-2</v>
      </c>
      <c r="V291" s="11">
        <f>INDEX(D_THERM_DEMANDS!AH$3:AH$14, MATCH($B291,D_THERM_DEMANDS!$P$3:$P$14,0), 1)</f>
        <v>4.3467742071906172E-2</v>
      </c>
      <c r="W291" s="11">
        <f>INDEX(D_THERM_DEMANDS!AI$3:AI$14, MATCH($B291,D_THERM_DEMANDS!$P$3:$P$14,0), 1)</f>
        <v>3.4907834458461004E-2</v>
      </c>
      <c r="X291" s="11">
        <f>INDEX(D_THERM_DEMANDS!AJ$3:AJ$14, MATCH($B291,D_THERM_DEMANDS!$P$3:$P$14,0), 1)</f>
        <v>9.1321047549972889E-2</v>
      </c>
      <c r="Y291" s="11">
        <f>INDEX(D_THERM_DEMANDS!AK$3:AK$14, MATCH($B291,D_THERM_DEMANDS!$P$3:$P$14,0), 1)</f>
        <v>0</v>
      </c>
      <c r="Z291">
        <f>INDEX(DEMAND_C217B!$K$3:$K$14, MATCH($B291,DEMAND_C217B!$H$3:$H$14,0), 1)</f>
        <v>0.56772151191113729</v>
      </c>
    </row>
    <row r="292" spans="1:26">
      <c r="A292" s="1">
        <v>43957</v>
      </c>
      <c r="B292" s="6">
        <f t="shared" si="4"/>
        <v>5</v>
      </c>
      <c r="C292" s="11">
        <v>3561</v>
      </c>
      <c r="D292" s="11">
        <f>OROLEVEL5!G281/1000</f>
        <v>3528.1320000000001</v>
      </c>
      <c r="E292" s="11">
        <f>INDEX(OROevaprateIN!$D$2:$D$13, MATCH($B292,OROevaprateIN!$A$2:$A$13,0), 1)</f>
        <v>0.18020933371500028</v>
      </c>
      <c r="F292" s="11">
        <f>INDEX(DEM_D6_PWR!$K$3:$K$14, MATCH($B292,DEM_D6_PWR!$H$3:$H$14,0), 1)</f>
        <v>9.561443956033791E-2</v>
      </c>
      <c r="G292" s="11">
        <f>INDEX('MINGW_6&amp;DR69'!$L$3:$L$14, MATCH($B292,'MINGW_6&amp;DR69'!$H$3:$H$14,0), 1)</f>
        <v>1.6406297940079884</v>
      </c>
      <c r="H292" s="11">
        <f>INDEX('MINGW_6&amp;DR69'!$M$3:$M$14, MATCH($B292,'MINGW_6&amp;DR69'!$H$3:$H$14,0), 1)</f>
        <v>10.198732727683634</v>
      </c>
      <c r="I292" s="11">
        <v>4222</v>
      </c>
      <c r="J292" s="11">
        <f>INDEX(CALLITE_EVAP_S_SHSTA!$I$2:$I$13, MATCH($B292,CALLITE_EVAP_S_SHSTA!$F$2:$F$13,0), 1)</f>
        <v>0.22557219748489685</v>
      </c>
      <c r="K292" s="11">
        <f>SHASTAlevel5extended!$H281</f>
        <v>4552.1000000000004</v>
      </c>
      <c r="L292" s="11">
        <f>INDEX(CALLiTE_SHASTA_LEVEL2_4!$E$1024:$E$1035, MATCH($B292,CALLiTE_SHASTA_LEVEL2_4!$C$1024:$C$1035,0), 1)</f>
        <v>1700</v>
      </c>
      <c r="M292" s="11">
        <f>INDEX(CALLiTE_SHASTA_LEVEL2_4!$F$1024:$F$1035, MATCH($B292,CALLiTE_SHASTA_LEVEL2_4!$C$1024:$C$1035,0), 1)</f>
        <v>4552</v>
      </c>
      <c r="N292" s="11">
        <f>inflowYuba!H281</f>
        <v>1834</v>
      </c>
      <c r="O292" s="11">
        <f>INDEX(DEMAND_D_DAGUER_NP!$K$3:$K$14, MATCH($B292,DEMAND_D_DAGUER_NP!$H$3:$H$14,0), 1)</f>
        <v>33.108821464573737</v>
      </c>
      <c r="P292" s="11">
        <f>INDEX(D_THERM_DEMANDS!AB$3:AB$14, MATCH($B292,D_THERM_DEMANDS!$P$3:$P$14,0), 1)</f>
        <v>0.81541474550367321</v>
      </c>
      <c r="Q292" s="11">
        <f>INDEX(D_THERM_DEMANDS!AC$3:AC$14, MATCH($B292,D_THERM_DEMANDS!$P$3:$P$14,0), 1)</f>
        <v>0.78824884660782357</v>
      </c>
      <c r="R292" s="11">
        <f>INDEX(D_THERM_DEMANDS!AD$3:AD$14, MATCH($B292,D_THERM_DEMANDS!$P$3:$P$14,0), 1)</f>
        <v>2.9996159754224272</v>
      </c>
      <c r="S292" s="11">
        <f>INDEX(D_THERM_DEMANDS!AE$3:AE$14, MATCH($B292,D_THERM_DEMANDS!$P$3:$P$14,0), 1)</f>
        <v>2.7258064534898544E-2</v>
      </c>
      <c r="T292" s="11">
        <f>INDEX(D_THERM_DEMANDS!AF$3:AF$14, MATCH($B292,D_THERM_DEMANDS!$P$3:$P$14,0), 1)</f>
        <v>3.4639017647861883E-2</v>
      </c>
      <c r="U292" s="11">
        <f>INDEX(D_THERM_DEMANDS!AG$3:AG$14, MATCH($B292,D_THERM_DEMANDS!$P$3:$P$14,0), 1)</f>
        <v>1.7319508823930942E-2</v>
      </c>
      <c r="V292" s="11">
        <f>INDEX(D_THERM_DEMANDS!AH$3:AH$14, MATCH($B292,D_THERM_DEMANDS!$P$3:$P$14,0), 1)</f>
        <v>4.3467742071906172E-2</v>
      </c>
      <c r="W292" s="11">
        <f>INDEX(D_THERM_DEMANDS!AI$3:AI$14, MATCH($B292,D_THERM_DEMANDS!$P$3:$P$14,0), 1)</f>
        <v>3.4907834458461004E-2</v>
      </c>
      <c r="X292" s="11">
        <f>INDEX(D_THERM_DEMANDS!AJ$3:AJ$14, MATCH($B292,D_THERM_DEMANDS!$P$3:$P$14,0), 1)</f>
        <v>9.1321047549972889E-2</v>
      </c>
      <c r="Y292" s="11">
        <f>INDEX(D_THERM_DEMANDS!AK$3:AK$14, MATCH($B292,D_THERM_DEMANDS!$P$3:$P$14,0), 1)</f>
        <v>0</v>
      </c>
      <c r="Z292">
        <f>INDEX(DEMAND_C217B!$K$3:$K$14, MATCH($B292,DEMAND_C217B!$H$3:$H$14,0), 1)</f>
        <v>0.56772151191113729</v>
      </c>
    </row>
    <row r="293" spans="1:26">
      <c r="A293" s="1">
        <v>43958</v>
      </c>
      <c r="B293" s="6">
        <f t="shared" si="4"/>
        <v>5</v>
      </c>
      <c r="C293" s="11">
        <v>3217</v>
      </c>
      <c r="D293" s="11">
        <f>OROLEVEL5!G282/1000</f>
        <v>3538</v>
      </c>
      <c r="E293" s="11">
        <f>INDEX(OROevaprateIN!$D$2:$D$13, MATCH($B293,OROevaprateIN!$A$2:$A$13,0), 1)</f>
        <v>0.18020933371500028</v>
      </c>
      <c r="F293" s="11">
        <f>INDEX(DEM_D6_PWR!$K$3:$K$14, MATCH($B293,DEM_D6_PWR!$H$3:$H$14,0), 1)</f>
        <v>9.561443956033791E-2</v>
      </c>
      <c r="G293" s="11">
        <f>INDEX('MINGW_6&amp;DR69'!$L$3:$L$14, MATCH($B293,'MINGW_6&amp;DR69'!$H$3:$H$14,0), 1)</f>
        <v>1.6406297940079884</v>
      </c>
      <c r="H293" s="11">
        <f>INDEX('MINGW_6&amp;DR69'!$M$3:$M$14, MATCH($B293,'MINGW_6&amp;DR69'!$H$3:$H$14,0), 1)</f>
        <v>10.198732727683634</v>
      </c>
      <c r="I293" s="11">
        <v>5632</v>
      </c>
      <c r="J293" s="11">
        <f>INDEX(CALLITE_EVAP_S_SHSTA!$I$2:$I$13, MATCH($B293,CALLITE_EVAP_S_SHSTA!$F$2:$F$13,0), 1)</f>
        <v>0.22557219748489685</v>
      </c>
      <c r="K293" s="11">
        <f>SHASTAlevel5extended!$H282</f>
        <v>4552.1000000000004</v>
      </c>
      <c r="L293" s="11">
        <f>INDEX(CALLiTE_SHASTA_LEVEL2_4!$E$1024:$E$1035, MATCH($B293,CALLiTE_SHASTA_LEVEL2_4!$C$1024:$C$1035,0), 1)</f>
        <v>1700</v>
      </c>
      <c r="M293" s="11">
        <f>INDEX(CALLiTE_SHASTA_LEVEL2_4!$F$1024:$F$1035, MATCH($B293,CALLiTE_SHASTA_LEVEL2_4!$C$1024:$C$1035,0), 1)</f>
        <v>4552</v>
      </c>
      <c r="N293" s="11">
        <f>inflowYuba!H282</f>
        <v>1811</v>
      </c>
      <c r="O293" s="11">
        <f>INDEX(DEMAND_D_DAGUER_NP!$K$3:$K$14, MATCH($B293,DEMAND_D_DAGUER_NP!$H$3:$H$14,0), 1)</f>
        <v>33.108821464573737</v>
      </c>
      <c r="P293" s="11">
        <f>INDEX(D_THERM_DEMANDS!AB$3:AB$14, MATCH($B293,D_THERM_DEMANDS!$P$3:$P$14,0), 1)</f>
        <v>0.81541474550367321</v>
      </c>
      <c r="Q293" s="11">
        <f>INDEX(D_THERM_DEMANDS!AC$3:AC$14, MATCH($B293,D_THERM_DEMANDS!$P$3:$P$14,0), 1)</f>
        <v>0.78824884660782357</v>
      </c>
      <c r="R293" s="11">
        <f>INDEX(D_THERM_DEMANDS!AD$3:AD$14, MATCH($B293,D_THERM_DEMANDS!$P$3:$P$14,0), 1)</f>
        <v>2.9996159754224272</v>
      </c>
      <c r="S293" s="11">
        <f>INDEX(D_THERM_DEMANDS!AE$3:AE$14, MATCH($B293,D_THERM_DEMANDS!$P$3:$P$14,0), 1)</f>
        <v>2.7258064534898544E-2</v>
      </c>
      <c r="T293" s="11">
        <f>INDEX(D_THERM_DEMANDS!AF$3:AF$14, MATCH($B293,D_THERM_DEMANDS!$P$3:$P$14,0), 1)</f>
        <v>3.4639017647861883E-2</v>
      </c>
      <c r="U293" s="11">
        <f>INDEX(D_THERM_DEMANDS!AG$3:AG$14, MATCH($B293,D_THERM_DEMANDS!$P$3:$P$14,0), 1)</f>
        <v>1.7319508823930942E-2</v>
      </c>
      <c r="V293" s="11">
        <f>INDEX(D_THERM_DEMANDS!AH$3:AH$14, MATCH($B293,D_THERM_DEMANDS!$P$3:$P$14,0), 1)</f>
        <v>4.3467742071906172E-2</v>
      </c>
      <c r="W293" s="11">
        <f>INDEX(D_THERM_DEMANDS!AI$3:AI$14, MATCH($B293,D_THERM_DEMANDS!$P$3:$P$14,0), 1)</f>
        <v>3.4907834458461004E-2</v>
      </c>
      <c r="X293" s="11">
        <f>INDEX(D_THERM_DEMANDS!AJ$3:AJ$14, MATCH($B293,D_THERM_DEMANDS!$P$3:$P$14,0), 1)</f>
        <v>9.1321047549972889E-2</v>
      </c>
      <c r="Y293" s="11">
        <f>INDEX(D_THERM_DEMANDS!AK$3:AK$14, MATCH($B293,D_THERM_DEMANDS!$P$3:$P$14,0), 1)</f>
        <v>0</v>
      </c>
      <c r="Z293">
        <f>INDEX(DEMAND_C217B!$K$3:$K$14, MATCH($B293,DEMAND_C217B!$H$3:$H$14,0), 1)</f>
        <v>0.56772151191113729</v>
      </c>
    </row>
    <row r="294" spans="1:26">
      <c r="A294" s="1">
        <v>43959</v>
      </c>
      <c r="B294" s="6">
        <f t="shared" si="4"/>
        <v>5</v>
      </c>
      <c r="C294" s="11">
        <v>3479</v>
      </c>
      <c r="D294" s="11">
        <f>OROLEVEL5!G283/1000</f>
        <v>3538</v>
      </c>
      <c r="E294" s="11">
        <f>INDEX(OROevaprateIN!$D$2:$D$13, MATCH($B294,OROevaprateIN!$A$2:$A$13,0), 1)</f>
        <v>0.18020933371500028</v>
      </c>
      <c r="F294" s="11">
        <f>INDEX(DEM_D6_PWR!$K$3:$K$14, MATCH($B294,DEM_D6_PWR!$H$3:$H$14,0), 1)</f>
        <v>9.561443956033791E-2</v>
      </c>
      <c r="G294" s="11">
        <f>INDEX('MINGW_6&amp;DR69'!$L$3:$L$14, MATCH($B294,'MINGW_6&amp;DR69'!$H$3:$H$14,0), 1)</f>
        <v>1.6406297940079884</v>
      </c>
      <c r="H294" s="11">
        <f>INDEX('MINGW_6&amp;DR69'!$M$3:$M$14, MATCH($B294,'MINGW_6&amp;DR69'!$H$3:$H$14,0), 1)</f>
        <v>10.198732727683634</v>
      </c>
      <c r="I294" s="11">
        <v>3794</v>
      </c>
      <c r="J294" s="11">
        <f>INDEX(CALLITE_EVAP_S_SHSTA!$I$2:$I$13, MATCH($B294,CALLITE_EVAP_S_SHSTA!$F$2:$F$13,0), 1)</f>
        <v>0.22557219748489685</v>
      </c>
      <c r="K294" s="11">
        <f>SHASTAlevel5extended!$H283</f>
        <v>4552.1000000000004</v>
      </c>
      <c r="L294" s="11">
        <f>INDEX(CALLiTE_SHASTA_LEVEL2_4!$E$1024:$E$1035, MATCH($B294,CALLiTE_SHASTA_LEVEL2_4!$C$1024:$C$1035,0), 1)</f>
        <v>1700</v>
      </c>
      <c r="M294" s="11">
        <f>INDEX(CALLiTE_SHASTA_LEVEL2_4!$F$1024:$F$1035, MATCH($B294,CALLiTE_SHASTA_LEVEL2_4!$C$1024:$C$1035,0), 1)</f>
        <v>4552</v>
      </c>
      <c r="N294" s="11">
        <f>inflowYuba!H283</f>
        <v>1794</v>
      </c>
      <c r="O294" s="11">
        <f>INDEX(DEMAND_D_DAGUER_NP!$K$3:$K$14, MATCH($B294,DEMAND_D_DAGUER_NP!$H$3:$H$14,0), 1)</f>
        <v>33.108821464573737</v>
      </c>
      <c r="P294" s="11">
        <f>INDEX(D_THERM_DEMANDS!AB$3:AB$14, MATCH($B294,D_THERM_DEMANDS!$P$3:$P$14,0), 1)</f>
        <v>0.81541474550367321</v>
      </c>
      <c r="Q294" s="11">
        <f>INDEX(D_THERM_DEMANDS!AC$3:AC$14, MATCH($B294,D_THERM_DEMANDS!$P$3:$P$14,0), 1)</f>
        <v>0.78824884660782357</v>
      </c>
      <c r="R294" s="11">
        <f>INDEX(D_THERM_DEMANDS!AD$3:AD$14, MATCH($B294,D_THERM_DEMANDS!$P$3:$P$14,0), 1)</f>
        <v>2.9996159754224272</v>
      </c>
      <c r="S294" s="11">
        <f>INDEX(D_THERM_DEMANDS!AE$3:AE$14, MATCH($B294,D_THERM_DEMANDS!$P$3:$P$14,0), 1)</f>
        <v>2.7258064534898544E-2</v>
      </c>
      <c r="T294" s="11">
        <f>INDEX(D_THERM_DEMANDS!AF$3:AF$14, MATCH($B294,D_THERM_DEMANDS!$P$3:$P$14,0), 1)</f>
        <v>3.4639017647861883E-2</v>
      </c>
      <c r="U294" s="11">
        <f>INDEX(D_THERM_DEMANDS!AG$3:AG$14, MATCH($B294,D_THERM_DEMANDS!$P$3:$P$14,0), 1)</f>
        <v>1.7319508823930942E-2</v>
      </c>
      <c r="V294" s="11">
        <f>INDEX(D_THERM_DEMANDS!AH$3:AH$14, MATCH($B294,D_THERM_DEMANDS!$P$3:$P$14,0), 1)</f>
        <v>4.3467742071906172E-2</v>
      </c>
      <c r="W294" s="11">
        <f>INDEX(D_THERM_DEMANDS!AI$3:AI$14, MATCH($B294,D_THERM_DEMANDS!$P$3:$P$14,0), 1)</f>
        <v>3.4907834458461004E-2</v>
      </c>
      <c r="X294" s="11">
        <f>INDEX(D_THERM_DEMANDS!AJ$3:AJ$14, MATCH($B294,D_THERM_DEMANDS!$P$3:$P$14,0), 1)</f>
        <v>9.1321047549972889E-2</v>
      </c>
      <c r="Y294" s="11">
        <f>INDEX(D_THERM_DEMANDS!AK$3:AK$14, MATCH($B294,D_THERM_DEMANDS!$P$3:$P$14,0), 1)</f>
        <v>0</v>
      </c>
      <c r="Z294">
        <f>INDEX(DEMAND_C217B!$K$3:$K$14, MATCH($B294,DEMAND_C217B!$H$3:$H$14,0), 1)</f>
        <v>0.56772151191113729</v>
      </c>
    </row>
    <row r="295" spans="1:26">
      <c r="A295" s="1">
        <v>43960</v>
      </c>
      <c r="B295" s="6">
        <f t="shared" si="4"/>
        <v>5</v>
      </c>
      <c r="C295" s="11">
        <v>3071</v>
      </c>
      <c r="D295" s="11">
        <f>OROLEVEL5!G284/1000</f>
        <v>3538</v>
      </c>
      <c r="E295" s="11">
        <f>INDEX(OROevaprateIN!$D$2:$D$13, MATCH($B295,OROevaprateIN!$A$2:$A$13,0), 1)</f>
        <v>0.18020933371500028</v>
      </c>
      <c r="F295" s="11">
        <f>INDEX(DEM_D6_PWR!$K$3:$K$14, MATCH($B295,DEM_D6_PWR!$H$3:$H$14,0), 1)</f>
        <v>9.561443956033791E-2</v>
      </c>
      <c r="G295" s="11">
        <f>INDEX('MINGW_6&amp;DR69'!$L$3:$L$14, MATCH($B295,'MINGW_6&amp;DR69'!$H$3:$H$14,0), 1)</f>
        <v>1.6406297940079884</v>
      </c>
      <c r="H295" s="11">
        <f>INDEX('MINGW_6&amp;DR69'!$M$3:$M$14, MATCH($B295,'MINGW_6&amp;DR69'!$H$3:$H$14,0), 1)</f>
        <v>10.198732727683634</v>
      </c>
      <c r="I295" s="11">
        <v>3988</v>
      </c>
      <c r="J295" s="11">
        <f>INDEX(CALLITE_EVAP_S_SHSTA!$I$2:$I$13, MATCH($B295,CALLITE_EVAP_S_SHSTA!$F$2:$F$13,0), 1)</f>
        <v>0.22557219748489685</v>
      </c>
      <c r="K295" s="11">
        <f>SHASTAlevel5extended!$H284</f>
        <v>4552.1000000000004</v>
      </c>
      <c r="L295" s="11">
        <f>INDEX(CALLiTE_SHASTA_LEVEL2_4!$E$1024:$E$1035, MATCH($B295,CALLiTE_SHASTA_LEVEL2_4!$C$1024:$C$1035,0), 1)</f>
        <v>1700</v>
      </c>
      <c r="M295" s="11">
        <f>INDEX(CALLiTE_SHASTA_LEVEL2_4!$F$1024:$F$1035, MATCH($B295,CALLiTE_SHASTA_LEVEL2_4!$C$1024:$C$1035,0), 1)</f>
        <v>4552</v>
      </c>
      <c r="N295" s="11">
        <f>inflowYuba!H284</f>
        <v>1768</v>
      </c>
      <c r="O295" s="11">
        <f>INDEX(DEMAND_D_DAGUER_NP!$K$3:$K$14, MATCH($B295,DEMAND_D_DAGUER_NP!$H$3:$H$14,0), 1)</f>
        <v>33.108821464573737</v>
      </c>
      <c r="P295" s="11">
        <f>INDEX(D_THERM_DEMANDS!AB$3:AB$14, MATCH($B295,D_THERM_DEMANDS!$P$3:$P$14,0), 1)</f>
        <v>0.81541474550367321</v>
      </c>
      <c r="Q295" s="11">
        <f>INDEX(D_THERM_DEMANDS!AC$3:AC$14, MATCH($B295,D_THERM_DEMANDS!$P$3:$P$14,0), 1)</f>
        <v>0.78824884660782357</v>
      </c>
      <c r="R295" s="11">
        <f>INDEX(D_THERM_DEMANDS!AD$3:AD$14, MATCH($B295,D_THERM_DEMANDS!$P$3:$P$14,0), 1)</f>
        <v>2.9996159754224272</v>
      </c>
      <c r="S295" s="11">
        <f>INDEX(D_THERM_DEMANDS!AE$3:AE$14, MATCH($B295,D_THERM_DEMANDS!$P$3:$P$14,0), 1)</f>
        <v>2.7258064534898544E-2</v>
      </c>
      <c r="T295" s="11">
        <f>INDEX(D_THERM_DEMANDS!AF$3:AF$14, MATCH($B295,D_THERM_DEMANDS!$P$3:$P$14,0), 1)</f>
        <v>3.4639017647861883E-2</v>
      </c>
      <c r="U295" s="11">
        <f>INDEX(D_THERM_DEMANDS!AG$3:AG$14, MATCH($B295,D_THERM_DEMANDS!$P$3:$P$14,0), 1)</f>
        <v>1.7319508823930942E-2</v>
      </c>
      <c r="V295" s="11">
        <f>INDEX(D_THERM_DEMANDS!AH$3:AH$14, MATCH($B295,D_THERM_DEMANDS!$P$3:$P$14,0), 1)</f>
        <v>4.3467742071906172E-2</v>
      </c>
      <c r="W295" s="11">
        <f>INDEX(D_THERM_DEMANDS!AI$3:AI$14, MATCH($B295,D_THERM_DEMANDS!$P$3:$P$14,0), 1)</f>
        <v>3.4907834458461004E-2</v>
      </c>
      <c r="X295" s="11">
        <f>INDEX(D_THERM_DEMANDS!AJ$3:AJ$14, MATCH($B295,D_THERM_DEMANDS!$P$3:$P$14,0), 1)</f>
        <v>9.1321047549972889E-2</v>
      </c>
      <c r="Y295" s="11">
        <f>INDEX(D_THERM_DEMANDS!AK$3:AK$14, MATCH($B295,D_THERM_DEMANDS!$P$3:$P$14,0), 1)</f>
        <v>0</v>
      </c>
      <c r="Z295">
        <f>INDEX(DEMAND_C217B!$K$3:$K$14, MATCH($B295,DEMAND_C217B!$H$3:$H$14,0), 1)</f>
        <v>0.56772151191113729</v>
      </c>
    </row>
    <row r="296" spans="1:26">
      <c r="A296" s="1">
        <v>43961</v>
      </c>
      <c r="B296" s="6">
        <f t="shared" si="4"/>
        <v>5</v>
      </c>
      <c r="C296" s="11">
        <v>2784</v>
      </c>
      <c r="D296" s="11">
        <f>OROLEVEL5!G285/1000</f>
        <v>3538</v>
      </c>
      <c r="E296" s="11">
        <f>INDEX(OROevaprateIN!$D$2:$D$13, MATCH($B296,OROevaprateIN!$A$2:$A$13,0), 1)</f>
        <v>0.18020933371500028</v>
      </c>
      <c r="F296" s="11">
        <f>INDEX(DEM_D6_PWR!$K$3:$K$14, MATCH($B296,DEM_D6_PWR!$H$3:$H$14,0), 1)</f>
        <v>9.561443956033791E-2</v>
      </c>
      <c r="G296" s="11">
        <f>INDEX('MINGW_6&amp;DR69'!$L$3:$L$14, MATCH($B296,'MINGW_6&amp;DR69'!$H$3:$H$14,0), 1)</f>
        <v>1.6406297940079884</v>
      </c>
      <c r="H296" s="11">
        <f>INDEX('MINGW_6&amp;DR69'!$M$3:$M$14, MATCH($B296,'MINGW_6&amp;DR69'!$H$3:$H$14,0), 1)</f>
        <v>10.198732727683634</v>
      </c>
      <c r="I296" s="11">
        <v>3292</v>
      </c>
      <c r="J296" s="11">
        <f>INDEX(CALLITE_EVAP_S_SHSTA!$I$2:$I$13, MATCH($B296,CALLITE_EVAP_S_SHSTA!$F$2:$F$13,0), 1)</f>
        <v>0.22557219748489685</v>
      </c>
      <c r="K296" s="11">
        <f>SHASTAlevel5extended!$H285</f>
        <v>4552.1000000000004</v>
      </c>
      <c r="L296" s="11">
        <f>INDEX(CALLiTE_SHASTA_LEVEL2_4!$E$1024:$E$1035, MATCH($B296,CALLiTE_SHASTA_LEVEL2_4!$C$1024:$C$1035,0), 1)</f>
        <v>1700</v>
      </c>
      <c r="M296" s="11">
        <f>INDEX(CALLiTE_SHASTA_LEVEL2_4!$F$1024:$F$1035, MATCH($B296,CALLiTE_SHASTA_LEVEL2_4!$C$1024:$C$1035,0), 1)</f>
        <v>4552</v>
      </c>
      <c r="N296" s="11">
        <f>inflowYuba!H285</f>
        <v>1702</v>
      </c>
      <c r="O296" s="11">
        <f>INDEX(DEMAND_D_DAGUER_NP!$K$3:$K$14, MATCH($B296,DEMAND_D_DAGUER_NP!$H$3:$H$14,0), 1)</f>
        <v>33.108821464573737</v>
      </c>
      <c r="P296" s="11">
        <f>INDEX(D_THERM_DEMANDS!AB$3:AB$14, MATCH($B296,D_THERM_DEMANDS!$P$3:$P$14,0), 1)</f>
        <v>0.81541474550367321</v>
      </c>
      <c r="Q296" s="11">
        <f>INDEX(D_THERM_DEMANDS!AC$3:AC$14, MATCH($B296,D_THERM_DEMANDS!$P$3:$P$14,0), 1)</f>
        <v>0.78824884660782357</v>
      </c>
      <c r="R296" s="11">
        <f>INDEX(D_THERM_DEMANDS!AD$3:AD$14, MATCH($B296,D_THERM_DEMANDS!$P$3:$P$14,0), 1)</f>
        <v>2.9996159754224272</v>
      </c>
      <c r="S296" s="11">
        <f>INDEX(D_THERM_DEMANDS!AE$3:AE$14, MATCH($B296,D_THERM_DEMANDS!$P$3:$P$14,0), 1)</f>
        <v>2.7258064534898544E-2</v>
      </c>
      <c r="T296" s="11">
        <f>INDEX(D_THERM_DEMANDS!AF$3:AF$14, MATCH($B296,D_THERM_DEMANDS!$P$3:$P$14,0), 1)</f>
        <v>3.4639017647861883E-2</v>
      </c>
      <c r="U296" s="11">
        <f>INDEX(D_THERM_DEMANDS!AG$3:AG$14, MATCH($B296,D_THERM_DEMANDS!$P$3:$P$14,0), 1)</f>
        <v>1.7319508823930942E-2</v>
      </c>
      <c r="V296" s="11">
        <f>INDEX(D_THERM_DEMANDS!AH$3:AH$14, MATCH($B296,D_THERM_DEMANDS!$P$3:$P$14,0), 1)</f>
        <v>4.3467742071906172E-2</v>
      </c>
      <c r="W296" s="11">
        <f>INDEX(D_THERM_DEMANDS!AI$3:AI$14, MATCH($B296,D_THERM_DEMANDS!$P$3:$P$14,0), 1)</f>
        <v>3.4907834458461004E-2</v>
      </c>
      <c r="X296" s="11">
        <f>INDEX(D_THERM_DEMANDS!AJ$3:AJ$14, MATCH($B296,D_THERM_DEMANDS!$P$3:$P$14,0), 1)</f>
        <v>9.1321047549972889E-2</v>
      </c>
      <c r="Y296" s="11">
        <f>INDEX(D_THERM_DEMANDS!AK$3:AK$14, MATCH($B296,D_THERM_DEMANDS!$P$3:$P$14,0), 1)</f>
        <v>0</v>
      </c>
      <c r="Z296">
        <f>INDEX(DEMAND_C217B!$K$3:$K$14, MATCH($B296,DEMAND_C217B!$H$3:$H$14,0), 1)</f>
        <v>0.56772151191113729</v>
      </c>
    </row>
    <row r="297" spans="1:26">
      <c r="A297" s="1">
        <v>43962</v>
      </c>
      <c r="B297" s="6">
        <f t="shared" si="4"/>
        <v>5</v>
      </c>
      <c r="C297" s="11">
        <v>3175</v>
      </c>
      <c r="D297" s="11">
        <f>OROLEVEL5!G286/1000</f>
        <v>3538</v>
      </c>
      <c r="E297" s="11">
        <f>INDEX(OROevaprateIN!$D$2:$D$13, MATCH($B297,OROevaprateIN!$A$2:$A$13,0), 1)</f>
        <v>0.18020933371500028</v>
      </c>
      <c r="F297" s="11">
        <f>INDEX(DEM_D6_PWR!$K$3:$K$14, MATCH($B297,DEM_D6_PWR!$H$3:$H$14,0), 1)</f>
        <v>9.561443956033791E-2</v>
      </c>
      <c r="G297" s="11">
        <f>INDEX('MINGW_6&amp;DR69'!$L$3:$L$14, MATCH($B297,'MINGW_6&amp;DR69'!$H$3:$H$14,0), 1)</f>
        <v>1.6406297940079884</v>
      </c>
      <c r="H297" s="11">
        <f>INDEX('MINGW_6&amp;DR69'!$M$3:$M$14, MATCH($B297,'MINGW_6&amp;DR69'!$H$3:$H$14,0), 1)</f>
        <v>10.198732727683634</v>
      </c>
      <c r="I297" s="11">
        <v>4383</v>
      </c>
      <c r="J297" s="11">
        <f>INDEX(CALLITE_EVAP_S_SHSTA!$I$2:$I$13, MATCH($B297,CALLITE_EVAP_S_SHSTA!$F$2:$F$13,0), 1)</f>
        <v>0.22557219748489685</v>
      </c>
      <c r="K297" s="11">
        <f>SHASTAlevel5extended!$H286</f>
        <v>4552.1000000000004</v>
      </c>
      <c r="L297" s="11">
        <f>INDEX(CALLiTE_SHASTA_LEVEL2_4!$E$1024:$E$1035, MATCH($B297,CALLiTE_SHASTA_LEVEL2_4!$C$1024:$C$1035,0), 1)</f>
        <v>1700</v>
      </c>
      <c r="M297" s="11">
        <f>INDEX(CALLiTE_SHASTA_LEVEL2_4!$F$1024:$F$1035, MATCH($B297,CALLiTE_SHASTA_LEVEL2_4!$C$1024:$C$1035,0), 1)</f>
        <v>4552</v>
      </c>
      <c r="N297" s="11">
        <f>inflowYuba!H286</f>
        <v>1616</v>
      </c>
      <c r="O297" s="11">
        <f>INDEX(DEMAND_D_DAGUER_NP!$K$3:$K$14, MATCH($B297,DEMAND_D_DAGUER_NP!$H$3:$H$14,0), 1)</f>
        <v>33.108821464573737</v>
      </c>
      <c r="P297" s="11">
        <f>INDEX(D_THERM_DEMANDS!AB$3:AB$14, MATCH($B297,D_THERM_DEMANDS!$P$3:$P$14,0), 1)</f>
        <v>0.81541474550367321</v>
      </c>
      <c r="Q297" s="11">
        <f>INDEX(D_THERM_DEMANDS!AC$3:AC$14, MATCH($B297,D_THERM_DEMANDS!$P$3:$P$14,0), 1)</f>
        <v>0.78824884660782357</v>
      </c>
      <c r="R297" s="11">
        <f>INDEX(D_THERM_DEMANDS!AD$3:AD$14, MATCH($B297,D_THERM_DEMANDS!$P$3:$P$14,0), 1)</f>
        <v>2.9996159754224272</v>
      </c>
      <c r="S297" s="11">
        <f>INDEX(D_THERM_DEMANDS!AE$3:AE$14, MATCH($B297,D_THERM_DEMANDS!$P$3:$P$14,0), 1)</f>
        <v>2.7258064534898544E-2</v>
      </c>
      <c r="T297" s="11">
        <f>INDEX(D_THERM_DEMANDS!AF$3:AF$14, MATCH($B297,D_THERM_DEMANDS!$P$3:$P$14,0), 1)</f>
        <v>3.4639017647861883E-2</v>
      </c>
      <c r="U297" s="11">
        <f>INDEX(D_THERM_DEMANDS!AG$3:AG$14, MATCH($B297,D_THERM_DEMANDS!$P$3:$P$14,0), 1)</f>
        <v>1.7319508823930942E-2</v>
      </c>
      <c r="V297" s="11">
        <f>INDEX(D_THERM_DEMANDS!AH$3:AH$14, MATCH($B297,D_THERM_DEMANDS!$P$3:$P$14,0), 1)</f>
        <v>4.3467742071906172E-2</v>
      </c>
      <c r="W297" s="11">
        <f>INDEX(D_THERM_DEMANDS!AI$3:AI$14, MATCH($B297,D_THERM_DEMANDS!$P$3:$P$14,0), 1)</f>
        <v>3.4907834458461004E-2</v>
      </c>
      <c r="X297" s="11">
        <f>INDEX(D_THERM_DEMANDS!AJ$3:AJ$14, MATCH($B297,D_THERM_DEMANDS!$P$3:$P$14,0), 1)</f>
        <v>9.1321047549972889E-2</v>
      </c>
      <c r="Y297" s="11">
        <f>INDEX(D_THERM_DEMANDS!AK$3:AK$14, MATCH($B297,D_THERM_DEMANDS!$P$3:$P$14,0), 1)</f>
        <v>0</v>
      </c>
      <c r="Z297">
        <f>INDEX(DEMAND_C217B!$K$3:$K$14, MATCH($B297,DEMAND_C217B!$H$3:$H$14,0), 1)</f>
        <v>0.56772151191113729</v>
      </c>
    </row>
    <row r="298" spans="1:26">
      <c r="A298" s="1">
        <v>43963</v>
      </c>
      <c r="B298" s="6">
        <f t="shared" si="4"/>
        <v>5</v>
      </c>
      <c r="C298" s="11">
        <v>3258</v>
      </c>
      <c r="D298" s="11">
        <f>OROLEVEL5!G287/1000</f>
        <v>3538</v>
      </c>
      <c r="E298" s="11">
        <f>INDEX(OROevaprateIN!$D$2:$D$13, MATCH($B298,OROevaprateIN!$A$2:$A$13,0), 1)</f>
        <v>0.18020933371500028</v>
      </c>
      <c r="F298" s="11">
        <f>INDEX(DEM_D6_PWR!$K$3:$K$14, MATCH($B298,DEM_D6_PWR!$H$3:$H$14,0), 1)</f>
        <v>9.561443956033791E-2</v>
      </c>
      <c r="G298" s="11">
        <f>INDEX('MINGW_6&amp;DR69'!$L$3:$L$14, MATCH($B298,'MINGW_6&amp;DR69'!$H$3:$H$14,0), 1)</f>
        <v>1.6406297940079884</v>
      </c>
      <c r="H298" s="11">
        <f>INDEX('MINGW_6&amp;DR69'!$M$3:$M$14, MATCH($B298,'MINGW_6&amp;DR69'!$H$3:$H$14,0), 1)</f>
        <v>10.198732727683634</v>
      </c>
      <c r="I298" s="11">
        <v>5608</v>
      </c>
      <c r="J298" s="11">
        <f>INDEX(CALLITE_EVAP_S_SHSTA!$I$2:$I$13, MATCH($B298,CALLITE_EVAP_S_SHSTA!$F$2:$F$13,0), 1)</f>
        <v>0.22557219748489685</v>
      </c>
      <c r="K298" s="11">
        <f>SHASTAlevel5extended!$H287</f>
        <v>4552.1000000000004</v>
      </c>
      <c r="L298" s="11">
        <f>INDEX(CALLiTE_SHASTA_LEVEL2_4!$E$1024:$E$1035, MATCH($B298,CALLiTE_SHASTA_LEVEL2_4!$C$1024:$C$1035,0), 1)</f>
        <v>1700</v>
      </c>
      <c r="M298" s="11">
        <f>INDEX(CALLiTE_SHASTA_LEVEL2_4!$F$1024:$F$1035, MATCH($B298,CALLiTE_SHASTA_LEVEL2_4!$C$1024:$C$1035,0), 1)</f>
        <v>4552</v>
      </c>
      <c r="N298" s="11">
        <f>inflowYuba!H287</f>
        <v>1612</v>
      </c>
      <c r="O298" s="11">
        <f>INDEX(DEMAND_D_DAGUER_NP!$K$3:$K$14, MATCH($B298,DEMAND_D_DAGUER_NP!$H$3:$H$14,0), 1)</f>
        <v>33.108821464573737</v>
      </c>
      <c r="P298" s="11">
        <f>INDEX(D_THERM_DEMANDS!AB$3:AB$14, MATCH($B298,D_THERM_DEMANDS!$P$3:$P$14,0), 1)</f>
        <v>0.81541474550367321</v>
      </c>
      <c r="Q298" s="11">
        <f>INDEX(D_THERM_DEMANDS!AC$3:AC$14, MATCH($B298,D_THERM_DEMANDS!$P$3:$P$14,0), 1)</f>
        <v>0.78824884660782357</v>
      </c>
      <c r="R298" s="11">
        <f>INDEX(D_THERM_DEMANDS!AD$3:AD$14, MATCH($B298,D_THERM_DEMANDS!$P$3:$P$14,0), 1)</f>
        <v>2.9996159754224272</v>
      </c>
      <c r="S298" s="11">
        <f>INDEX(D_THERM_DEMANDS!AE$3:AE$14, MATCH($B298,D_THERM_DEMANDS!$P$3:$P$14,0), 1)</f>
        <v>2.7258064534898544E-2</v>
      </c>
      <c r="T298" s="11">
        <f>INDEX(D_THERM_DEMANDS!AF$3:AF$14, MATCH($B298,D_THERM_DEMANDS!$P$3:$P$14,0), 1)</f>
        <v>3.4639017647861883E-2</v>
      </c>
      <c r="U298" s="11">
        <f>INDEX(D_THERM_DEMANDS!AG$3:AG$14, MATCH($B298,D_THERM_DEMANDS!$P$3:$P$14,0), 1)</f>
        <v>1.7319508823930942E-2</v>
      </c>
      <c r="V298" s="11">
        <f>INDEX(D_THERM_DEMANDS!AH$3:AH$14, MATCH($B298,D_THERM_DEMANDS!$P$3:$P$14,0), 1)</f>
        <v>4.3467742071906172E-2</v>
      </c>
      <c r="W298" s="11">
        <f>INDEX(D_THERM_DEMANDS!AI$3:AI$14, MATCH($B298,D_THERM_DEMANDS!$P$3:$P$14,0), 1)</f>
        <v>3.4907834458461004E-2</v>
      </c>
      <c r="X298" s="11">
        <f>INDEX(D_THERM_DEMANDS!AJ$3:AJ$14, MATCH($B298,D_THERM_DEMANDS!$P$3:$P$14,0), 1)</f>
        <v>9.1321047549972889E-2</v>
      </c>
      <c r="Y298" s="11">
        <f>INDEX(D_THERM_DEMANDS!AK$3:AK$14, MATCH($B298,D_THERM_DEMANDS!$P$3:$P$14,0), 1)</f>
        <v>0</v>
      </c>
      <c r="Z298">
        <f>INDEX(DEMAND_C217B!$K$3:$K$14, MATCH($B298,DEMAND_C217B!$H$3:$H$14,0), 1)</f>
        <v>0.56772151191113729</v>
      </c>
    </row>
    <row r="299" spans="1:26">
      <c r="A299" s="1">
        <v>43964</v>
      </c>
      <c r="B299" s="6">
        <f t="shared" si="4"/>
        <v>5</v>
      </c>
      <c r="C299" s="11">
        <v>3629</v>
      </c>
      <c r="D299" s="11">
        <f>OROLEVEL5!G288/1000</f>
        <v>3538</v>
      </c>
      <c r="E299" s="11">
        <f>INDEX(OROevaprateIN!$D$2:$D$13, MATCH($B299,OROevaprateIN!$A$2:$A$13,0), 1)</f>
        <v>0.18020933371500028</v>
      </c>
      <c r="F299" s="11">
        <f>INDEX(DEM_D6_PWR!$K$3:$K$14, MATCH($B299,DEM_D6_PWR!$H$3:$H$14,0), 1)</f>
        <v>9.561443956033791E-2</v>
      </c>
      <c r="G299" s="11">
        <f>INDEX('MINGW_6&amp;DR69'!$L$3:$L$14, MATCH($B299,'MINGW_6&amp;DR69'!$H$3:$H$14,0), 1)</f>
        <v>1.6406297940079884</v>
      </c>
      <c r="H299" s="11">
        <f>INDEX('MINGW_6&amp;DR69'!$M$3:$M$14, MATCH($B299,'MINGW_6&amp;DR69'!$H$3:$H$14,0), 1)</f>
        <v>10.198732727683634</v>
      </c>
      <c r="I299" s="11">
        <v>4007</v>
      </c>
      <c r="J299" s="11">
        <f>INDEX(CALLITE_EVAP_S_SHSTA!$I$2:$I$13, MATCH($B299,CALLITE_EVAP_S_SHSTA!$F$2:$F$13,0), 1)</f>
        <v>0.22557219748489685</v>
      </c>
      <c r="K299" s="11">
        <f>SHASTAlevel5extended!$H288</f>
        <v>4552.1000000000004</v>
      </c>
      <c r="L299" s="11">
        <f>INDEX(CALLiTE_SHASTA_LEVEL2_4!$E$1024:$E$1035, MATCH($B299,CALLiTE_SHASTA_LEVEL2_4!$C$1024:$C$1035,0), 1)</f>
        <v>1700</v>
      </c>
      <c r="M299" s="11">
        <f>INDEX(CALLiTE_SHASTA_LEVEL2_4!$F$1024:$F$1035, MATCH($B299,CALLiTE_SHASTA_LEVEL2_4!$C$1024:$C$1035,0), 1)</f>
        <v>4552</v>
      </c>
      <c r="N299" s="11">
        <f>inflowYuba!H288</f>
        <v>1568.5</v>
      </c>
      <c r="O299" s="11">
        <f>INDEX(DEMAND_D_DAGUER_NP!$K$3:$K$14, MATCH($B299,DEMAND_D_DAGUER_NP!$H$3:$H$14,0), 1)</f>
        <v>33.108821464573737</v>
      </c>
      <c r="P299" s="11">
        <f>INDEX(D_THERM_DEMANDS!AB$3:AB$14, MATCH($B299,D_THERM_DEMANDS!$P$3:$P$14,0), 1)</f>
        <v>0.81541474550367321</v>
      </c>
      <c r="Q299" s="11">
        <f>INDEX(D_THERM_DEMANDS!AC$3:AC$14, MATCH($B299,D_THERM_DEMANDS!$P$3:$P$14,0), 1)</f>
        <v>0.78824884660782357</v>
      </c>
      <c r="R299" s="11">
        <f>INDEX(D_THERM_DEMANDS!AD$3:AD$14, MATCH($B299,D_THERM_DEMANDS!$P$3:$P$14,0), 1)</f>
        <v>2.9996159754224272</v>
      </c>
      <c r="S299" s="11">
        <f>INDEX(D_THERM_DEMANDS!AE$3:AE$14, MATCH($B299,D_THERM_DEMANDS!$P$3:$P$14,0), 1)</f>
        <v>2.7258064534898544E-2</v>
      </c>
      <c r="T299" s="11">
        <f>INDEX(D_THERM_DEMANDS!AF$3:AF$14, MATCH($B299,D_THERM_DEMANDS!$P$3:$P$14,0), 1)</f>
        <v>3.4639017647861883E-2</v>
      </c>
      <c r="U299" s="11">
        <f>INDEX(D_THERM_DEMANDS!AG$3:AG$14, MATCH($B299,D_THERM_DEMANDS!$P$3:$P$14,0), 1)</f>
        <v>1.7319508823930942E-2</v>
      </c>
      <c r="V299" s="11">
        <f>INDEX(D_THERM_DEMANDS!AH$3:AH$14, MATCH($B299,D_THERM_DEMANDS!$P$3:$P$14,0), 1)</f>
        <v>4.3467742071906172E-2</v>
      </c>
      <c r="W299" s="11">
        <f>INDEX(D_THERM_DEMANDS!AI$3:AI$14, MATCH($B299,D_THERM_DEMANDS!$P$3:$P$14,0), 1)</f>
        <v>3.4907834458461004E-2</v>
      </c>
      <c r="X299" s="11">
        <f>INDEX(D_THERM_DEMANDS!AJ$3:AJ$14, MATCH($B299,D_THERM_DEMANDS!$P$3:$P$14,0), 1)</f>
        <v>9.1321047549972889E-2</v>
      </c>
      <c r="Y299" s="11">
        <f>INDEX(D_THERM_DEMANDS!AK$3:AK$14, MATCH($B299,D_THERM_DEMANDS!$P$3:$P$14,0), 1)</f>
        <v>0</v>
      </c>
      <c r="Z299">
        <f>INDEX(DEMAND_C217B!$K$3:$K$14, MATCH($B299,DEMAND_C217B!$H$3:$H$14,0), 1)</f>
        <v>0.56772151191113729</v>
      </c>
    </row>
    <row r="300" spans="1:26">
      <c r="A300" s="1">
        <v>43965</v>
      </c>
      <c r="B300" s="6">
        <f t="shared" si="4"/>
        <v>5</v>
      </c>
      <c r="C300" s="11">
        <v>3677</v>
      </c>
      <c r="D300" s="11">
        <f>OROLEVEL5!G289/1000</f>
        <v>3538</v>
      </c>
      <c r="E300" s="11">
        <f>INDEX(OROevaprateIN!$D$2:$D$13, MATCH($B300,OROevaprateIN!$A$2:$A$13,0), 1)</f>
        <v>0.18020933371500028</v>
      </c>
      <c r="F300" s="11">
        <f>INDEX(DEM_D6_PWR!$K$3:$K$14, MATCH($B300,DEM_D6_PWR!$H$3:$H$14,0), 1)</f>
        <v>9.561443956033791E-2</v>
      </c>
      <c r="G300" s="11">
        <f>INDEX('MINGW_6&amp;DR69'!$L$3:$L$14, MATCH($B300,'MINGW_6&amp;DR69'!$H$3:$H$14,0), 1)</f>
        <v>1.6406297940079884</v>
      </c>
      <c r="H300" s="11">
        <f>INDEX('MINGW_6&amp;DR69'!$M$3:$M$14, MATCH($B300,'MINGW_6&amp;DR69'!$H$3:$H$14,0), 1)</f>
        <v>10.198732727683634</v>
      </c>
      <c r="I300" s="11">
        <v>6482</v>
      </c>
      <c r="J300" s="11">
        <f>INDEX(CALLITE_EVAP_S_SHSTA!$I$2:$I$13, MATCH($B300,CALLITE_EVAP_S_SHSTA!$F$2:$F$13,0), 1)</f>
        <v>0.22557219748489685</v>
      </c>
      <c r="K300" s="11">
        <f>SHASTAlevel5extended!$H289</f>
        <v>4552.1000000000004</v>
      </c>
      <c r="L300" s="11">
        <f>INDEX(CALLiTE_SHASTA_LEVEL2_4!$E$1024:$E$1035, MATCH($B300,CALLiTE_SHASTA_LEVEL2_4!$C$1024:$C$1035,0), 1)</f>
        <v>1700</v>
      </c>
      <c r="M300" s="11">
        <f>INDEX(CALLiTE_SHASTA_LEVEL2_4!$F$1024:$F$1035, MATCH($B300,CALLiTE_SHASTA_LEVEL2_4!$C$1024:$C$1035,0), 1)</f>
        <v>4552</v>
      </c>
      <c r="N300" s="11">
        <f>inflowYuba!H289</f>
        <v>1525</v>
      </c>
      <c r="O300" s="11">
        <f>INDEX(DEMAND_D_DAGUER_NP!$K$3:$K$14, MATCH($B300,DEMAND_D_DAGUER_NP!$H$3:$H$14,0), 1)</f>
        <v>33.108821464573737</v>
      </c>
      <c r="P300" s="11">
        <f>INDEX(D_THERM_DEMANDS!AB$3:AB$14, MATCH($B300,D_THERM_DEMANDS!$P$3:$P$14,0), 1)</f>
        <v>0.81541474550367321</v>
      </c>
      <c r="Q300" s="11">
        <f>INDEX(D_THERM_DEMANDS!AC$3:AC$14, MATCH($B300,D_THERM_DEMANDS!$P$3:$P$14,0), 1)</f>
        <v>0.78824884660782357</v>
      </c>
      <c r="R300" s="11">
        <f>INDEX(D_THERM_DEMANDS!AD$3:AD$14, MATCH($B300,D_THERM_DEMANDS!$P$3:$P$14,0), 1)</f>
        <v>2.9996159754224272</v>
      </c>
      <c r="S300" s="11">
        <f>INDEX(D_THERM_DEMANDS!AE$3:AE$14, MATCH($B300,D_THERM_DEMANDS!$P$3:$P$14,0), 1)</f>
        <v>2.7258064534898544E-2</v>
      </c>
      <c r="T300" s="11">
        <f>INDEX(D_THERM_DEMANDS!AF$3:AF$14, MATCH($B300,D_THERM_DEMANDS!$P$3:$P$14,0), 1)</f>
        <v>3.4639017647861883E-2</v>
      </c>
      <c r="U300" s="11">
        <f>INDEX(D_THERM_DEMANDS!AG$3:AG$14, MATCH($B300,D_THERM_DEMANDS!$P$3:$P$14,0), 1)</f>
        <v>1.7319508823930942E-2</v>
      </c>
      <c r="V300" s="11">
        <f>INDEX(D_THERM_DEMANDS!AH$3:AH$14, MATCH($B300,D_THERM_DEMANDS!$P$3:$P$14,0), 1)</f>
        <v>4.3467742071906172E-2</v>
      </c>
      <c r="W300" s="11">
        <f>INDEX(D_THERM_DEMANDS!AI$3:AI$14, MATCH($B300,D_THERM_DEMANDS!$P$3:$P$14,0), 1)</f>
        <v>3.4907834458461004E-2</v>
      </c>
      <c r="X300" s="11">
        <f>INDEX(D_THERM_DEMANDS!AJ$3:AJ$14, MATCH($B300,D_THERM_DEMANDS!$P$3:$P$14,0), 1)</f>
        <v>9.1321047549972889E-2</v>
      </c>
      <c r="Y300" s="11">
        <f>INDEX(D_THERM_DEMANDS!AK$3:AK$14, MATCH($B300,D_THERM_DEMANDS!$P$3:$P$14,0), 1)</f>
        <v>0</v>
      </c>
      <c r="Z300">
        <f>INDEX(DEMAND_C217B!$K$3:$K$14, MATCH($B300,DEMAND_C217B!$H$3:$H$14,0), 1)</f>
        <v>0.56772151191113729</v>
      </c>
    </row>
    <row r="301" spans="1:26">
      <c r="A301" s="1">
        <v>43966</v>
      </c>
      <c r="B301" s="6">
        <f t="shared" si="4"/>
        <v>5</v>
      </c>
      <c r="C301" s="11">
        <v>3184</v>
      </c>
      <c r="D301" s="11">
        <f>OROLEVEL5!G290/1000</f>
        <v>3538</v>
      </c>
      <c r="E301" s="11">
        <f>INDEX(OROevaprateIN!$D$2:$D$13, MATCH($B301,OROevaprateIN!$A$2:$A$13,0), 1)</f>
        <v>0.18020933371500028</v>
      </c>
      <c r="F301" s="11">
        <f>INDEX(DEM_D6_PWR!$K$3:$K$14, MATCH($B301,DEM_D6_PWR!$H$3:$H$14,0), 1)</f>
        <v>9.561443956033791E-2</v>
      </c>
      <c r="G301" s="11">
        <f>INDEX('MINGW_6&amp;DR69'!$L$3:$L$14, MATCH($B301,'MINGW_6&amp;DR69'!$H$3:$H$14,0), 1)</f>
        <v>1.6406297940079884</v>
      </c>
      <c r="H301" s="11">
        <f>INDEX('MINGW_6&amp;DR69'!$M$3:$M$14, MATCH($B301,'MINGW_6&amp;DR69'!$H$3:$H$14,0), 1)</f>
        <v>10.198732727683634</v>
      </c>
      <c r="I301" s="11">
        <v>2371</v>
      </c>
      <c r="J301" s="11">
        <f>INDEX(CALLITE_EVAP_S_SHSTA!$I$2:$I$13, MATCH($B301,CALLITE_EVAP_S_SHSTA!$F$2:$F$13,0), 1)</f>
        <v>0.22557219748489685</v>
      </c>
      <c r="K301" s="11">
        <f>SHASTAlevel5extended!$H290</f>
        <v>4552.1000000000004</v>
      </c>
      <c r="L301" s="11">
        <f>INDEX(CALLiTE_SHASTA_LEVEL2_4!$E$1024:$E$1035, MATCH($B301,CALLiTE_SHASTA_LEVEL2_4!$C$1024:$C$1035,0), 1)</f>
        <v>1700</v>
      </c>
      <c r="M301" s="11">
        <f>INDEX(CALLiTE_SHASTA_LEVEL2_4!$F$1024:$F$1035, MATCH($B301,CALLiTE_SHASTA_LEVEL2_4!$C$1024:$C$1035,0), 1)</f>
        <v>4552</v>
      </c>
      <c r="N301" s="11">
        <f>inflowYuba!H290</f>
        <v>1392</v>
      </c>
      <c r="O301" s="11">
        <f>INDEX(DEMAND_D_DAGUER_NP!$K$3:$K$14, MATCH($B301,DEMAND_D_DAGUER_NP!$H$3:$H$14,0), 1)</f>
        <v>33.108821464573737</v>
      </c>
      <c r="P301" s="11">
        <f>INDEX(D_THERM_DEMANDS!AB$3:AB$14, MATCH($B301,D_THERM_DEMANDS!$P$3:$P$14,0), 1)</f>
        <v>0.81541474550367321</v>
      </c>
      <c r="Q301" s="11">
        <f>INDEX(D_THERM_DEMANDS!AC$3:AC$14, MATCH($B301,D_THERM_DEMANDS!$P$3:$P$14,0), 1)</f>
        <v>0.78824884660782357</v>
      </c>
      <c r="R301" s="11">
        <f>INDEX(D_THERM_DEMANDS!AD$3:AD$14, MATCH($B301,D_THERM_DEMANDS!$P$3:$P$14,0), 1)</f>
        <v>2.9996159754224272</v>
      </c>
      <c r="S301" s="11">
        <f>INDEX(D_THERM_DEMANDS!AE$3:AE$14, MATCH($B301,D_THERM_DEMANDS!$P$3:$P$14,0), 1)</f>
        <v>2.7258064534898544E-2</v>
      </c>
      <c r="T301" s="11">
        <f>INDEX(D_THERM_DEMANDS!AF$3:AF$14, MATCH($B301,D_THERM_DEMANDS!$P$3:$P$14,0), 1)</f>
        <v>3.4639017647861883E-2</v>
      </c>
      <c r="U301" s="11">
        <f>INDEX(D_THERM_DEMANDS!AG$3:AG$14, MATCH($B301,D_THERM_DEMANDS!$P$3:$P$14,0), 1)</f>
        <v>1.7319508823930942E-2</v>
      </c>
      <c r="V301" s="11">
        <f>INDEX(D_THERM_DEMANDS!AH$3:AH$14, MATCH($B301,D_THERM_DEMANDS!$P$3:$P$14,0), 1)</f>
        <v>4.3467742071906172E-2</v>
      </c>
      <c r="W301" s="11">
        <f>INDEX(D_THERM_DEMANDS!AI$3:AI$14, MATCH($B301,D_THERM_DEMANDS!$P$3:$P$14,0), 1)</f>
        <v>3.4907834458461004E-2</v>
      </c>
      <c r="X301" s="11">
        <f>INDEX(D_THERM_DEMANDS!AJ$3:AJ$14, MATCH($B301,D_THERM_DEMANDS!$P$3:$P$14,0), 1)</f>
        <v>9.1321047549972889E-2</v>
      </c>
      <c r="Y301" s="11">
        <f>INDEX(D_THERM_DEMANDS!AK$3:AK$14, MATCH($B301,D_THERM_DEMANDS!$P$3:$P$14,0), 1)</f>
        <v>0</v>
      </c>
      <c r="Z301">
        <f>INDEX(DEMAND_C217B!$K$3:$K$14, MATCH($B301,DEMAND_C217B!$H$3:$H$14,0), 1)</f>
        <v>0.56772151191113729</v>
      </c>
    </row>
    <row r="302" spans="1:26">
      <c r="A302" s="1">
        <v>43967</v>
      </c>
      <c r="B302" s="6">
        <f t="shared" si="4"/>
        <v>5</v>
      </c>
      <c r="C302" s="11">
        <v>2975</v>
      </c>
      <c r="D302" s="11">
        <f>OROLEVEL5!G291/1000</f>
        <v>3538</v>
      </c>
      <c r="E302" s="11">
        <f>INDEX(OROevaprateIN!$D$2:$D$13, MATCH($B302,OROevaprateIN!$A$2:$A$13,0), 1)</f>
        <v>0.18020933371500028</v>
      </c>
      <c r="F302" s="11">
        <f>INDEX(DEM_D6_PWR!$K$3:$K$14, MATCH($B302,DEM_D6_PWR!$H$3:$H$14,0), 1)</f>
        <v>9.561443956033791E-2</v>
      </c>
      <c r="G302" s="11">
        <f>INDEX('MINGW_6&amp;DR69'!$L$3:$L$14, MATCH($B302,'MINGW_6&amp;DR69'!$H$3:$H$14,0), 1)</f>
        <v>1.6406297940079884</v>
      </c>
      <c r="H302" s="11">
        <f>INDEX('MINGW_6&amp;DR69'!$M$3:$M$14, MATCH($B302,'MINGW_6&amp;DR69'!$H$3:$H$14,0), 1)</f>
        <v>10.198732727683634</v>
      </c>
      <c r="I302" s="11">
        <v>5984</v>
      </c>
      <c r="J302" s="11">
        <f>INDEX(CALLITE_EVAP_S_SHSTA!$I$2:$I$13, MATCH($B302,CALLITE_EVAP_S_SHSTA!$F$2:$F$13,0), 1)</f>
        <v>0.22557219748489685</v>
      </c>
      <c r="K302" s="11">
        <f>SHASTAlevel5extended!$H291</f>
        <v>4552.1000000000004</v>
      </c>
      <c r="L302" s="11">
        <f>INDEX(CALLiTE_SHASTA_LEVEL2_4!$E$1024:$E$1035, MATCH($B302,CALLiTE_SHASTA_LEVEL2_4!$C$1024:$C$1035,0), 1)</f>
        <v>1700</v>
      </c>
      <c r="M302" s="11">
        <f>INDEX(CALLiTE_SHASTA_LEVEL2_4!$F$1024:$F$1035, MATCH($B302,CALLiTE_SHASTA_LEVEL2_4!$C$1024:$C$1035,0), 1)</f>
        <v>4552</v>
      </c>
      <c r="N302" s="11">
        <f>inflowYuba!H291</f>
        <v>1348</v>
      </c>
      <c r="O302" s="11">
        <f>INDEX(DEMAND_D_DAGUER_NP!$K$3:$K$14, MATCH($B302,DEMAND_D_DAGUER_NP!$H$3:$H$14,0), 1)</f>
        <v>33.108821464573737</v>
      </c>
      <c r="P302" s="11">
        <f>INDEX(D_THERM_DEMANDS!AB$3:AB$14, MATCH($B302,D_THERM_DEMANDS!$P$3:$P$14,0), 1)</f>
        <v>0.81541474550367321</v>
      </c>
      <c r="Q302" s="11">
        <f>INDEX(D_THERM_DEMANDS!AC$3:AC$14, MATCH($B302,D_THERM_DEMANDS!$P$3:$P$14,0), 1)</f>
        <v>0.78824884660782357</v>
      </c>
      <c r="R302" s="11">
        <f>INDEX(D_THERM_DEMANDS!AD$3:AD$14, MATCH($B302,D_THERM_DEMANDS!$P$3:$P$14,0), 1)</f>
        <v>2.9996159754224272</v>
      </c>
      <c r="S302" s="11">
        <f>INDEX(D_THERM_DEMANDS!AE$3:AE$14, MATCH($B302,D_THERM_DEMANDS!$P$3:$P$14,0), 1)</f>
        <v>2.7258064534898544E-2</v>
      </c>
      <c r="T302" s="11">
        <f>INDEX(D_THERM_DEMANDS!AF$3:AF$14, MATCH($B302,D_THERM_DEMANDS!$P$3:$P$14,0), 1)</f>
        <v>3.4639017647861883E-2</v>
      </c>
      <c r="U302" s="11">
        <f>INDEX(D_THERM_DEMANDS!AG$3:AG$14, MATCH($B302,D_THERM_DEMANDS!$P$3:$P$14,0), 1)</f>
        <v>1.7319508823930942E-2</v>
      </c>
      <c r="V302" s="11">
        <f>INDEX(D_THERM_DEMANDS!AH$3:AH$14, MATCH($B302,D_THERM_DEMANDS!$P$3:$P$14,0), 1)</f>
        <v>4.3467742071906172E-2</v>
      </c>
      <c r="W302" s="11">
        <f>INDEX(D_THERM_DEMANDS!AI$3:AI$14, MATCH($B302,D_THERM_DEMANDS!$P$3:$P$14,0), 1)</f>
        <v>3.4907834458461004E-2</v>
      </c>
      <c r="X302" s="11">
        <f>INDEX(D_THERM_DEMANDS!AJ$3:AJ$14, MATCH($B302,D_THERM_DEMANDS!$P$3:$P$14,0), 1)</f>
        <v>9.1321047549972889E-2</v>
      </c>
      <c r="Y302" s="11">
        <f>INDEX(D_THERM_DEMANDS!AK$3:AK$14, MATCH($B302,D_THERM_DEMANDS!$P$3:$P$14,0), 1)</f>
        <v>0</v>
      </c>
      <c r="Z302">
        <f>INDEX(DEMAND_C217B!$K$3:$K$14, MATCH($B302,DEMAND_C217B!$H$3:$H$14,0), 1)</f>
        <v>0.56772151191113729</v>
      </c>
    </row>
    <row r="303" spans="1:26">
      <c r="A303" s="1">
        <v>43968</v>
      </c>
      <c r="B303" s="6">
        <f t="shared" si="4"/>
        <v>5</v>
      </c>
      <c r="C303" s="11">
        <v>5783</v>
      </c>
      <c r="D303" s="11">
        <f>OROLEVEL5!G292/1000</f>
        <v>3538</v>
      </c>
      <c r="E303" s="11">
        <f>INDEX(OROevaprateIN!$D$2:$D$13, MATCH($B303,OROevaprateIN!$A$2:$A$13,0), 1)</f>
        <v>0.18020933371500028</v>
      </c>
      <c r="F303" s="11">
        <f>INDEX(DEM_D6_PWR!$K$3:$K$14, MATCH($B303,DEM_D6_PWR!$H$3:$H$14,0), 1)</f>
        <v>9.561443956033791E-2</v>
      </c>
      <c r="G303" s="11">
        <f>INDEX('MINGW_6&amp;DR69'!$L$3:$L$14, MATCH($B303,'MINGW_6&amp;DR69'!$H$3:$H$14,0), 1)</f>
        <v>1.6406297940079884</v>
      </c>
      <c r="H303" s="11">
        <f>INDEX('MINGW_6&amp;DR69'!$M$3:$M$14, MATCH($B303,'MINGW_6&amp;DR69'!$H$3:$H$14,0), 1)</f>
        <v>10.198732727683634</v>
      </c>
      <c r="I303" s="11">
        <v>7321</v>
      </c>
      <c r="J303" s="11">
        <f>INDEX(CALLITE_EVAP_S_SHSTA!$I$2:$I$13, MATCH($B303,CALLITE_EVAP_S_SHSTA!$F$2:$F$13,0), 1)</f>
        <v>0.22557219748489685</v>
      </c>
      <c r="K303" s="11">
        <f>SHASTAlevel5extended!$H292</f>
        <v>4552.1000000000004</v>
      </c>
      <c r="L303" s="11">
        <f>INDEX(CALLiTE_SHASTA_LEVEL2_4!$E$1024:$E$1035, MATCH($B303,CALLiTE_SHASTA_LEVEL2_4!$C$1024:$C$1035,0), 1)</f>
        <v>1700</v>
      </c>
      <c r="M303" s="11">
        <f>INDEX(CALLiTE_SHASTA_LEVEL2_4!$F$1024:$F$1035, MATCH($B303,CALLiTE_SHASTA_LEVEL2_4!$C$1024:$C$1035,0), 1)</f>
        <v>4552</v>
      </c>
      <c r="N303" s="11">
        <f>inflowYuba!H292</f>
        <v>1282</v>
      </c>
      <c r="O303" s="11">
        <f>INDEX(DEMAND_D_DAGUER_NP!$K$3:$K$14, MATCH($B303,DEMAND_D_DAGUER_NP!$H$3:$H$14,0), 1)</f>
        <v>33.108821464573737</v>
      </c>
      <c r="P303" s="11">
        <f>INDEX(D_THERM_DEMANDS!AB$3:AB$14, MATCH($B303,D_THERM_DEMANDS!$P$3:$P$14,0), 1)</f>
        <v>0.81541474550367321</v>
      </c>
      <c r="Q303" s="11">
        <f>INDEX(D_THERM_DEMANDS!AC$3:AC$14, MATCH($B303,D_THERM_DEMANDS!$P$3:$P$14,0), 1)</f>
        <v>0.78824884660782357</v>
      </c>
      <c r="R303" s="11">
        <f>INDEX(D_THERM_DEMANDS!AD$3:AD$14, MATCH($B303,D_THERM_DEMANDS!$P$3:$P$14,0), 1)</f>
        <v>2.9996159754224272</v>
      </c>
      <c r="S303" s="11">
        <f>INDEX(D_THERM_DEMANDS!AE$3:AE$14, MATCH($B303,D_THERM_DEMANDS!$P$3:$P$14,0), 1)</f>
        <v>2.7258064534898544E-2</v>
      </c>
      <c r="T303" s="11">
        <f>INDEX(D_THERM_DEMANDS!AF$3:AF$14, MATCH($B303,D_THERM_DEMANDS!$P$3:$P$14,0), 1)</f>
        <v>3.4639017647861883E-2</v>
      </c>
      <c r="U303" s="11">
        <f>INDEX(D_THERM_DEMANDS!AG$3:AG$14, MATCH($B303,D_THERM_DEMANDS!$P$3:$P$14,0), 1)</f>
        <v>1.7319508823930942E-2</v>
      </c>
      <c r="V303" s="11">
        <f>INDEX(D_THERM_DEMANDS!AH$3:AH$14, MATCH($B303,D_THERM_DEMANDS!$P$3:$P$14,0), 1)</f>
        <v>4.3467742071906172E-2</v>
      </c>
      <c r="W303" s="11">
        <f>INDEX(D_THERM_DEMANDS!AI$3:AI$14, MATCH($B303,D_THERM_DEMANDS!$P$3:$P$14,0), 1)</f>
        <v>3.4907834458461004E-2</v>
      </c>
      <c r="X303" s="11">
        <f>INDEX(D_THERM_DEMANDS!AJ$3:AJ$14, MATCH($B303,D_THERM_DEMANDS!$P$3:$P$14,0), 1)</f>
        <v>9.1321047549972889E-2</v>
      </c>
      <c r="Y303" s="11">
        <f>INDEX(D_THERM_DEMANDS!AK$3:AK$14, MATCH($B303,D_THERM_DEMANDS!$P$3:$P$14,0), 1)</f>
        <v>0</v>
      </c>
      <c r="Z303">
        <f>INDEX(DEMAND_C217B!$K$3:$K$14, MATCH($B303,DEMAND_C217B!$H$3:$H$14,0), 1)</f>
        <v>0.56772151191113729</v>
      </c>
    </row>
    <row r="304" spans="1:26">
      <c r="A304" s="1">
        <v>43969</v>
      </c>
      <c r="B304" s="6">
        <f t="shared" si="4"/>
        <v>5</v>
      </c>
      <c r="C304" s="11">
        <v>7787</v>
      </c>
      <c r="D304" s="11">
        <f>OROLEVEL5!G293/1000</f>
        <v>3538</v>
      </c>
      <c r="E304" s="11">
        <f>INDEX(OROevaprateIN!$D$2:$D$13, MATCH($B304,OROevaprateIN!$A$2:$A$13,0), 1)</f>
        <v>0.18020933371500028</v>
      </c>
      <c r="F304" s="11">
        <f>INDEX(DEM_D6_PWR!$K$3:$K$14, MATCH($B304,DEM_D6_PWR!$H$3:$H$14,0), 1)</f>
        <v>9.561443956033791E-2</v>
      </c>
      <c r="G304" s="11">
        <f>INDEX('MINGW_6&amp;DR69'!$L$3:$L$14, MATCH($B304,'MINGW_6&amp;DR69'!$H$3:$H$14,0), 1)</f>
        <v>1.6406297940079884</v>
      </c>
      <c r="H304" s="11">
        <f>INDEX('MINGW_6&amp;DR69'!$M$3:$M$14, MATCH($B304,'MINGW_6&amp;DR69'!$H$3:$H$14,0), 1)</f>
        <v>10.198732727683634</v>
      </c>
      <c r="I304" s="11">
        <v>10240</v>
      </c>
      <c r="J304" s="11">
        <f>INDEX(CALLITE_EVAP_S_SHSTA!$I$2:$I$13, MATCH($B304,CALLITE_EVAP_S_SHSTA!$F$2:$F$13,0), 1)</f>
        <v>0.22557219748489685</v>
      </c>
      <c r="K304" s="11">
        <f>SHASTAlevel5extended!$H293</f>
        <v>4552.1000000000004</v>
      </c>
      <c r="L304" s="11">
        <f>INDEX(CALLiTE_SHASTA_LEVEL2_4!$E$1024:$E$1035, MATCH($B304,CALLiTE_SHASTA_LEVEL2_4!$C$1024:$C$1035,0), 1)</f>
        <v>1700</v>
      </c>
      <c r="M304" s="11">
        <f>INDEX(CALLiTE_SHASTA_LEVEL2_4!$F$1024:$F$1035, MATCH($B304,CALLiTE_SHASTA_LEVEL2_4!$C$1024:$C$1035,0), 1)</f>
        <v>4552</v>
      </c>
      <c r="N304" s="11">
        <f>inflowYuba!H293</f>
        <v>1271</v>
      </c>
      <c r="O304" s="11">
        <f>INDEX(DEMAND_D_DAGUER_NP!$K$3:$K$14, MATCH($B304,DEMAND_D_DAGUER_NP!$H$3:$H$14,0), 1)</f>
        <v>33.108821464573737</v>
      </c>
      <c r="P304" s="11">
        <f>INDEX(D_THERM_DEMANDS!AB$3:AB$14, MATCH($B304,D_THERM_DEMANDS!$P$3:$P$14,0), 1)</f>
        <v>0.81541474550367321</v>
      </c>
      <c r="Q304" s="11">
        <f>INDEX(D_THERM_DEMANDS!AC$3:AC$14, MATCH($B304,D_THERM_DEMANDS!$P$3:$P$14,0), 1)</f>
        <v>0.78824884660782357</v>
      </c>
      <c r="R304" s="11">
        <f>INDEX(D_THERM_DEMANDS!AD$3:AD$14, MATCH($B304,D_THERM_DEMANDS!$P$3:$P$14,0), 1)</f>
        <v>2.9996159754224272</v>
      </c>
      <c r="S304" s="11">
        <f>INDEX(D_THERM_DEMANDS!AE$3:AE$14, MATCH($B304,D_THERM_DEMANDS!$P$3:$P$14,0), 1)</f>
        <v>2.7258064534898544E-2</v>
      </c>
      <c r="T304" s="11">
        <f>INDEX(D_THERM_DEMANDS!AF$3:AF$14, MATCH($B304,D_THERM_DEMANDS!$P$3:$P$14,0), 1)</f>
        <v>3.4639017647861883E-2</v>
      </c>
      <c r="U304" s="11">
        <f>INDEX(D_THERM_DEMANDS!AG$3:AG$14, MATCH($B304,D_THERM_DEMANDS!$P$3:$P$14,0), 1)</f>
        <v>1.7319508823930942E-2</v>
      </c>
      <c r="V304" s="11">
        <f>INDEX(D_THERM_DEMANDS!AH$3:AH$14, MATCH($B304,D_THERM_DEMANDS!$P$3:$P$14,0), 1)</f>
        <v>4.3467742071906172E-2</v>
      </c>
      <c r="W304" s="11">
        <f>INDEX(D_THERM_DEMANDS!AI$3:AI$14, MATCH($B304,D_THERM_DEMANDS!$P$3:$P$14,0), 1)</f>
        <v>3.4907834458461004E-2</v>
      </c>
      <c r="X304" s="11">
        <f>INDEX(D_THERM_DEMANDS!AJ$3:AJ$14, MATCH($B304,D_THERM_DEMANDS!$P$3:$P$14,0), 1)</f>
        <v>9.1321047549972889E-2</v>
      </c>
      <c r="Y304" s="11">
        <f>INDEX(D_THERM_DEMANDS!AK$3:AK$14, MATCH($B304,D_THERM_DEMANDS!$P$3:$P$14,0), 1)</f>
        <v>0</v>
      </c>
      <c r="Z304">
        <f>INDEX(DEMAND_C217B!$K$3:$K$14, MATCH($B304,DEMAND_C217B!$H$3:$H$14,0), 1)</f>
        <v>0.56772151191113729</v>
      </c>
    </row>
    <row r="305" spans="1:26">
      <c r="A305" s="1">
        <v>43970</v>
      </c>
      <c r="B305" s="6">
        <f t="shared" si="4"/>
        <v>5</v>
      </c>
      <c r="C305" s="11">
        <v>5672</v>
      </c>
      <c r="D305" s="11">
        <f>OROLEVEL5!G294/1000</f>
        <v>3538</v>
      </c>
      <c r="E305" s="11">
        <f>INDEX(OROevaprateIN!$D$2:$D$13, MATCH($B305,OROevaprateIN!$A$2:$A$13,0), 1)</f>
        <v>0.18020933371500028</v>
      </c>
      <c r="F305" s="11">
        <f>INDEX(DEM_D6_PWR!$K$3:$K$14, MATCH($B305,DEM_D6_PWR!$H$3:$H$14,0), 1)</f>
        <v>9.561443956033791E-2</v>
      </c>
      <c r="G305" s="11">
        <f>INDEX('MINGW_6&amp;DR69'!$L$3:$L$14, MATCH($B305,'MINGW_6&amp;DR69'!$H$3:$H$14,0), 1)</f>
        <v>1.6406297940079884</v>
      </c>
      <c r="H305" s="11">
        <f>INDEX('MINGW_6&amp;DR69'!$M$3:$M$14, MATCH($B305,'MINGW_6&amp;DR69'!$H$3:$H$14,0), 1)</f>
        <v>10.198732727683634</v>
      </c>
      <c r="I305" s="11">
        <v>8383</v>
      </c>
      <c r="J305" s="11">
        <f>INDEX(CALLITE_EVAP_S_SHSTA!$I$2:$I$13, MATCH($B305,CALLITE_EVAP_S_SHSTA!$F$2:$F$13,0), 1)</f>
        <v>0.22557219748489685</v>
      </c>
      <c r="K305" s="11">
        <f>SHASTAlevel5extended!$H294</f>
        <v>4552.1000000000004</v>
      </c>
      <c r="L305" s="11">
        <f>INDEX(CALLiTE_SHASTA_LEVEL2_4!$E$1024:$E$1035, MATCH($B305,CALLiTE_SHASTA_LEVEL2_4!$C$1024:$C$1035,0), 1)</f>
        <v>1700</v>
      </c>
      <c r="M305" s="11">
        <f>INDEX(CALLiTE_SHASTA_LEVEL2_4!$F$1024:$F$1035, MATCH($B305,CALLiTE_SHASTA_LEVEL2_4!$C$1024:$C$1035,0), 1)</f>
        <v>4552</v>
      </c>
      <c r="N305" s="11">
        <f>inflowYuba!H294</f>
        <v>1296</v>
      </c>
      <c r="O305" s="11">
        <f>INDEX(DEMAND_D_DAGUER_NP!$K$3:$K$14, MATCH($B305,DEMAND_D_DAGUER_NP!$H$3:$H$14,0), 1)</f>
        <v>33.108821464573737</v>
      </c>
      <c r="P305" s="11">
        <f>INDEX(D_THERM_DEMANDS!AB$3:AB$14, MATCH($B305,D_THERM_DEMANDS!$P$3:$P$14,0), 1)</f>
        <v>0.81541474550367321</v>
      </c>
      <c r="Q305" s="11">
        <f>INDEX(D_THERM_DEMANDS!AC$3:AC$14, MATCH($B305,D_THERM_DEMANDS!$P$3:$P$14,0), 1)</f>
        <v>0.78824884660782357</v>
      </c>
      <c r="R305" s="11">
        <f>INDEX(D_THERM_DEMANDS!AD$3:AD$14, MATCH($B305,D_THERM_DEMANDS!$P$3:$P$14,0), 1)</f>
        <v>2.9996159754224272</v>
      </c>
      <c r="S305" s="11">
        <f>INDEX(D_THERM_DEMANDS!AE$3:AE$14, MATCH($B305,D_THERM_DEMANDS!$P$3:$P$14,0), 1)</f>
        <v>2.7258064534898544E-2</v>
      </c>
      <c r="T305" s="11">
        <f>INDEX(D_THERM_DEMANDS!AF$3:AF$14, MATCH($B305,D_THERM_DEMANDS!$P$3:$P$14,0), 1)</f>
        <v>3.4639017647861883E-2</v>
      </c>
      <c r="U305" s="11">
        <f>INDEX(D_THERM_DEMANDS!AG$3:AG$14, MATCH($B305,D_THERM_DEMANDS!$P$3:$P$14,0), 1)</f>
        <v>1.7319508823930942E-2</v>
      </c>
      <c r="V305" s="11">
        <f>INDEX(D_THERM_DEMANDS!AH$3:AH$14, MATCH($B305,D_THERM_DEMANDS!$P$3:$P$14,0), 1)</f>
        <v>4.3467742071906172E-2</v>
      </c>
      <c r="W305" s="11">
        <f>INDEX(D_THERM_DEMANDS!AI$3:AI$14, MATCH($B305,D_THERM_DEMANDS!$P$3:$P$14,0), 1)</f>
        <v>3.4907834458461004E-2</v>
      </c>
      <c r="X305" s="11">
        <f>INDEX(D_THERM_DEMANDS!AJ$3:AJ$14, MATCH($B305,D_THERM_DEMANDS!$P$3:$P$14,0), 1)</f>
        <v>9.1321047549972889E-2</v>
      </c>
      <c r="Y305" s="11">
        <f>INDEX(D_THERM_DEMANDS!AK$3:AK$14, MATCH($B305,D_THERM_DEMANDS!$P$3:$P$14,0), 1)</f>
        <v>0</v>
      </c>
      <c r="Z305">
        <f>INDEX(DEMAND_C217B!$K$3:$K$14, MATCH($B305,DEMAND_C217B!$H$3:$H$14,0), 1)</f>
        <v>0.56772151191113729</v>
      </c>
    </row>
    <row r="306" spans="1:26">
      <c r="A306" s="1">
        <v>43971</v>
      </c>
      <c r="B306" s="6">
        <f t="shared" si="4"/>
        <v>5</v>
      </c>
      <c r="C306" s="11">
        <v>5428</v>
      </c>
      <c r="D306" s="11">
        <f>OROLEVEL5!G295/1000</f>
        <v>3538</v>
      </c>
      <c r="E306" s="11">
        <f>INDEX(OROevaprateIN!$D$2:$D$13, MATCH($B306,OROevaprateIN!$A$2:$A$13,0), 1)</f>
        <v>0.18020933371500028</v>
      </c>
      <c r="F306" s="11">
        <f>INDEX(DEM_D6_PWR!$K$3:$K$14, MATCH($B306,DEM_D6_PWR!$H$3:$H$14,0), 1)</f>
        <v>9.561443956033791E-2</v>
      </c>
      <c r="G306" s="11">
        <f>INDEX('MINGW_6&amp;DR69'!$L$3:$L$14, MATCH($B306,'MINGW_6&amp;DR69'!$H$3:$H$14,0), 1)</f>
        <v>1.6406297940079884</v>
      </c>
      <c r="H306" s="11">
        <f>INDEX('MINGW_6&amp;DR69'!$M$3:$M$14, MATCH($B306,'MINGW_6&amp;DR69'!$H$3:$H$14,0), 1)</f>
        <v>10.198732727683634</v>
      </c>
      <c r="I306" s="11">
        <v>8568</v>
      </c>
      <c r="J306" s="11">
        <f>INDEX(CALLITE_EVAP_S_SHSTA!$I$2:$I$13, MATCH($B306,CALLITE_EVAP_S_SHSTA!$F$2:$F$13,0), 1)</f>
        <v>0.22557219748489685</v>
      </c>
      <c r="K306" s="11">
        <f>SHASTAlevel5extended!$H295</f>
        <v>4552.1000000000004</v>
      </c>
      <c r="L306" s="11">
        <f>INDEX(CALLiTE_SHASTA_LEVEL2_4!$E$1024:$E$1035, MATCH($B306,CALLiTE_SHASTA_LEVEL2_4!$C$1024:$C$1035,0), 1)</f>
        <v>1700</v>
      </c>
      <c r="M306" s="11">
        <f>INDEX(CALLiTE_SHASTA_LEVEL2_4!$F$1024:$F$1035, MATCH($B306,CALLiTE_SHASTA_LEVEL2_4!$C$1024:$C$1035,0), 1)</f>
        <v>4552</v>
      </c>
      <c r="N306" s="11">
        <f>inflowYuba!H295</f>
        <v>1400</v>
      </c>
      <c r="O306" s="11">
        <f>INDEX(DEMAND_D_DAGUER_NP!$K$3:$K$14, MATCH($B306,DEMAND_D_DAGUER_NP!$H$3:$H$14,0), 1)</f>
        <v>33.108821464573737</v>
      </c>
      <c r="P306" s="11">
        <f>INDEX(D_THERM_DEMANDS!AB$3:AB$14, MATCH($B306,D_THERM_DEMANDS!$P$3:$P$14,0), 1)</f>
        <v>0.81541474550367321</v>
      </c>
      <c r="Q306" s="11">
        <f>INDEX(D_THERM_DEMANDS!AC$3:AC$14, MATCH($B306,D_THERM_DEMANDS!$P$3:$P$14,0), 1)</f>
        <v>0.78824884660782357</v>
      </c>
      <c r="R306" s="11">
        <f>INDEX(D_THERM_DEMANDS!AD$3:AD$14, MATCH($B306,D_THERM_DEMANDS!$P$3:$P$14,0), 1)</f>
        <v>2.9996159754224272</v>
      </c>
      <c r="S306" s="11">
        <f>INDEX(D_THERM_DEMANDS!AE$3:AE$14, MATCH($B306,D_THERM_DEMANDS!$P$3:$P$14,0), 1)</f>
        <v>2.7258064534898544E-2</v>
      </c>
      <c r="T306" s="11">
        <f>INDEX(D_THERM_DEMANDS!AF$3:AF$14, MATCH($B306,D_THERM_DEMANDS!$P$3:$P$14,0), 1)</f>
        <v>3.4639017647861883E-2</v>
      </c>
      <c r="U306" s="11">
        <f>INDEX(D_THERM_DEMANDS!AG$3:AG$14, MATCH($B306,D_THERM_DEMANDS!$P$3:$P$14,0), 1)</f>
        <v>1.7319508823930942E-2</v>
      </c>
      <c r="V306" s="11">
        <f>INDEX(D_THERM_DEMANDS!AH$3:AH$14, MATCH($B306,D_THERM_DEMANDS!$P$3:$P$14,0), 1)</f>
        <v>4.3467742071906172E-2</v>
      </c>
      <c r="W306" s="11">
        <f>INDEX(D_THERM_DEMANDS!AI$3:AI$14, MATCH($B306,D_THERM_DEMANDS!$P$3:$P$14,0), 1)</f>
        <v>3.4907834458461004E-2</v>
      </c>
      <c r="X306" s="11">
        <f>INDEX(D_THERM_DEMANDS!AJ$3:AJ$14, MATCH($B306,D_THERM_DEMANDS!$P$3:$P$14,0), 1)</f>
        <v>9.1321047549972889E-2</v>
      </c>
      <c r="Y306" s="11">
        <f>INDEX(D_THERM_DEMANDS!AK$3:AK$14, MATCH($B306,D_THERM_DEMANDS!$P$3:$P$14,0), 1)</f>
        <v>0</v>
      </c>
      <c r="Z306">
        <f>INDEX(DEMAND_C217B!$K$3:$K$14, MATCH($B306,DEMAND_C217B!$H$3:$H$14,0), 1)</f>
        <v>0.56772151191113729</v>
      </c>
    </row>
    <row r="307" spans="1:26">
      <c r="A307" s="1">
        <v>43972</v>
      </c>
      <c r="B307" s="6">
        <f t="shared" si="4"/>
        <v>5</v>
      </c>
      <c r="C307" s="11">
        <v>4145</v>
      </c>
      <c r="D307" s="11">
        <f>OROLEVEL5!G296/1000</f>
        <v>3538</v>
      </c>
      <c r="E307" s="11">
        <f>INDEX(OROevaprateIN!$D$2:$D$13, MATCH($B307,OROevaprateIN!$A$2:$A$13,0), 1)</f>
        <v>0.18020933371500028</v>
      </c>
      <c r="F307" s="11">
        <f>INDEX(DEM_D6_PWR!$K$3:$K$14, MATCH($B307,DEM_D6_PWR!$H$3:$H$14,0), 1)</f>
        <v>9.561443956033791E-2</v>
      </c>
      <c r="G307" s="11">
        <f>INDEX('MINGW_6&amp;DR69'!$L$3:$L$14, MATCH($B307,'MINGW_6&amp;DR69'!$H$3:$H$14,0), 1)</f>
        <v>1.6406297940079884</v>
      </c>
      <c r="H307" s="11">
        <f>INDEX('MINGW_6&amp;DR69'!$M$3:$M$14, MATCH($B307,'MINGW_6&amp;DR69'!$H$3:$H$14,0), 1)</f>
        <v>10.198732727683634</v>
      </c>
      <c r="I307" s="11">
        <v>4809</v>
      </c>
      <c r="J307" s="11">
        <f>INDEX(CALLITE_EVAP_S_SHSTA!$I$2:$I$13, MATCH($B307,CALLITE_EVAP_S_SHSTA!$F$2:$F$13,0), 1)</f>
        <v>0.22557219748489685</v>
      </c>
      <c r="K307" s="11">
        <f>SHASTAlevel5extended!$H296</f>
        <v>4552.1000000000004</v>
      </c>
      <c r="L307" s="11">
        <f>INDEX(CALLiTE_SHASTA_LEVEL2_4!$E$1024:$E$1035, MATCH($B307,CALLiTE_SHASTA_LEVEL2_4!$C$1024:$C$1035,0), 1)</f>
        <v>1700</v>
      </c>
      <c r="M307" s="11">
        <f>INDEX(CALLiTE_SHASTA_LEVEL2_4!$F$1024:$F$1035, MATCH($B307,CALLiTE_SHASTA_LEVEL2_4!$C$1024:$C$1035,0), 1)</f>
        <v>4552</v>
      </c>
      <c r="N307" s="11">
        <f>inflowYuba!H296</f>
        <v>1397</v>
      </c>
      <c r="O307" s="11">
        <f>INDEX(DEMAND_D_DAGUER_NP!$K$3:$K$14, MATCH($B307,DEMAND_D_DAGUER_NP!$H$3:$H$14,0), 1)</f>
        <v>33.108821464573737</v>
      </c>
      <c r="P307" s="11">
        <f>INDEX(D_THERM_DEMANDS!AB$3:AB$14, MATCH($B307,D_THERM_DEMANDS!$P$3:$P$14,0), 1)</f>
        <v>0.81541474550367321</v>
      </c>
      <c r="Q307" s="11">
        <f>INDEX(D_THERM_DEMANDS!AC$3:AC$14, MATCH($B307,D_THERM_DEMANDS!$P$3:$P$14,0), 1)</f>
        <v>0.78824884660782357</v>
      </c>
      <c r="R307" s="11">
        <f>INDEX(D_THERM_DEMANDS!AD$3:AD$14, MATCH($B307,D_THERM_DEMANDS!$P$3:$P$14,0), 1)</f>
        <v>2.9996159754224272</v>
      </c>
      <c r="S307" s="11">
        <f>INDEX(D_THERM_DEMANDS!AE$3:AE$14, MATCH($B307,D_THERM_DEMANDS!$P$3:$P$14,0), 1)</f>
        <v>2.7258064534898544E-2</v>
      </c>
      <c r="T307" s="11">
        <f>INDEX(D_THERM_DEMANDS!AF$3:AF$14, MATCH($B307,D_THERM_DEMANDS!$P$3:$P$14,0), 1)</f>
        <v>3.4639017647861883E-2</v>
      </c>
      <c r="U307" s="11">
        <f>INDEX(D_THERM_DEMANDS!AG$3:AG$14, MATCH($B307,D_THERM_DEMANDS!$P$3:$P$14,0), 1)</f>
        <v>1.7319508823930942E-2</v>
      </c>
      <c r="V307" s="11">
        <f>INDEX(D_THERM_DEMANDS!AH$3:AH$14, MATCH($B307,D_THERM_DEMANDS!$P$3:$P$14,0), 1)</f>
        <v>4.3467742071906172E-2</v>
      </c>
      <c r="W307" s="11">
        <f>INDEX(D_THERM_DEMANDS!AI$3:AI$14, MATCH($B307,D_THERM_DEMANDS!$P$3:$P$14,0), 1)</f>
        <v>3.4907834458461004E-2</v>
      </c>
      <c r="X307" s="11">
        <f>INDEX(D_THERM_DEMANDS!AJ$3:AJ$14, MATCH($B307,D_THERM_DEMANDS!$P$3:$P$14,0), 1)</f>
        <v>9.1321047549972889E-2</v>
      </c>
      <c r="Y307" s="11">
        <f>INDEX(D_THERM_DEMANDS!AK$3:AK$14, MATCH($B307,D_THERM_DEMANDS!$P$3:$P$14,0), 1)</f>
        <v>0</v>
      </c>
      <c r="Z307">
        <f>INDEX(DEMAND_C217B!$K$3:$K$14, MATCH($B307,DEMAND_C217B!$H$3:$H$14,0), 1)</f>
        <v>0.56772151191113729</v>
      </c>
    </row>
    <row r="308" spans="1:26">
      <c r="A308" s="1">
        <v>43973</v>
      </c>
      <c r="B308" s="6">
        <f t="shared" si="4"/>
        <v>5</v>
      </c>
      <c r="C308" s="11">
        <v>4211</v>
      </c>
      <c r="D308" s="11">
        <f>OROLEVEL5!G297/1000</f>
        <v>3538</v>
      </c>
      <c r="E308" s="11">
        <f>INDEX(OROevaprateIN!$D$2:$D$13, MATCH($B308,OROevaprateIN!$A$2:$A$13,0), 1)</f>
        <v>0.18020933371500028</v>
      </c>
      <c r="F308" s="11">
        <f>INDEX(DEM_D6_PWR!$K$3:$K$14, MATCH($B308,DEM_D6_PWR!$H$3:$H$14,0), 1)</f>
        <v>9.561443956033791E-2</v>
      </c>
      <c r="G308" s="11">
        <f>INDEX('MINGW_6&amp;DR69'!$L$3:$L$14, MATCH($B308,'MINGW_6&amp;DR69'!$H$3:$H$14,0), 1)</f>
        <v>1.6406297940079884</v>
      </c>
      <c r="H308" s="11">
        <f>INDEX('MINGW_6&amp;DR69'!$M$3:$M$14, MATCH($B308,'MINGW_6&amp;DR69'!$H$3:$H$14,0), 1)</f>
        <v>10.198732727683634</v>
      </c>
      <c r="I308" s="11">
        <v>5924</v>
      </c>
      <c r="J308" s="11">
        <f>INDEX(CALLITE_EVAP_S_SHSTA!$I$2:$I$13, MATCH($B308,CALLITE_EVAP_S_SHSTA!$F$2:$F$13,0), 1)</f>
        <v>0.22557219748489685</v>
      </c>
      <c r="K308" s="11">
        <f>SHASTAlevel5extended!$H297</f>
        <v>4552.1000000000004</v>
      </c>
      <c r="L308" s="11">
        <f>INDEX(CALLiTE_SHASTA_LEVEL2_4!$E$1024:$E$1035, MATCH($B308,CALLiTE_SHASTA_LEVEL2_4!$C$1024:$C$1035,0), 1)</f>
        <v>1700</v>
      </c>
      <c r="M308" s="11">
        <f>INDEX(CALLiTE_SHASTA_LEVEL2_4!$F$1024:$F$1035, MATCH($B308,CALLiTE_SHASTA_LEVEL2_4!$C$1024:$C$1035,0), 1)</f>
        <v>4552</v>
      </c>
      <c r="N308" s="11">
        <f>inflowYuba!H297</f>
        <v>1396</v>
      </c>
      <c r="O308" s="11">
        <f>INDEX(DEMAND_D_DAGUER_NP!$K$3:$K$14, MATCH($B308,DEMAND_D_DAGUER_NP!$H$3:$H$14,0), 1)</f>
        <v>33.108821464573737</v>
      </c>
      <c r="P308" s="11">
        <f>INDEX(D_THERM_DEMANDS!AB$3:AB$14, MATCH($B308,D_THERM_DEMANDS!$P$3:$P$14,0), 1)</f>
        <v>0.81541474550367321</v>
      </c>
      <c r="Q308" s="11">
        <f>INDEX(D_THERM_DEMANDS!AC$3:AC$14, MATCH($B308,D_THERM_DEMANDS!$P$3:$P$14,0), 1)</f>
        <v>0.78824884660782357</v>
      </c>
      <c r="R308" s="11">
        <f>INDEX(D_THERM_DEMANDS!AD$3:AD$14, MATCH($B308,D_THERM_DEMANDS!$P$3:$P$14,0), 1)</f>
        <v>2.9996159754224272</v>
      </c>
      <c r="S308" s="11">
        <f>INDEX(D_THERM_DEMANDS!AE$3:AE$14, MATCH($B308,D_THERM_DEMANDS!$P$3:$P$14,0), 1)</f>
        <v>2.7258064534898544E-2</v>
      </c>
      <c r="T308" s="11">
        <f>INDEX(D_THERM_DEMANDS!AF$3:AF$14, MATCH($B308,D_THERM_DEMANDS!$P$3:$P$14,0), 1)</f>
        <v>3.4639017647861883E-2</v>
      </c>
      <c r="U308" s="11">
        <f>INDEX(D_THERM_DEMANDS!AG$3:AG$14, MATCH($B308,D_THERM_DEMANDS!$P$3:$P$14,0), 1)</f>
        <v>1.7319508823930942E-2</v>
      </c>
      <c r="V308" s="11">
        <f>INDEX(D_THERM_DEMANDS!AH$3:AH$14, MATCH($B308,D_THERM_DEMANDS!$P$3:$P$14,0), 1)</f>
        <v>4.3467742071906172E-2</v>
      </c>
      <c r="W308" s="11">
        <f>INDEX(D_THERM_DEMANDS!AI$3:AI$14, MATCH($B308,D_THERM_DEMANDS!$P$3:$P$14,0), 1)</f>
        <v>3.4907834458461004E-2</v>
      </c>
      <c r="X308" s="11">
        <f>INDEX(D_THERM_DEMANDS!AJ$3:AJ$14, MATCH($B308,D_THERM_DEMANDS!$P$3:$P$14,0), 1)</f>
        <v>9.1321047549972889E-2</v>
      </c>
      <c r="Y308" s="11">
        <f>INDEX(D_THERM_DEMANDS!AK$3:AK$14, MATCH($B308,D_THERM_DEMANDS!$P$3:$P$14,0), 1)</f>
        <v>0</v>
      </c>
      <c r="Z308">
        <f>INDEX(DEMAND_C217B!$K$3:$K$14, MATCH($B308,DEMAND_C217B!$H$3:$H$14,0), 1)</f>
        <v>0.56772151191113729</v>
      </c>
    </row>
    <row r="309" spans="1:26">
      <c r="A309" s="1">
        <v>43974</v>
      </c>
      <c r="B309" s="6">
        <f t="shared" si="4"/>
        <v>5</v>
      </c>
      <c r="C309" s="11">
        <v>3093</v>
      </c>
      <c r="D309" s="11">
        <f>OROLEVEL5!G298/1000</f>
        <v>3538</v>
      </c>
      <c r="E309" s="11">
        <f>INDEX(OROevaprateIN!$D$2:$D$13, MATCH($B309,OROevaprateIN!$A$2:$A$13,0), 1)</f>
        <v>0.18020933371500028</v>
      </c>
      <c r="F309" s="11">
        <f>INDEX(DEM_D6_PWR!$K$3:$K$14, MATCH($B309,DEM_D6_PWR!$H$3:$H$14,0), 1)</f>
        <v>9.561443956033791E-2</v>
      </c>
      <c r="G309" s="11">
        <f>INDEX('MINGW_6&amp;DR69'!$L$3:$L$14, MATCH($B309,'MINGW_6&amp;DR69'!$H$3:$H$14,0), 1)</f>
        <v>1.6406297940079884</v>
      </c>
      <c r="H309" s="11">
        <f>INDEX('MINGW_6&amp;DR69'!$M$3:$M$14, MATCH($B309,'MINGW_6&amp;DR69'!$H$3:$H$14,0), 1)</f>
        <v>10.198732727683634</v>
      </c>
      <c r="I309" s="11">
        <v>3959</v>
      </c>
      <c r="J309" s="11">
        <f>INDEX(CALLITE_EVAP_S_SHSTA!$I$2:$I$13, MATCH($B309,CALLITE_EVAP_S_SHSTA!$F$2:$F$13,0), 1)</f>
        <v>0.22557219748489685</v>
      </c>
      <c r="K309" s="11">
        <f>SHASTAlevel5extended!$H298</f>
        <v>4552.1000000000004</v>
      </c>
      <c r="L309" s="11">
        <f>INDEX(CALLiTE_SHASTA_LEVEL2_4!$E$1024:$E$1035, MATCH($B309,CALLiTE_SHASTA_LEVEL2_4!$C$1024:$C$1035,0), 1)</f>
        <v>1700</v>
      </c>
      <c r="M309" s="11">
        <f>INDEX(CALLiTE_SHASTA_LEVEL2_4!$F$1024:$F$1035, MATCH($B309,CALLiTE_SHASTA_LEVEL2_4!$C$1024:$C$1035,0), 1)</f>
        <v>4552</v>
      </c>
      <c r="N309" s="11">
        <f>inflowYuba!H298</f>
        <v>1393</v>
      </c>
      <c r="O309" s="11">
        <f>INDEX(DEMAND_D_DAGUER_NP!$K$3:$K$14, MATCH($B309,DEMAND_D_DAGUER_NP!$H$3:$H$14,0), 1)</f>
        <v>33.108821464573737</v>
      </c>
      <c r="P309" s="11">
        <f>INDEX(D_THERM_DEMANDS!AB$3:AB$14, MATCH($B309,D_THERM_DEMANDS!$P$3:$P$14,0), 1)</f>
        <v>0.81541474550367321</v>
      </c>
      <c r="Q309" s="11">
        <f>INDEX(D_THERM_DEMANDS!AC$3:AC$14, MATCH($B309,D_THERM_DEMANDS!$P$3:$P$14,0), 1)</f>
        <v>0.78824884660782357</v>
      </c>
      <c r="R309" s="11">
        <f>INDEX(D_THERM_DEMANDS!AD$3:AD$14, MATCH($B309,D_THERM_DEMANDS!$P$3:$P$14,0), 1)</f>
        <v>2.9996159754224272</v>
      </c>
      <c r="S309" s="11">
        <f>INDEX(D_THERM_DEMANDS!AE$3:AE$14, MATCH($B309,D_THERM_DEMANDS!$P$3:$P$14,0), 1)</f>
        <v>2.7258064534898544E-2</v>
      </c>
      <c r="T309" s="11">
        <f>INDEX(D_THERM_DEMANDS!AF$3:AF$14, MATCH($B309,D_THERM_DEMANDS!$P$3:$P$14,0), 1)</f>
        <v>3.4639017647861883E-2</v>
      </c>
      <c r="U309" s="11">
        <f>INDEX(D_THERM_DEMANDS!AG$3:AG$14, MATCH($B309,D_THERM_DEMANDS!$P$3:$P$14,0), 1)</f>
        <v>1.7319508823930942E-2</v>
      </c>
      <c r="V309" s="11">
        <f>INDEX(D_THERM_DEMANDS!AH$3:AH$14, MATCH($B309,D_THERM_DEMANDS!$P$3:$P$14,0), 1)</f>
        <v>4.3467742071906172E-2</v>
      </c>
      <c r="W309" s="11">
        <f>INDEX(D_THERM_DEMANDS!AI$3:AI$14, MATCH($B309,D_THERM_DEMANDS!$P$3:$P$14,0), 1)</f>
        <v>3.4907834458461004E-2</v>
      </c>
      <c r="X309" s="11">
        <f>INDEX(D_THERM_DEMANDS!AJ$3:AJ$14, MATCH($B309,D_THERM_DEMANDS!$P$3:$P$14,0), 1)</f>
        <v>9.1321047549972889E-2</v>
      </c>
      <c r="Y309" s="11">
        <f>INDEX(D_THERM_DEMANDS!AK$3:AK$14, MATCH($B309,D_THERM_DEMANDS!$P$3:$P$14,0), 1)</f>
        <v>0</v>
      </c>
      <c r="Z309">
        <f>INDEX(DEMAND_C217B!$K$3:$K$14, MATCH($B309,DEMAND_C217B!$H$3:$H$14,0), 1)</f>
        <v>0.56772151191113729</v>
      </c>
    </row>
    <row r="310" spans="1:26">
      <c r="A310" s="1">
        <v>43975</v>
      </c>
      <c r="B310" s="6">
        <f t="shared" si="4"/>
        <v>5</v>
      </c>
      <c r="C310" s="11">
        <v>2934</v>
      </c>
      <c r="D310" s="11">
        <f>OROLEVEL5!G299/1000</f>
        <v>3538</v>
      </c>
      <c r="E310" s="11">
        <f>INDEX(OROevaprateIN!$D$2:$D$13, MATCH($B310,OROevaprateIN!$A$2:$A$13,0), 1)</f>
        <v>0.18020933371500028</v>
      </c>
      <c r="F310" s="11">
        <f>INDEX(DEM_D6_PWR!$K$3:$K$14, MATCH($B310,DEM_D6_PWR!$H$3:$H$14,0), 1)</f>
        <v>9.561443956033791E-2</v>
      </c>
      <c r="G310" s="11">
        <f>INDEX('MINGW_6&amp;DR69'!$L$3:$L$14, MATCH($B310,'MINGW_6&amp;DR69'!$H$3:$H$14,0), 1)</f>
        <v>1.6406297940079884</v>
      </c>
      <c r="H310" s="11">
        <f>INDEX('MINGW_6&amp;DR69'!$M$3:$M$14, MATCH($B310,'MINGW_6&amp;DR69'!$H$3:$H$14,0), 1)</f>
        <v>10.198732727683634</v>
      </c>
      <c r="I310" s="11">
        <v>5577</v>
      </c>
      <c r="J310" s="11">
        <f>INDEX(CALLITE_EVAP_S_SHSTA!$I$2:$I$13, MATCH($B310,CALLITE_EVAP_S_SHSTA!$F$2:$F$13,0), 1)</f>
        <v>0.22557219748489685</v>
      </c>
      <c r="K310" s="11">
        <f>SHASTAlevel5extended!$H299</f>
        <v>4552.1000000000004</v>
      </c>
      <c r="L310" s="11">
        <f>INDEX(CALLiTE_SHASTA_LEVEL2_4!$E$1024:$E$1035, MATCH($B310,CALLiTE_SHASTA_LEVEL2_4!$C$1024:$C$1035,0), 1)</f>
        <v>1700</v>
      </c>
      <c r="M310" s="11">
        <f>INDEX(CALLiTE_SHASTA_LEVEL2_4!$F$1024:$F$1035, MATCH($B310,CALLiTE_SHASTA_LEVEL2_4!$C$1024:$C$1035,0), 1)</f>
        <v>4552</v>
      </c>
      <c r="N310" s="11">
        <f>inflowYuba!H299</f>
        <v>1389</v>
      </c>
      <c r="O310" s="11">
        <f>INDEX(DEMAND_D_DAGUER_NP!$K$3:$K$14, MATCH($B310,DEMAND_D_DAGUER_NP!$H$3:$H$14,0), 1)</f>
        <v>33.108821464573737</v>
      </c>
      <c r="P310" s="11">
        <f>INDEX(D_THERM_DEMANDS!AB$3:AB$14, MATCH($B310,D_THERM_DEMANDS!$P$3:$P$14,0), 1)</f>
        <v>0.81541474550367321</v>
      </c>
      <c r="Q310" s="11">
        <f>INDEX(D_THERM_DEMANDS!AC$3:AC$14, MATCH($B310,D_THERM_DEMANDS!$P$3:$P$14,0), 1)</f>
        <v>0.78824884660782357</v>
      </c>
      <c r="R310" s="11">
        <f>INDEX(D_THERM_DEMANDS!AD$3:AD$14, MATCH($B310,D_THERM_DEMANDS!$P$3:$P$14,0), 1)</f>
        <v>2.9996159754224272</v>
      </c>
      <c r="S310" s="11">
        <f>INDEX(D_THERM_DEMANDS!AE$3:AE$14, MATCH($B310,D_THERM_DEMANDS!$P$3:$P$14,0), 1)</f>
        <v>2.7258064534898544E-2</v>
      </c>
      <c r="T310" s="11">
        <f>INDEX(D_THERM_DEMANDS!AF$3:AF$14, MATCH($B310,D_THERM_DEMANDS!$P$3:$P$14,0), 1)</f>
        <v>3.4639017647861883E-2</v>
      </c>
      <c r="U310" s="11">
        <f>INDEX(D_THERM_DEMANDS!AG$3:AG$14, MATCH($B310,D_THERM_DEMANDS!$P$3:$P$14,0), 1)</f>
        <v>1.7319508823930942E-2</v>
      </c>
      <c r="V310" s="11">
        <f>INDEX(D_THERM_DEMANDS!AH$3:AH$14, MATCH($B310,D_THERM_DEMANDS!$P$3:$P$14,0), 1)</f>
        <v>4.3467742071906172E-2</v>
      </c>
      <c r="W310" s="11">
        <f>INDEX(D_THERM_DEMANDS!AI$3:AI$14, MATCH($B310,D_THERM_DEMANDS!$P$3:$P$14,0), 1)</f>
        <v>3.4907834458461004E-2</v>
      </c>
      <c r="X310" s="11">
        <f>INDEX(D_THERM_DEMANDS!AJ$3:AJ$14, MATCH($B310,D_THERM_DEMANDS!$P$3:$P$14,0), 1)</f>
        <v>9.1321047549972889E-2</v>
      </c>
      <c r="Y310" s="11">
        <f>INDEX(D_THERM_DEMANDS!AK$3:AK$14, MATCH($B310,D_THERM_DEMANDS!$P$3:$P$14,0), 1)</f>
        <v>0</v>
      </c>
      <c r="Z310">
        <f>INDEX(DEMAND_C217B!$K$3:$K$14, MATCH($B310,DEMAND_C217B!$H$3:$H$14,0), 1)</f>
        <v>0.56772151191113729</v>
      </c>
    </row>
    <row r="311" spans="1:26">
      <c r="A311" s="1">
        <v>43976</v>
      </c>
      <c r="B311" s="6">
        <f t="shared" si="4"/>
        <v>5</v>
      </c>
      <c r="C311" s="11">
        <v>3235</v>
      </c>
      <c r="D311" s="11">
        <f>OROLEVEL5!G300/1000</f>
        <v>3538</v>
      </c>
      <c r="E311" s="11">
        <f>INDEX(OROevaprateIN!$D$2:$D$13, MATCH($B311,OROevaprateIN!$A$2:$A$13,0), 1)</f>
        <v>0.18020933371500028</v>
      </c>
      <c r="F311" s="11">
        <f>INDEX(DEM_D6_PWR!$K$3:$K$14, MATCH($B311,DEM_D6_PWR!$H$3:$H$14,0), 1)</f>
        <v>9.561443956033791E-2</v>
      </c>
      <c r="G311" s="11">
        <f>INDEX('MINGW_6&amp;DR69'!$L$3:$L$14, MATCH($B311,'MINGW_6&amp;DR69'!$H$3:$H$14,0), 1)</f>
        <v>1.6406297940079884</v>
      </c>
      <c r="H311" s="11">
        <f>INDEX('MINGW_6&amp;DR69'!$M$3:$M$14, MATCH($B311,'MINGW_6&amp;DR69'!$H$3:$H$14,0), 1)</f>
        <v>10.198732727683634</v>
      </c>
      <c r="I311" s="11">
        <v>5987</v>
      </c>
      <c r="J311" s="11">
        <f>INDEX(CALLITE_EVAP_S_SHSTA!$I$2:$I$13, MATCH($B311,CALLITE_EVAP_S_SHSTA!$F$2:$F$13,0), 1)</f>
        <v>0.22557219748489685</v>
      </c>
      <c r="K311" s="11">
        <f>SHASTAlevel5extended!$H300</f>
        <v>4552.1000000000004</v>
      </c>
      <c r="L311" s="11">
        <f>INDEX(CALLiTE_SHASTA_LEVEL2_4!$E$1024:$E$1035, MATCH($B311,CALLiTE_SHASTA_LEVEL2_4!$C$1024:$C$1035,0), 1)</f>
        <v>1700</v>
      </c>
      <c r="M311" s="11">
        <f>INDEX(CALLiTE_SHASTA_LEVEL2_4!$F$1024:$F$1035, MATCH($B311,CALLiTE_SHASTA_LEVEL2_4!$C$1024:$C$1035,0), 1)</f>
        <v>4552</v>
      </c>
      <c r="N311" s="11">
        <f>inflowYuba!H300</f>
        <v>1393</v>
      </c>
      <c r="O311" s="11">
        <f>INDEX(DEMAND_D_DAGUER_NP!$K$3:$K$14, MATCH($B311,DEMAND_D_DAGUER_NP!$H$3:$H$14,0), 1)</f>
        <v>33.108821464573737</v>
      </c>
      <c r="P311" s="11">
        <f>INDEX(D_THERM_DEMANDS!AB$3:AB$14, MATCH($B311,D_THERM_DEMANDS!$P$3:$P$14,0), 1)</f>
        <v>0.81541474550367321</v>
      </c>
      <c r="Q311" s="11">
        <f>INDEX(D_THERM_DEMANDS!AC$3:AC$14, MATCH($B311,D_THERM_DEMANDS!$P$3:$P$14,0), 1)</f>
        <v>0.78824884660782357</v>
      </c>
      <c r="R311" s="11">
        <f>INDEX(D_THERM_DEMANDS!AD$3:AD$14, MATCH($B311,D_THERM_DEMANDS!$P$3:$P$14,0), 1)</f>
        <v>2.9996159754224272</v>
      </c>
      <c r="S311" s="11">
        <f>INDEX(D_THERM_DEMANDS!AE$3:AE$14, MATCH($B311,D_THERM_DEMANDS!$P$3:$P$14,0), 1)</f>
        <v>2.7258064534898544E-2</v>
      </c>
      <c r="T311" s="11">
        <f>INDEX(D_THERM_DEMANDS!AF$3:AF$14, MATCH($B311,D_THERM_DEMANDS!$P$3:$P$14,0), 1)</f>
        <v>3.4639017647861883E-2</v>
      </c>
      <c r="U311" s="11">
        <f>INDEX(D_THERM_DEMANDS!AG$3:AG$14, MATCH($B311,D_THERM_DEMANDS!$P$3:$P$14,0), 1)</f>
        <v>1.7319508823930942E-2</v>
      </c>
      <c r="V311" s="11">
        <f>INDEX(D_THERM_DEMANDS!AH$3:AH$14, MATCH($B311,D_THERM_DEMANDS!$P$3:$P$14,0), 1)</f>
        <v>4.3467742071906172E-2</v>
      </c>
      <c r="W311" s="11">
        <f>INDEX(D_THERM_DEMANDS!AI$3:AI$14, MATCH($B311,D_THERM_DEMANDS!$P$3:$P$14,0), 1)</f>
        <v>3.4907834458461004E-2</v>
      </c>
      <c r="X311" s="11">
        <f>INDEX(D_THERM_DEMANDS!AJ$3:AJ$14, MATCH($B311,D_THERM_DEMANDS!$P$3:$P$14,0), 1)</f>
        <v>9.1321047549972889E-2</v>
      </c>
      <c r="Y311" s="11">
        <f>INDEX(D_THERM_DEMANDS!AK$3:AK$14, MATCH($B311,D_THERM_DEMANDS!$P$3:$P$14,0), 1)</f>
        <v>0</v>
      </c>
      <c r="Z311">
        <f>INDEX(DEMAND_C217B!$K$3:$K$14, MATCH($B311,DEMAND_C217B!$H$3:$H$14,0), 1)</f>
        <v>0.56772151191113729</v>
      </c>
    </row>
    <row r="312" spans="1:26">
      <c r="A312" s="1">
        <v>43977</v>
      </c>
      <c r="B312" s="6">
        <f t="shared" si="4"/>
        <v>5</v>
      </c>
      <c r="C312" s="11">
        <v>3188</v>
      </c>
      <c r="D312" s="11">
        <f>OROLEVEL5!G301/1000</f>
        <v>3538</v>
      </c>
      <c r="E312" s="11">
        <f>INDEX(OROevaprateIN!$D$2:$D$13, MATCH($B312,OROevaprateIN!$A$2:$A$13,0), 1)</f>
        <v>0.18020933371500028</v>
      </c>
      <c r="F312" s="11">
        <f>INDEX(DEM_D6_PWR!$K$3:$K$14, MATCH($B312,DEM_D6_PWR!$H$3:$H$14,0), 1)</f>
        <v>9.561443956033791E-2</v>
      </c>
      <c r="G312" s="11">
        <f>INDEX('MINGW_6&amp;DR69'!$L$3:$L$14, MATCH($B312,'MINGW_6&amp;DR69'!$H$3:$H$14,0), 1)</f>
        <v>1.6406297940079884</v>
      </c>
      <c r="H312" s="11">
        <f>INDEX('MINGW_6&amp;DR69'!$M$3:$M$14, MATCH($B312,'MINGW_6&amp;DR69'!$H$3:$H$14,0), 1)</f>
        <v>10.198732727683634</v>
      </c>
      <c r="I312" s="11">
        <v>4644</v>
      </c>
      <c r="J312" s="11">
        <f>INDEX(CALLITE_EVAP_S_SHSTA!$I$2:$I$13, MATCH($B312,CALLITE_EVAP_S_SHSTA!$F$2:$F$13,0), 1)</f>
        <v>0.22557219748489685</v>
      </c>
      <c r="K312" s="11">
        <f>SHASTAlevel5extended!$H301</f>
        <v>4552.1000000000004</v>
      </c>
      <c r="L312" s="11">
        <f>INDEX(CALLiTE_SHASTA_LEVEL2_4!$E$1024:$E$1035, MATCH($B312,CALLiTE_SHASTA_LEVEL2_4!$C$1024:$C$1035,0), 1)</f>
        <v>1700</v>
      </c>
      <c r="M312" s="11">
        <f>INDEX(CALLiTE_SHASTA_LEVEL2_4!$F$1024:$F$1035, MATCH($B312,CALLiTE_SHASTA_LEVEL2_4!$C$1024:$C$1035,0), 1)</f>
        <v>4552</v>
      </c>
      <c r="N312" s="11">
        <f>inflowYuba!H301</f>
        <v>1439</v>
      </c>
      <c r="O312" s="11">
        <f>INDEX(DEMAND_D_DAGUER_NP!$K$3:$K$14, MATCH($B312,DEMAND_D_DAGUER_NP!$H$3:$H$14,0), 1)</f>
        <v>33.108821464573737</v>
      </c>
      <c r="P312" s="11">
        <f>INDEX(D_THERM_DEMANDS!AB$3:AB$14, MATCH($B312,D_THERM_DEMANDS!$P$3:$P$14,0), 1)</f>
        <v>0.81541474550367321</v>
      </c>
      <c r="Q312" s="11">
        <f>INDEX(D_THERM_DEMANDS!AC$3:AC$14, MATCH($B312,D_THERM_DEMANDS!$P$3:$P$14,0), 1)</f>
        <v>0.78824884660782357</v>
      </c>
      <c r="R312" s="11">
        <f>INDEX(D_THERM_DEMANDS!AD$3:AD$14, MATCH($B312,D_THERM_DEMANDS!$P$3:$P$14,0), 1)</f>
        <v>2.9996159754224272</v>
      </c>
      <c r="S312" s="11">
        <f>INDEX(D_THERM_DEMANDS!AE$3:AE$14, MATCH($B312,D_THERM_DEMANDS!$P$3:$P$14,0), 1)</f>
        <v>2.7258064534898544E-2</v>
      </c>
      <c r="T312" s="11">
        <f>INDEX(D_THERM_DEMANDS!AF$3:AF$14, MATCH($B312,D_THERM_DEMANDS!$P$3:$P$14,0), 1)</f>
        <v>3.4639017647861883E-2</v>
      </c>
      <c r="U312" s="11">
        <f>INDEX(D_THERM_DEMANDS!AG$3:AG$14, MATCH($B312,D_THERM_DEMANDS!$P$3:$P$14,0), 1)</f>
        <v>1.7319508823930942E-2</v>
      </c>
      <c r="V312" s="11">
        <f>INDEX(D_THERM_DEMANDS!AH$3:AH$14, MATCH($B312,D_THERM_DEMANDS!$P$3:$P$14,0), 1)</f>
        <v>4.3467742071906172E-2</v>
      </c>
      <c r="W312" s="11">
        <f>INDEX(D_THERM_DEMANDS!AI$3:AI$14, MATCH($B312,D_THERM_DEMANDS!$P$3:$P$14,0), 1)</f>
        <v>3.4907834458461004E-2</v>
      </c>
      <c r="X312" s="11">
        <f>INDEX(D_THERM_DEMANDS!AJ$3:AJ$14, MATCH($B312,D_THERM_DEMANDS!$P$3:$P$14,0), 1)</f>
        <v>9.1321047549972889E-2</v>
      </c>
      <c r="Y312" s="11">
        <f>INDEX(D_THERM_DEMANDS!AK$3:AK$14, MATCH($B312,D_THERM_DEMANDS!$P$3:$P$14,0), 1)</f>
        <v>0</v>
      </c>
      <c r="Z312">
        <f>INDEX(DEMAND_C217B!$K$3:$K$14, MATCH($B312,DEMAND_C217B!$H$3:$H$14,0), 1)</f>
        <v>0.56772151191113729</v>
      </c>
    </row>
    <row r="313" spans="1:26">
      <c r="A313" s="1">
        <v>43978</v>
      </c>
      <c r="B313" s="6">
        <f t="shared" si="4"/>
        <v>5</v>
      </c>
      <c r="C313" s="11">
        <v>3055</v>
      </c>
      <c r="D313" s="11">
        <f>OROLEVEL5!G302/1000</f>
        <v>3538</v>
      </c>
      <c r="E313" s="11">
        <f>INDEX(OROevaprateIN!$D$2:$D$13, MATCH($B313,OROevaprateIN!$A$2:$A$13,0), 1)</f>
        <v>0.18020933371500028</v>
      </c>
      <c r="F313" s="11">
        <f>INDEX(DEM_D6_PWR!$K$3:$K$14, MATCH($B313,DEM_D6_PWR!$H$3:$H$14,0), 1)</f>
        <v>9.561443956033791E-2</v>
      </c>
      <c r="G313" s="11">
        <f>INDEX('MINGW_6&amp;DR69'!$L$3:$L$14, MATCH($B313,'MINGW_6&amp;DR69'!$H$3:$H$14,0), 1)</f>
        <v>1.6406297940079884</v>
      </c>
      <c r="H313" s="11">
        <f>INDEX('MINGW_6&amp;DR69'!$M$3:$M$14, MATCH($B313,'MINGW_6&amp;DR69'!$H$3:$H$14,0), 1)</f>
        <v>10.198732727683634</v>
      </c>
      <c r="I313" s="11">
        <v>3903</v>
      </c>
      <c r="J313" s="11">
        <f>INDEX(CALLITE_EVAP_S_SHSTA!$I$2:$I$13, MATCH($B313,CALLITE_EVAP_S_SHSTA!$F$2:$F$13,0), 1)</f>
        <v>0.22557219748489685</v>
      </c>
      <c r="K313" s="11">
        <f>SHASTAlevel5extended!$H302</f>
        <v>4552.1000000000004</v>
      </c>
      <c r="L313" s="11">
        <f>INDEX(CALLiTE_SHASTA_LEVEL2_4!$E$1024:$E$1035, MATCH($B313,CALLiTE_SHASTA_LEVEL2_4!$C$1024:$C$1035,0), 1)</f>
        <v>1700</v>
      </c>
      <c r="M313" s="11">
        <f>INDEX(CALLiTE_SHASTA_LEVEL2_4!$F$1024:$F$1035, MATCH($B313,CALLiTE_SHASTA_LEVEL2_4!$C$1024:$C$1035,0), 1)</f>
        <v>4552</v>
      </c>
      <c r="N313" s="11">
        <f>inflowYuba!H302</f>
        <v>1490</v>
      </c>
      <c r="O313" s="11">
        <f>INDEX(DEMAND_D_DAGUER_NP!$K$3:$K$14, MATCH($B313,DEMAND_D_DAGUER_NP!$H$3:$H$14,0), 1)</f>
        <v>33.108821464573737</v>
      </c>
      <c r="P313" s="11">
        <f>INDEX(D_THERM_DEMANDS!AB$3:AB$14, MATCH($B313,D_THERM_DEMANDS!$P$3:$P$14,0), 1)</f>
        <v>0.81541474550367321</v>
      </c>
      <c r="Q313" s="11">
        <f>INDEX(D_THERM_DEMANDS!AC$3:AC$14, MATCH($B313,D_THERM_DEMANDS!$P$3:$P$14,0), 1)</f>
        <v>0.78824884660782357</v>
      </c>
      <c r="R313" s="11">
        <f>INDEX(D_THERM_DEMANDS!AD$3:AD$14, MATCH($B313,D_THERM_DEMANDS!$P$3:$P$14,0), 1)</f>
        <v>2.9996159754224272</v>
      </c>
      <c r="S313" s="11">
        <f>INDEX(D_THERM_DEMANDS!AE$3:AE$14, MATCH($B313,D_THERM_DEMANDS!$P$3:$P$14,0), 1)</f>
        <v>2.7258064534898544E-2</v>
      </c>
      <c r="T313" s="11">
        <f>INDEX(D_THERM_DEMANDS!AF$3:AF$14, MATCH($B313,D_THERM_DEMANDS!$P$3:$P$14,0), 1)</f>
        <v>3.4639017647861883E-2</v>
      </c>
      <c r="U313" s="11">
        <f>INDEX(D_THERM_DEMANDS!AG$3:AG$14, MATCH($B313,D_THERM_DEMANDS!$P$3:$P$14,0), 1)</f>
        <v>1.7319508823930942E-2</v>
      </c>
      <c r="V313" s="11">
        <f>INDEX(D_THERM_DEMANDS!AH$3:AH$14, MATCH($B313,D_THERM_DEMANDS!$P$3:$P$14,0), 1)</f>
        <v>4.3467742071906172E-2</v>
      </c>
      <c r="W313" s="11">
        <f>INDEX(D_THERM_DEMANDS!AI$3:AI$14, MATCH($B313,D_THERM_DEMANDS!$P$3:$P$14,0), 1)</f>
        <v>3.4907834458461004E-2</v>
      </c>
      <c r="X313" s="11">
        <f>INDEX(D_THERM_DEMANDS!AJ$3:AJ$14, MATCH($B313,D_THERM_DEMANDS!$P$3:$P$14,0), 1)</f>
        <v>9.1321047549972889E-2</v>
      </c>
      <c r="Y313" s="11">
        <f>INDEX(D_THERM_DEMANDS!AK$3:AK$14, MATCH($B313,D_THERM_DEMANDS!$P$3:$P$14,0), 1)</f>
        <v>0</v>
      </c>
      <c r="Z313">
        <f>INDEX(DEMAND_C217B!$K$3:$K$14, MATCH($B313,DEMAND_C217B!$H$3:$H$14,0), 1)</f>
        <v>0.56772151191113729</v>
      </c>
    </row>
    <row r="314" spans="1:26">
      <c r="A314" s="1">
        <v>43979</v>
      </c>
      <c r="B314" s="6">
        <f t="shared" si="4"/>
        <v>5</v>
      </c>
      <c r="C314" s="11">
        <v>2942</v>
      </c>
      <c r="D314" s="11">
        <f>OROLEVEL5!G303/1000</f>
        <v>3538</v>
      </c>
      <c r="E314" s="11">
        <f>INDEX(OROevaprateIN!$D$2:$D$13, MATCH($B314,OROevaprateIN!$A$2:$A$13,0), 1)</f>
        <v>0.18020933371500028</v>
      </c>
      <c r="F314" s="11">
        <f>INDEX(DEM_D6_PWR!$K$3:$K$14, MATCH($B314,DEM_D6_PWR!$H$3:$H$14,0), 1)</f>
        <v>9.561443956033791E-2</v>
      </c>
      <c r="G314" s="11">
        <f>INDEX('MINGW_6&amp;DR69'!$L$3:$L$14, MATCH($B314,'MINGW_6&amp;DR69'!$H$3:$H$14,0), 1)</f>
        <v>1.6406297940079884</v>
      </c>
      <c r="H314" s="11">
        <f>INDEX('MINGW_6&amp;DR69'!$M$3:$M$14, MATCH($B314,'MINGW_6&amp;DR69'!$H$3:$H$14,0), 1)</f>
        <v>10.198732727683634</v>
      </c>
      <c r="I314" s="11">
        <v>5200</v>
      </c>
      <c r="J314" s="11">
        <f>INDEX(CALLITE_EVAP_S_SHSTA!$I$2:$I$13, MATCH($B314,CALLITE_EVAP_S_SHSTA!$F$2:$F$13,0), 1)</f>
        <v>0.22557219748489685</v>
      </c>
      <c r="K314" s="11">
        <f>SHASTAlevel5extended!$H303</f>
        <v>4552.1000000000004</v>
      </c>
      <c r="L314" s="11">
        <f>INDEX(CALLiTE_SHASTA_LEVEL2_4!$E$1024:$E$1035, MATCH($B314,CALLiTE_SHASTA_LEVEL2_4!$C$1024:$C$1035,0), 1)</f>
        <v>1700</v>
      </c>
      <c r="M314" s="11">
        <f>INDEX(CALLiTE_SHASTA_LEVEL2_4!$F$1024:$F$1035, MATCH($B314,CALLiTE_SHASTA_LEVEL2_4!$C$1024:$C$1035,0), 1)</f>
        <v>4552</v>
      </c>
      <c r="N314" s="11">
        <f>inflowYuba!H303</f>
        <v>1582</v>
      </c>
      <c r="O314" s="11">
        <f>INDEX(DEMAND_D_DAGUER_NP!$K$3:$K$14, MATCH($B314,DEMAND_D_DAGUER_NP!$H$3:$H$14,0), 1)</f>
        <v>33.108821464573737</v>
      </c>
      <c r="P314" s="11">
        <f>INDEX(D_THERM_DEMANDS!AB$3:AB$14, MATCH($B314,D_THERM_DEMANDS!$P$3:$P$14,0), 1)</f>
        <v>0.81541474550367321</v>
      </c>
      <c r="Q314" s="11">
        <f>INDEX(D_THERM_DEMANDS!AC$3:AC$14, MATCH($B314,D_THERM_DEMANDS!$P$3:$P$14,0), 1)</f>
        <v>0.78824884660782357</v>
      </c>
      <c r="R314" s="11">
        <f>INDEX(D_THERM_DEMANDS!AD$3:AD$14, MATCH($B314,D_THERM_DEMANDS!$P$3:$P$14,0), 1)</f>
        <v>2.9996159754224272</v>
      </c>
      <c r="S314" s="11">
        <f>INDEX(D_THERM_DEMANDS!AE$3:AE$14, MATCH($B314,D_THERM_DEMANDS!$P$3:$P$14,0), 1)</f>
        <v>2.7258064534898544E-2</v>
      </c>
      <c r="T314" s="11">
        <f>INDEX(D_THERM_DEMANDS!AF$3:AF$14, MATCH($B314,D_THERM_DEMANDS!$P$3:$P$14,0), 1)</f>
        <v>3.4639017647861883E-2</v>
      </c>
      <c r="U314" s="11">
        <f>INDEX(D_THERM_DEMANDS!AG$3:AG$14, MATCH($B314,D_THERM_DEMANDS!$P$3:$P$14,0), 1)</f>
        <v>1.7319508823930942E-2</v>
      </c>
      <c r="V314" s="11">
        <f>INDEX(D_THERM_DEMANDS!AH$3:AH$14, MATCH($B314,D_THERM_DEMANDS!$P$3:$P$14,0), 1)</f>
        <v>4.3467742071906172E-2</v>
      </c>
      <c r="W314" s="11">
        <f>INDEX(D_THERM_DEMANDS!AI$3:AI$14, MATCH($B314,D_THERM_DEMANDS!$P$3:$P$14,0), 1)</f>
        <v>3.4907834458461004E-2</v>
      </c>
      <c r="X314" s="11">
        <f>INDEX(D_THERM_DEMANDS!AJ$3:AJ$14, MATCH($B314,D_THERM_DEMANDS!$P$3:$P$14,0), 1)</f>
        <v>9.1321047549972889E-2</v>
      </c>
      <c r="Y314" s="11">
        <f>INDEX(D_THERM_DEMANDS!AK$3:AK$14, MATCH($B314,D_THERM_DEMANDS!$P$3:$P$14,0), 1)</f>
        <v>0</v>
      </c>
      <c r="Z314">
        <f>INDEX(DEMAND_C217B!$K$3:$K$14, MATCH($B314,DEMAND_C217B!$H$3:$H$14,0), 1)</f>
        <v>0.56772151191113729</v>
      </c>
    </row>
    <row r="315" spans="1:26">
      <c r="A315" s="1">
        <v>43980</v>
      </c>
      <c r="B315" s="6">
        <f t="shared" si="4"/>
        <v>5</v>
      </c>
      <c r="C315" s="11">
        <v>2353</v>
      </c>
      <c r="D315" s="11">
        <f>OROLEVEL5!G304/1000</f>
        <v>3538</v>
      </c>
      <c r="E315" s="11">
        <f>INDEX(OROevaprateIN!$D$2:$D$13, MATCH($B315,OROevaprateIN!$A$2:$A$13,0), 1)</f>
        <v>0.18020933371500028</v>
      </c>
      <c r="F315" s="11">
        <f>INDEX(DEM_D6_PWR!$K$3:$K$14, MATCH($B315,DEM_D6_PWR!$H$3:$H$14,0), 1)</f>
        <v>9.561443956033791E-2</v>
      </c>
      <c r="G315" s="11">
        <f>INDEX('MINGW_6&amp;DR69'!$L$3:$L$14, MATCH($B315,'MINGW_6&amp;DR69'!$H$3:$H$14,0), 1)</f>
        <v>1.6406297940079884</v>
      </c>
      <c r="H315" s="11">
        <f>INDEX('MINGW_6&amp;DR69'!$M$3:$M$14, MATCH($B315,'MINGW_6&amp;DR69'!$H$3:$H$14,0), 1)</f>
        <v>10.198732727683634</v>
      </c>
      <c r="I315" s="11">
        <v>5732</v>
      </c>
      <c r="J315" s="11">
        <f>INDEX(CALLITE_EVAP_S_SHSTA!$I$2:$I$13, MATCH($B315,CALLITE_EVAP_S_SHSTA!$F$2:$F$13,0), 1)</f>
        <v>0.22557219748489685</v>
      </c>
      <c r="K315" s="11">
        <f>SHASTAlevel5extended!$H304</f>
        <v>4552.1000000000004</v>
      </c>
      <c r="L315" s="11">
        <f>INDEX(CALLiTE_SHASTA_LEVEL2_4!$E$1024:$E$1035, MATCH($B315,CALLiTE_SHASTA_LEVEL2_4!$C$1024:$C$1035,0), 1)</f>
        <v>1700</v>
      </c>
      <c r="M315" s="11">
        <f>INDEX(CALLiTE_SHASTA_LEVEL2_4!$F$1024:$F$1035, MATCH($B315,CALLiTE_SHASTA_LEVEL2_4!$C$1024:$C$1035,0), 1)</f>
        <v>4552</v>
      </c>
      <c r="N315" s="11">
        <f>inflowYuba!H304</f>
        <v>1635</v>
      </c>
      <c r="O315" s="11">
        <f>INDEX(DEMAND_D_DAGUER_NP!$K$3:$K$14, MATCH($B315,DEMAND_D_DAGUER_NP!$H$3:$H$14,0), 1)</f>
        <v>33.108821464573737</v>
      </c>
      <c r="P315" s="11">
        <f>INDEX(D_THERM_DEMANDS!AB$3:AB$14, MATCH($B315,D_THERM_DEMANDS!$P$3:$P$14,0), 1)</f>
        <v>0.81541474550367321</v>
      </c>
      <c r="Q315" s="11">
        <f>INDEX(D_THERM_DEMANDS!AC$3:AC$14, MATCH($B315,D_THERM_DEMANDS!$P$3:$P$14,0), 1)</f>
        <v>0.78824884660782357</v>
      </c>
      <c r="R315" s="11">
        <f>INDEX(D_THERM_DEMANDS!AD$3:AD$14, MATCH($B315,D_THERM_DEMANDS!$P$3:$P$14,0), 1)</f>
        <v>2.9996159754224272</v>
      </c>
      <c r="S315" s="11">
        <f>INDEX(D_THERM_DEMANDS!AE$3:AE$14, MATCH($B315,D_THERM_DEMANDS!$P$3:$P$14,0), 1)</f>
        <v>2.7258064534898544E-2</v>
      </c>
      <c r="T315" s="11">
        <f>INDEX(D_THERM_DEMANDS!AF$3:AF$14, MATCH($B315,D_THERM_DEMANDS!$P$3:$P$14,0), 1)</f>
        <v>3.4639017647861883E-2</v>
      </c>
      <c r="U315" s="11">
        <f>INDEX(D_THERM_DEMANDS!AG$3:AG$14, MATCH($B315,D_THERM_DEMANDS!$P$3:$P$14,0), 1)</f>
        <v>1.7319508823930942E-2</v>
      </c>
      <c r="V315" s="11">
        <f>INDEX(D_THERM_DEMANDS!AH$3:AH$14, MATCH($B315,D_THERM_DEMANDS!$P$3:$P$14,0), 1)</f>
        <v>4.3467742071906172E-2</v>
      </c>
      <c r="W315" s="11">
        <f>INDEX(D_THERM_DEMANDS!AI$3:AI$14, MATCH($B315,D_THERM_DEMANDS!$P$3:$P$14,0), 1)</f>
        <v>3.4907834458461004E-2</v>
      </c>
      <c r="X315" s="11">
        <f>INDEX(D_THERM_DEMANDS!AJ$3:AJ$14, MATCH($B315,D_THERM_DEMANDS!$P$3:$P$14,0), 1)</f>
        <v>9.1321047549972889E-2</v>
      </c>
      <c r="Y315" s="11">
        <f>INDEX(D_THERM_DEMANDS!AK$3:AK$14, MATCH($B315,D_THERM_DEMANDS!$P$3:$P$14,0), 1)</f>
        <v>0</v>
      </c>
      <c r="Z315">
        <f>INDEX(DEMAND_C217B!$K$3:$K$14, MATCH($B315,DEMAND_C217B!$H$3:$H$14,0), 1)</f>
        <v>0.56772151191113729</v>
      </c>
    </row>
    <row r="316" spans="1:26">
      <c r="A316" s="1">
        <v>43981</v>
      </c>
      <c r="B316" s="6">
        <f t="shared" si="4"/>
        <v>5</v>
      </c>
      <c r="C316" s="11">
        <v>2455</v>
      </c>
      <c r="D316" s="11">
        <f>OROLEVEL5!G305/1000</f>
        <v>3538</v>
      </c>
      <c r="E316" s="11">
        <f>INDEX(OROevaprateIN!$D$2:$D$13, MATCH($B316,OROevaprateIN!$A$2:$A$13,0), 1)</f>
        <v>0.18020933371500028</v>
      </c>
      <c r="F316" s="11">
        <f>INDEX(DEM_D6_PWR!$K$3:$K$14, MATCH($B316,DEM_D6_PWR!$H$3:$H$14,0), 1)</f>
        <v>9.561443956033791E-2</v>
      </c>
      <c r="G316" s="11">
        <f>INDEX('MINGW_6&amp;DR69'!$L$3:$L$14, MATCH($B316,'MINGW_6&amp;DR69'!$H$3:$H$14,0), 1)</f>
        <v>1.6406297940079884</v>
      </c>
      <c r="H316" s="11">
        <f>INDEX('MINGW_6&amp;DR69'!$M$3:$M$14, MATCH($B316,'MINGW_6&amp;DR69'!$H$3:$H$14,0), 1)</f>
        <v>10.198732727683634</v>
      </c>
      <c r="I316" s="11">
        <v>5358</v>
      </c>
      <c r="J316" s="11">
        <f>INDEX(CALLITE_EVAP_S_SHSTA!$I$2:$I$13, MATCH($B316,CALLITE_EVAP_S_SHSTA!$F$2:$F$13,0), 1)</f>
        <v>0.22557219748489685</v>
      </c>
      <c r="K316" s="11">
        <f>SHASTAlevel5extended!$H305</f>
        <v>4552.1000000000004</v>
      </c>
      <c r="L316" s="11">
        <f>INDEX(CALLiTE_SHASTA_LEVEL2_4!$E$1024:$E$1035, MATCH($B316,CALLiTE_SHASTA_LEVEL2_4!$C$1024:$C$1035,0), 1)</f>
        <v>1700</v>
      </c>
      <c r="M316" s="11">
        <f>INDEX(CALLiTE_SHASTA_LEVEL2_4!$F$1024:$F$1035, MATCH($B316,CALLiTE_SHASTA_LEVEL2_4!$C$1024:$C$1035,0), 1)</f>
        <v>4552</v>
      </c>
      <c r="N316" s="11">
        <f>inflowYuba!H305</f>
        <v>1621</v>
      </c>
      <c r="O316" s="11">
        <f>INDEX(DEMAND_D_DAGUER_NP!$K$3:$K$14, MATCH($B316,DEMAND_D_DAGUER_NP!$H$3:$H$14,0), 1)</f>
        <v>33.108821464573737</v>
      </c>
      <c r="P316" s="11">
        <f>INDEX(D_THERM_DEMANDS!AB$3:AB$14, MATCH($B316,D_THERM_DEMANDS!$P$3:$P$14,0), 1)</f>
        <v>0.81541474550367321</v>
      </c>
      <c r="Q316" s="11">
        <f>INDEX(D_THERM_DEMANDS!AC$3:AC$14, MATCH($B316,D_THERM_DEMANDS!$P$3:$P$14,0), 1)</f>
        <v>0.78824884660782357</v>
      </c>
      <c r="R316" s="11">
        <f>INDEX(D_THERM_DEMANDS!AD$3:AD$14, MATCH($B316,D_THERM_DEMANDS!$P$3:$P$14,0), 1)</f>
        <v>2.9996159754224272</v>
      </c>
      <c r="S316" s="11">
        <f>INDEX(D_THERM_DEMANDS!AE$3:AE$14, MATCH($B316,D_THERM_DEMANDS!$P$3:$P$14,0), 1)</f>
        <v>2.7258064534898544E-2</v>
      </c>
      <c r="T316" s="11">
        <f>INDEX(D_THERM_DEMANDS!AF$3:AF$14, MATCH($B316,D_THERM_DEMANDS!$P$3:$P$14,0), 1)</f>
        <v>3.4639017647861883E-2</v>
      </c>
      <c r="U316" s="11">
        <f>INDEX(D_THERM_DEMANDS!AG$3:AG$14, MATCH($B316,D_THERM_DEMANDS!$P$3:$P$14,0), 1)</f>
        <v>1.7319508823930942E-2</v>
      </c>
      <c r="V316" s="11">
        <f>INDEX(D_THERM_DEMANDS!AH$3:AH$14, MATCH($B316,D_THERM_DEMANDS!$P$3:$P$14,0), 1)</f>
        <v>4.3467742071906172E-2</v>
      </c>
      <c r="W316" s="11">
        <f>INDEX(D_THERM_DEMANDS!AI$3:AI$14, MATCH($B316,D_THERM_DEMANDS!$P$3:$P$14,0), 1)</f>
        <v>3.4907834458461004E-2</v>
      </c>
      <c r="X316" s="11">
        <f>INDEX(D_THERM_DEMANDS!AJ$3:AJ$14, MATCH($B316,D_THERM_DEMANDS!$P$3:$P$14,0), 1)</f>
        <v>9.1321047549972889E-2</v>
      </c>
      <c r="Y316" s="11">
        <f>INDEX(D_THERM_DEMANDS!AK$3:AK$14, MATCH($B316,D_THERM_DEMANDS!$P$3:$P$14,0), 1)</f>
        <v>0</v>
      </c>
      <c r="Z316">
        <f>INDEX(DEMAND_C217B!$K$3:$K$14, MATCH($B316,DEMAND_C217B!$H$3:$H$14,0), 1)</f>
        <v>0.56772151191113729</v>
      </c>
    </row>
    <row r="317" spans="1:26">
      <c r="A317" s="1">
        <v>43982</v>
      </c>
      <c r="B317" s="6">
        <f t="shared" si="4"/>
        <v>5</v>
      </c>
      <c r="C317" s="11">
        <v>2312</v>
      </c>
      <c r="D317" s="11">
        <f>OROLEVEL5!G306/1000</f>
        <v>3538</v>
      </c>
      <c r="E317" s="11">
        <f>INDEX(OROevaprateIN!$D$2:$D$13, MATCH($B317,OROevaprateIN!$A$2:$A$13,0), 1)</f>
        <v>0.18020933371500028</v>
      </c>
      <c r="F317" s="11">
        <f>INDEX(DEM_D6_PWR!$K$3:$K$14, MATCH($B317,DEM_D6_PWR!$H$3:$H$14,0), 1)</f>
        <v>9.561443956033791E-2</v>
      </c>
      <c r="G317" s="11">
        <f>INDEX('MINGW_6&amp;DR69'!$L$3:$L$14, MATCH($B317,'MINGW_6&amp;DR69'!$H$3:$H$14,0), 1)</f>
        <v>1.6406297940079884</v>
      </c>
      <c r="H317" s="11">
        <f>INDEX('MINGW_6&amp;DR69'!$M$3:$M$14, MATCH($B317,'MINGW_6&amp;DR69'!$H$3:$H$14,0), 1)</f>
        <v>10.198732727683634</v>
      </c>
      <c r="I317" s="11">
        <v>3860</v>
      </c>
      <c r="J317" s="11">
        <f>INDEX(CALLITE_EVAP_S_SHSTA!$I$2:$I$13, MATCH($B317,CALLITE_EVAP_S_SHSTA!$F$2:$F$13,0), 1)</f>
        <v>0.22557219748489685</v>
      </c>
      <c r="K317" s="11">
        <f>SHASTAlevel5extended!$H306</f>
        <v>4552.1000000000004</v>
      </c>
      <c r="L317" s="11">
        <f>INDEX(CALLiTE_SHASTA_LEVEL2_4!$E$1024:$E$1035, MATCH($B317,CALLiTE_SHASTA_LEVEL2_4!$C$1024:$C$1035,0), 1)</f>
        <v>1700</v>
      </c>
      <c r="M317" s="11">
        <f>INDEX(CALLiTE_SHASTA_LEVEL2_4!$F$1024:$F$1035, MATCH($B317,CALLiTE_SHASTA_LEVEL2_4!$C$1024:$C$1035,0), 1)</f>
        <v>4552</v>
      </c>
      <c r="N317" s="11">
        <f>inflowYuba!H306</f>
        <v>1607</v>
      </c>
      <c r="O317" s="11">
        <f>INDEX(DEMAND_D_DAGUER_NP!$K$3:$K$14, MATCH($B317,DEMAND_D_DAGUER_NP!$H$3:$H$14,0), 1)</f>
        <v>33.108821464573737</v>
      </c>
      <c r="P317" s="11">
        <f>INDEX(D_THERM_DEMANDS!AB$3:AB$14, MATCH($B317,D_THERM_DEMANDS!$P$3:$P$14,0), 1)</f>
        <v>0.81541474550367321</v>
      </c>
      <c r="Q317" s="11">
        <f>INDEX(D_THERM_DEMANDS!AC$3:AC$14, MATCH($B317,D_THERM_DEMANDS!$P$3:$P$14,0), 1)</f>
        <v>0.78824884660782357</v>
      </c>
      <c r="R317" s="11">
        <f>INDEX(D_THERM_DEMANDS!AD$3:AD$14, MATCH($B317,D_THERM_DEMANDS!$P$3:$P$14,0), 1)</f>
        <v>2.9996159754224272</v>
      </c>
      <c r="S317" s="11">
        <f>INDEX(D_THERM_DEMANDS!AE$3:AE$14, MATCH($B317,D_THERM_DEMANDS!$P$3:$P$14,0), 1)</f>
        <v>2.7258064534898544E-2</v>
      </c>
      <c r="T317" s="11">
        <f>INDEX(D_THERM_DEMANDS!AF$3:AF$14, MATCH($B317,D_THERM_DEMANDS!$P$3:$P$14,0), 1)</f>
        <v>3.4639017647861883E-2</v>
      </c>
      <c r="U317" s="11">
        <f>INDEX(D_THERM_DEMANDS!AG$3:AG$14, MATCH($B317,D_THERM_DEMANDS!$P$3:$P$14,0), 1)</f>
        <v>1.7319508823930942E-2</v>
      </c>
      <c r="V317" s="11">
        <f>INDEX(D_THERM_DEMANDS!AH$3:AH$14, MATCH($B317,D_THERM_DEMANDS!$P$3:$P$14,0), 1)</f>
        <v>4.3467742071906172E-2</v>
      </c>
      <c r="W317" s="11">
        <f>INDEX(D_THERM_DEMANDS!AI$3:AI$14, MATCH($B317,D_THERM_DEMANDS!$P$3:$P$14,0), 1)</f>
        <v>3.4907834458461004E-2</v>
      </c>
      <c r="X317" s="11">
        <f>INDEX(D_THERM_DEMANDS!AJ$3:AJ$14, MATCH($B317,D_THERM_DEMANDS!$P$3:$P$14,0), 1)</f>
        <v>9.1321047549972889E-2</v>
      </c>
      <c r="Y317" s="11">
        <f>INDEX(D_THERM_DEMANDS!AK$3:AK$14, MATCH($B317,D_THERM_DEMANDS!$P$3:$P$14,0), 1)</f>
        <v>0</v>
      </c>
      <c r="Z317">
        <f>INDEX(DEMAND_C217B!$K$3:$K$14, MATCH($B317,DEMAND_C217B!$H$3:$H$14,0), 1)</f>
        <v>0.56772151191113729</v>
      </c>
    </row>
    <row r="318" spans="1:26">
      <c r="A318" s="1">
        <v>43983</v>
      </c>
      <c r="B318" s="6">
        <f t="shared" si="4"/>
        <v>6</v>
      </c>
      <c r="C318" s="11">
        <v>2517</v>
      </c>
      <c r="D318" s="11">
        <f>OROLEVEL5!G307/1000</f>
        <v>3538</v>
      </c>
      <c r="E318" s="11">
        <f>INDEX(OROevaprateIN!$D$2:$D$13, MATCH($B318,OROevaprateIN!$A$2:$A$13,0), 1)</f>
        <v>0.24608865240786937</v>
      </c>
      <c r="F318" s="11">
        <f>INDEX(DEM_D6_PWR!$K$3:$K$14, MATCH($B318,DEM_D6_PWR!$H$3:$H$14,0), 1)</f>
        <v>0.11445634904361907</v>
      </c>
      <c r="G318" s="11">
        <f>INDEX('MINGW_6&amp;DR69'!$L$3:$L$14, MATCH($B318,'MINGW_6&amp;DR69'!$H$3:$H$14,0), 1)</f>
        <v>1.9638888904026577</v>
      </c>
      <c r="H318" s="11">
        <f>INDEX('MINGW_6&amp;DR69'!$M$3:$M$14, MATCH($B318,'MINGW_6&amp;DR69'!$H$3:$H$14,0), 1)</f>
        <v>12.164642830500528</v>
      </c>
      <c r="I318" s="11">
        <v>4568</v>
      </c>
      <c r="J318" s="11">
        <f>INDEX(CALLITE_EVAP_S_SHSTA!$I$2:$I$13, MATCH($B318,CALLITE_EVAP_S_SHSTA!$F$2:$F$13,0), 1)</f>
        <v>0.2910674609835186</v>
      </c>
      <c r="K318" s="11">
        <f>SHASTAlevel5extended!$H307</f>
        <v>4552.1000000000004</v>
      </c>
      <c r="L318" s="11">
        <f>INDEX(CALLiTE_SHASTA_LEVEL2_4!$E$1024:$E$1035, MATCH($B318,CALLiTE_SHASTA_LEVEL2_4!$C$1024:$C$1035,0), 1)</f>
        <v>1700</v>
      </c>
      <c r="M318" s="11">
        <f>INDEX(CALLiTE_SHASTA_LEVEL2_4!$F$1024:$F$1035, MATCH($B318,CALLiTE_SHASTA_LEVEL2_4!$C$1024:$C$1035,0), 1)</f>
        <v>3200</v>
      </c>
      <c r="N318" s="11">
        <f>inflowYuba!H307</f>
        <v>1496</v>
      </c>
      <c r="O318" s="11">
        <f>INDEX(DEMAND_D_DAGUER_NP!$K$3:$K$14, MATCH($B318,DEMAND_D_DAGUER_NP!$H$3:$H$14,0), 1)</f>
        <v>33.506333175538074</v>
      </c>
      <c r="P318" s="11">
        <f>INDEX(D_THERM_DEMANDS!AB$3:AB$14, MATCH($B318,D_THERM_DEMANDS!$P$3:$P$14,0), 1)</f>
        <v>0.97610713943602556</v>
      </c>
      <c r="Q318" s="11">
        <f>INDEX(D_THERM_DEMANDS!AC$3:AC$14, MATCH($B318,D_THERM_DEMANDS!$P$3:$P$14,0), 1)</f>
        <v>0.94355952626182915</v>
      </c>
      <c r="R318" s="11">
        <f>INDEX(D_THERM_DEMANDS!AD$3:AD$14, MATCH($B318,D_THERM_DEMANDS!$P$3:$P$14,0), 1)</f>
        <v>3.5911865113273498</v>
      </c>
      <c r="S318" s="11">
        <f>INDEX(D_THERM_DEMANDS!AE$3:AE$14, MATCH($B318,D_THERM_DEMANDS!$P$3:$P$14,0), 1)</f>
        <v>3.2638888746973065E-2</v>
      </c>
      <c r="T318" s="11">
        <f>INDEX(D_THERM_DEMANDS!AF$3:AF$14, MATCH($B318,D_THERM_DEMANDS!$P$3:$P$14,0), 1)</f>
        <v>3.5793651569457276E-2</v>
      </c>
      <c r="U318" s="11">
        <f>INDEX(D_THERM_DEMANDS!AG$3:AG$14, MATCH($B318,D_THERM_DEMANDS!$P$3:$P$14,0), 1)</f>
        <v>3.5793651569457276E-2</v>
      </c>
      <c r="V318" s="11">
        <f>INDEX(D_THERM_DEMANDS!AH$3:AH$14, MATCH($B318,D_THERM_DEMANDS!$P$3:$P$14,0), 1)</f>
        <v>5.2023809627881126E-2</v>
      </c>
      <c r="W318" s="11">
        <f>INDEX(D_THERM_DEMANDS!AI$3:AI$14, MATCH($B318,D_THERM_DEMANDS!$P$3:$P$14,0), 1)</f>
        <v>5.0079364436013359E-2</v>
      </c>
      <c r="X318" s="11">
        <f>INDEX(D_THERM_DEMANDS!AJ$3:AJ$14, MATCH($B318,D_THERM_DEMANDS!$P$3:$P$14,0), 1)</f>
        <v>0.13341269530947247</v>
      </c>
      <c r="Y318" s="11">
        <f>INDEX(D_THERM_DEMANDS!AK$3:AK$14, MATCH($B318,D_THERM_DEMANDS!$P$3:$P$14,0), 1)</f>
        <v>0</v>
      </c>
      <c r="Z318">
        <f>INDEX(DEMAND_C217B!$K$3:$K$14, MATCH($B318,DEMAND_C217B!$H$3:$H$14,0), 1)</f>
        <v>0.84161155564444412</v>
      </c>
    </row>
    <row r="319" spans="1:26">
      <c r="A319" s="1">
        <v>43984</v>
      </c>
      <c r="B319" s="6">
        <f t="shared" si="4"/>
        <v>6</v>
      </c>
      <c r="C319" s="11">
        <v>2456</v>
      </c>
      <c r="D319" s="11">
        <f>OROLEVEL5!G308/1000</f>
        <v>3538</v>
      </c>
      <c r="E319" s="11">
        <f>INDEX(OROevaprateIN!$D$2:$D$13, MATCH($B319,OROevaprateIN!$A$2:$A$13,0), 1)</f>
        <v>0.24608865240786937</v>
      </c>
      <c r="F319" s="11">
        <f>INDEX(DEM_D6_PWR!$K$3:$K$14, MATCH($B319,DEM_D6_PWR!$H$3:$H$14,0), 1)</f>
        <v>0.11445634904361907</v>
      </c>
      <c r="G319" s="11">
        <f>INDEX('MINGW_6&amp;DR69'!$L$3:$L$14, MATCH($B319,'MINGW_6&amp;DR69'!$H$3:$H$14,0), 1)</f>
        <v>1.9638888904026577</v>
      </c>
      <c r="H319" s="11">
        <f>INDEX('MINGW_6&amp;DR69'!$M$3:$M$14, MATCH($B319,'MINGW_6&amp;DR69'!$H$3:$H$14,0), 1)</f>
        <v>12.164642830500528</v>
      </c>
      <c r="I319" s="11">
        <v>3884</v>
      </c>
      <c r="J319" s="11">
        <f>INDEX(CALLITE_EVAP_S_SHSTA!$I$2:$I$13, MATCH($B319,CALLITE_EVAP_S_SHSTA!$F$2:$F$13,0), 1)</f>
        <v>0.2910674609835186</v>
      </c>
      <c r="K319" s="11">
        <f>SHASTAlevel5extended!$H308</f>
        <v>4552.1000000000004</v>
      </c>
      <c r="L319" s="11">
        <f>INDEX(CALLiTE_SHASTA_LEVEL2_4!$E$1024:$E$1035, MATCH($B319,CALLiTE_SHASTA_LEVEL2_4!$C$1024:$C$1035,0), 1)</f>
        <v>1700</v>
      </c>
      <c r="M319" s="11">
        <f>INDEX(CALLiTE_SHASTA_LEVEL2_4!$F$1024:$F$1035, MATCH($B319,CALLiTE_SHASTA_LEVEL2_4!$C$1024:$C$1035,0), 1)</f>
        <v>3200</v>
      </c>
      <c r="N319" s="11">
        <f>inflowYuba!H308</f>
        <v>1360</v>
      </c>
      <c r="O319" s="11">
        <f>INDEX(DEMAND_D_DAGUER_NP!$K$3:$K$14, MATCH($B319,DEMAND_D_DAGUER_NP!$H$3:$H$14,0), 1)</f>
        <v>33.506333175538074</v>
      </c>
      <c r="P319" s="11">
        <f>INDEX(D_THERM_DEMANDS!AB$3:AB$14, MATCH($B319,D_THERM_DEMANDS!$P$3:$P$14,0), 1)</f>
        <v>0.97610713943602556</v>
      </c>
      <c r="Q319" s="11">
        <f>INDEX(D_THERM_DEMANDS!AC$3:AC$14, MATCH($B319,D_THERM_DEMANDS!$P$3:$P$14,0), 1)</f>
        <v>0.94355952626182915</v>
      </c>
      <c r="R319" s="11">
        <f>INDEX(D_THERM_DEMANDS!AD$3:AD$14, MATCH($B319,D_THERM_DEMANDS!$P$3:$P$14,0), 1)</f>
        <v>3.5911865113273498</v>
      </c>
      <c r="S319" s="11">
        <f>INDEX(D_THERM_DEMANDS!AE$3:AE$14, MATCH($B319,D_THERM_DEMANDS!$P$3:$P$14,0), 1)</f>
        <v>3.2638888746973065E-2</v>
      </c>
      <c r="T319" s="11">
        <f>INDEX(D_THERM_DEMANDS!AF$3:AF$14, MATCH($B319,D_THERM_DEMANDS!$P$3:$P$14,0), 1)</f>
        <v>3.5793651569457276E-2</v>
      </c>
      <c r="U319" s="11">
        <f>INDEX(D_THERM_DEMANDS!AG$3:AG$14, MATCH($B319,D_THERM_DEMANDS!$P$3:$P$14,0), 1)</f>
        <v>3.5793651569457276E-2</v>
      </c>
      <c r="V319" s="11">
        <f>INDEX(D_THERM_DEMANDS!AH$3:AH$14, MATCH($B319,D_THERM_DEMANDS!$P$3:$P$14,0), 1)</f>
        <v>5.2023809627881126E-2</v>
      </c>
      <c r="W319" s="11">
        <f>INDEX(D_THERM_DEMANDS!AI$3:AI$14, MATCH($B319,D_THERM_DEMANDS!$P$3:$P$14,0), 1)</f>
        <v>5.0079364436013359E-2</v>
      </c>
      <c r="X319" s="11">
        <f>INDEX(D_THERM_DEMANDS!AJ$3:AJ$14, MATCH($B319,D_THERM_DEMANDS!$P$3:$P$14,0), 1)</f>
        <v>0.13341269530947247</v>
      </c>
      <c r="Y319" s="11">
        <f>INDEX(D_THERM_DEMANDS!AK$3:AK$14, MATCH($B319,D_THERM_DEMANDS!$P$3:$P$14,0), 1)</f>
        <v>0</v>
      </c>
      <c r="Z319">
        <f>INDEX(DEMAND_C217B!$K$3:$K$14, MATCH($B319,DEMAND_C217B!$H$3:$H$14,0), 1)</f>
        <v>0.84161155564444412</v>
      </c>
    </row>
    <row r="320" spans="1:26">
      <c r="A320" s="1">
        <v>43985</v>
      </c>
      <c r="B320" s="6">
        <f t="shared" si="4"/>
        <v>6</v>
      </c>
      <c r="C320" s="11">
        <v>2814</v>
      </c>
      <c r="D320" s="11">
        <f>OROLEVEL5!G309/1000</f>
        <v>3538</v>
      </c>
      <c r="E320" s="11">
        <f>INDEX(OROevaprateIN!$D$2:$D$13, MATCH($B320,OROevaprateIN!$A$2:$A$13,0), 1)</f>
        <v>0.24608865240786937</v>
      </c>
      <c r="F320" s="11">
        <f>INDEX(DEM_D6_PWR!$K$3:$K$14, MATCH($B320,DEM_D6_PWR!$H$3:$H$14,0), 1)</f>
        <v>0.11445634904361907</v>
      </c>
      <c r="G320" s="11">
        <f>INDEX('MINGW_6&amp;DR69'!$L$3:$L$14, MATCH($B320,'MINGW_6&amp;DR69'!$H$3:$H$14,0), 1)</f>
        <v>1.9638888904026577</v>
      </c>
      <c r="H320" s="11">
        <f>INDEX('MINGW_6&amp;DR69'!$M$3:$M$14, MATCH($B320,'MINGW_6&amp;DR69'!$H$3:$H$14,0), 1)</f>
        <v>12.164642830500528</v>
      </c>
      <c r="I320" s="11">
        <v>4249</v>
      </c>
      <c r="J320" s="11">
        <f>INDEX(CALLITE_EVAP_S_SHSTA!$I$2:$I$13, MATCH($B320,CALLITE_EVAP_S_SHSTA!$F$2:$F$13,0), 1)</f>
        <v>0.2910674609835186</v>
      </c>
      <c r="K320" s="11">
        <f>SHASTAlevel5extended!$H309</f>
        <v>4552.1000000000004</v>
      </c>
      <c r="L320" s="11">
        <f>INDEX(CALLiTE_SHASTA_LEVEL2_4!$E$1024:$E$1035, MATCH($B320,CALLiTE_SHASTA_LEVEL2_4!$C$1024:$C$1035,0), 1)</f>
        <v>1700</v>
      </c>
      <c r="M320" s="11">
        <f>INDEX(CALLiTE_SHASTA_LEVEL2_4!$F$1024:$F$1035, MATCH($B320,CALLiTE_SHASTA_LEVEL2_4!$C$1024:$C$1035,0), 1)</f>
        <v>3200</v>
      </c>
      <c r="N320" s="11">
        <f>inflowYuba!H309</f>
        <v>1366</v>
      </c>
      <c r="O320" s="11">
        <f>INDEX(DEMAND_D_DAGUER_NP!$K$3:$K$14, MATCH($B320,DEMAND_D_DAGUER_NP!$H$3:$H$14,0), 1)</f>
        <v>33.506333175538074</v>
      </c>
      <c r="P320" s="11">
        <f>INDEX(D_THERM_DEMANDS!AB$3:AB$14, MATCH($B320,D_THERM_DEMANDS!$P$3:$P$14,0), 1)</f>
        <v>0.97610713943602556</v>
      </c>
      <c r="Q320" s="11">
        <f>INDEX(D_THERM_DEMANDS!AC$3:AC$14, MATCH($B320,D_THERM_DEMANDS!$P$3:$P$14,0), 1)</f>
        <v>0.94355952626182915</v>
      </c>
      <c r="R320" s="11">
        <f>INDEX(D_THERM_DEMANDS!AD$3:AD$14, MATCH($B320,D_THERM_DEMANDS!$P$3:$P$14,0), 1)</f>
        <v>3.5911865113273498</v>
      </c>
      <c r="S320" s="11">
        <f>INDEX(D_THERM_DEMANDS!AE$3:AE$14, MATCH($B320,D_THERM_DEMANDS!$P$3:$P$14,0), 1)</f>
        <v>3.2638888746973065E-2</v>
      </c>
      <c r="T320" s="11">
        <f>INDEX(D_THERM_DEMANDS!AF$3:AF$14, MATCH($B320,D_THERM_DEMANDS!$P$3:$P$14,0), 1)</f>
        <v>3.5793651569457276E-2</v>
      </c>
      <c r="U320" s="11">
        <f>INDEX(D_THERM_DEMANDS!AG$3:AG$14, MATCH($B320,D_THERM_DEMANDS!$P$3:$P$14,0), 1)</f>
        <v>3.5793651569457276E-2</v>
      </c>
      <c r="V320" s="11">
        <f>INDEX(D_THERM_DEMANDS!AH$3:AH$14, MATCH($B320,D_THERM_DEMANDS!$P$3:$P$14,0), 1)</f>
        <v>5.2023809627881126E-2</v>
      </c>
      <c r="W320" s="11">
        <f>INDEX(D_THERM_DEMANDS!AI$3:AI$14, MATCH($B320,D_THERM_DEMANDS!$P$3:$P$14,0), 1)</f>
        <v>5.0079364436013359E-2</v>
      </c>
      <c r="X320" s="11">
        <f>INDEX(D_THERM_DEMANDS!AJ$3:AJ$14, MATCH($B320,D_THERM_DEMANDS!$P$3:$P$14,0), 1)</f>
        <v>0.13341269530947247</v>
      </c>
      <c r="Y320" s="11">
        <f>INDEX(D_THERM_DEMANDS!AK$3:AK$14, MATCH($B320,D_THERM_DEMANDS!$P$3:$P$14,0), 1)</f>
        <v>0</v>
      </c>
      <c r="Z320">
        <f>INDEX(DEMAND_C217B!$K$3:$K$14, MATCH($B320,DEMAND_C217B!$H$3:$H$14,0), 1)</f>
        <v>0.84161155564444412</v>
      </c>
    </row>
    <row r="321" spans="1:26">
      <c r="A321" s="1">
        <v>43986</v>
      </c>
      <c r="B321" s="6">
        <f t="shared" si="4"/>
        <v>6</v>
      </c>
      <c r="C321" s="11">
        <v>2700</v>
      </c>
      <c r="D321" s="11">
        <f>OROLEVEL5!G310/1000</f>
        <v>3538</v>
      </c>
      <c r="E321" s="11">
        <f>INDEX(OROevaprateIN!$D$2:$D$13, MATCH($B321,OROevaprateIN!$A$2:$A$13,0), 1)</f>
        <v>0.24608865240786937</v>
      </c>
      <c r="F321" s="11">
        <f>INDEX(DEM_D6_PWR!$K$3:$K$14, MATCH($B321,DEM_D6_PWR!$H$3:$H$14,0), 1)</f>
        <v>0.11445634904361907</v>
      </c>
      <c r="G321" s="11">
        <f>INDEX('MINGW_6&amp;DR69'!$L$3:$L$14, MATCH($B321,'MINGW_6&amp;DR69'!$H$3:$H$14,0), 1)</f>
        <v>1.9638888904026577</v>
      </c>
      <c r="H321" s="11">
        <f>INDEX('MINGW_6&amp;DR69'!$M$3:$M$14, MATCH($B321,'MINGW_6&amp;DR69'!$H$3:$H$14,0), 1)</f>
        <v>12.164642830500528</v>
      </c>
      <c r="I321" s="11">
        <v>5282</v>
      </c>
      <c r="J321" s="11">
        <f>INDEX(CALLITE_EVAP_S_SHSTA!$I$2:$I$13, MATCH($B321,CALLITE_EVAP_S_SHSTA!$F$2:$F$13,0), 1)</f>
        <v>0.2910674609835186</v>
      </c>
      <c r="K321" s="11">
        <f>SHASTAlevel5extended!$H310</f>
        <v>4552.1000000000004</v>
      </c>
      <c r="L321" s="11">
        <f>INDEX(CALLiTE_SHASTA_LEVEL2_4!$E$1024:$E$1035, MATCH($B321,CALLiTE_SHASTA_LEVEL2_4!$C$1024:$C$1035,0), 1)</f>
        <v>1700</v>
      </c>
      <c r="M321" s="11">
        <f>INDEX(CALLiTE_SHASTA_LEVEL2_4!$F$1024:$F$1035, MATCH($B321,CALLiTE_SHASTA_LEVEL2_4!$C$1024:$C$1035,0), 1)</f>
        <v>3200</v>
      </c>
      <c r="N321" s="11">
        <f>inflowYuba!H310</f>
        <v>1375</v>
      </c>
      <c r="O321" s="11">
        <f>INDEX(DEMAND_D_DAGUER_NP!$K$3:$K$14, MATCH($B321,DEMAND_D_DAGUER_NP!$H$3:$H$14,0), 1)</f>
        <v>33.506333175538074</v>
      </c>
      <c r="P321" s="11">
        <f>INDEX(D_THERM_DEMANDS!AB$3:AB$14, MATCH($B321,D_THERM_DEMANDS!$P$3:$P$14,0), 1)</f>
        <v>0.97610713943602556</v>
      </c>
      <c r="Q321" s="11">
        <f>INDEX(D_THERM_DEMANDS!AC$3:AC$14, MATCH($B321,D_THERM_DEMANDS!$P$3:$P$14,0), 1)</f>
        <v>0.94355952626182915</v>
      </c>
      <c r="R321" s="11">
        <f>INDEX(D_THERM_DEMANDS!AD$3:AD$14, MATCH($B321,D_THERM_DEMANDS!$P$3:$P$14,0), 1)</f>
        <v>3.5911865113273498</v>
      </c>
      <c r="S321" s="11">
        <f>INDEX(D_THERM_DEMANDS!AE$3:AE$14, MATCH($B321,D_THERM_DEMANDS!$P$3:$P$14,0), 1)</f>
        <v>3.2638888746973065E-2</v>
      </c>
      <c r="T321" s="11">
        <f>INDEX(D_THERM_DEMANDS!AF$3:AF$14, MATCH($B321,D_THERM_DEMANDS!$P$3:$P$14,0), 1)</f>
        <v>3.5793651569457276E-2</v>
      </c>
      <c r="U321" s="11">
        <f>INDEX(D_THERM_DEMANDS!AG$3:AG$14, MATCH($B321,D_THERM_DEMANDS!$P$3:$P$14,0), 1)</f>
        <v>3.5793651569457276E-2</v>
      </c>
      <c r="V321" s="11">
        <f>INDEX(D_THERM_DEMANDS!AH$3:AH$14, MATCH($B321,D_THERM_DEMANDS!$P$3:$P$14,0), 1)</f>
        <v>5.2023809627881126E-2</v>
      </c>
      <c r="W321" s="11">
        <f>INDEX(D_THERM_DEMANDS!AI$3:AI$14, MATCH($B321,D_THERM_DEMANDS!$P$3:$P$14,0), 1)</f>
        <v>5.0079364436013359E-2</v>
      </c>
      <c r="X321" s="11">
        <f>INDEX(D_THERM_DEMANDS!AJ$3:AJ$14, MATCH($B321,D_THERM_DEMANDS!$P$3:$P$14,0), 1)</f>
        <v>0.13341269530947247</v>
      </c>
      <c r="Y321" s="11">
        <f>INDEX(D_THERM_DEMANDS!AK$3:AK$14, MATCH($B321,D_THERM_DEMANDS!$P$3:$P$14,0), 1)</f>
        <v>0</v>
      </c>
      <c r="Z321">
        <f>INDEX(DEMAND_C217B!$K$3:$K$14, MATCH($B321,DEMAND_C217B!$H$3:$H$14,0), 1)</f>
        <v>0.84161155564444412</v>
      </c>
    </row>
    <row r="322" spans="1:26">
      <c r="A322" s="1">
        <v>43987</v>
      </c>
      <c r="B322" s="6">
        <f t="shared" si="4"/>
        <v>6</v>
      </c>
      <c r="C322" s="11">
        <v>2086</v>
      </c>
      <c r="D322" s="11">
        <f>OROLEVEL5!G311/1000</f>
        <v>3538</v>
      </c>
      <c r="E322" s="11">
        <f>INDEX(OROevaprateIN!$D$2:$D$13, MATCH($B322,OROevaprateIN!$A$2:$A$13,0), 1)</f>
        <v>0.24608865240786937</v>
      </c>
      <c r="F322" s="11">
        <f>INDEX(DEM_D6_PWR!$K$3:$K$14, MATCH($B322,DEM_D6_PWR!$H$3:$H$14,0), 1)</f>
        <v>0.11445634904361907</v>
      </c>
      <c r="G322" s="11">
        <f>INDEX('MINGW_6&amp;DR69'!$L$3:$L$14, MATCH($B322,'MINGW_6&amp;DR69'!$H$3:$H$14,0), 1)</f>
        <v>1.9638888904026577</v>
      </c>
      <c r="H322" s="11">
        <f>INDEX('MINGW_6&amp;DR69'!$M$3:$M$14, MATCH($B322,'MINGW_6&amp;DR69'!$H$3:$H$14,0), 1)</f>
        <v>12.164642830500528</v>
      </c>
      <c r="I322" s="11">
        <v>3654</v>
      </c>
      <c r="J322" s="11">
        <f>INDEX(CALLITE_EVAP_S_SHSTA!$I$2:$I$13, MATCH($B322,CALLITE_EVAP_S_SHSTA!$F$2:$F$13,0), 1)</f>
        <v>0.2910674609835186</v>
      </c>
      <c r="K322" s="11">
        <f>SHASTAlevel5extended!$H311</f>
        <v>4552.1000000000004</v>
      </c>
      <c r="L322" s="11">
        <f>INDEX(CALLiTE_SHASTA_LEVEL2_4!$E$1024:$E$1035, MATCH($B322,CALLiTE_SHASTA_LEVEL2_4!$C$1024:$C$1035,0), 1)</f>
        <v>1700</v>
      </c>
      <c r="M322" s="11">
        <f>INDEX(CALLiTE_SHASTA_LEVEL2_4!$F$1024:$F$1035, MATCH($B322,CALLiTE_SHASTA_LEVEL2_4!$C$1024:$C$1035,0), 1)</f>
        <v>3200</v>
      </c>
      <c r="N322" s="11">
        <f>inflowYuba!H311</f>
        <v>1383</v>
      </c>
      <c r="O322" s="11">
        <f>INDEX(DEMAND_D_DAGUER_NP!$K$3:$K$14, MATCH($B322,DEMAND_D_DAGUER_NP!$H$3:$H$14,0), 1)</f>
        <v>33.506333175538074</v>
      </c>
      <c r="P322" s="11">
        <f>INDEX(D_THERM_DEMANDS!AB$3:AB$14, MATCH($B322,D_THERM_DEMANDS!$P$3:$P$14,0), 1)</f>
        <v>0.97610713943602556</v>
      </c>
      <c r="Q322" s="11">
        <f>INDEX(D_THERM_DEMANDS!AC$3:AC$14, MATCH($B322,D_THERM_DEMANDS!$P$3:$P$14,0), 1)</f>
        <v>0.94355952626182915</v>
      </c>
      <c r="R322" s="11">
        <f>INDEX(D_THERM_DEMANDS!AD$3:AD$14, MATCH($B322,D_THERM_DEMANDS!$P$3:$P$14,0), 1)</f>
        <v>3.5911865113273498</v>
      </c>
      <c r="S322" s="11">
        <f>INDEX(D_THERM_DEMANDS!AE$3:AE$14, MATCH($B322,D_THERM_DEMANDS!$P$3:$P$14,0), 1)</f>
        <v>3.2638888746973065E-2</v>
      </c>
      <c r="T322" s="11">
        <f>INDEX(D_THERM_DEMANDS!AF$3:AF$14, MATCH($B322,D_THERM_DEMANDS!$P$3:$P$14,0), 1)</f>
        <v>3.5793651569457276E-2</v>
      </c>
      <c r="U322" s="11">
        <f>INDEX(D_THERM_DEMANDS!AG$3:AG$14, MATCH($B322,D_THERM_DEMANDS!$P$3:$P$14,0), 1)</f>
        <v>3.5793651569457276E-2</v>
      </c>
      <c r="V322" s="11">
        <f>INDEX(D_THERM_DEMANDS!AH$3:AH$14, MATCH($B322,D_THERM_DEMANDS!$P$3:$P$14,0), 1)</f>
        <v>5.2023809627881126E-2</v>
      </c>
      <c r="W322" s="11">
        <f>INDEX(D_THERM_DEMANDS!AI$3:AI$14, MATCH($B322,D_THERM_DEMANDS!$P$3:$P$14,0), 1)</f>
        <v>5.0079364436013359E-2</v>
      </c>
      <c r="X322" s="11">
        <f>INDEX(D_THERM_DEMANDS!AJ$3:AJ$14, MATCH($B322,D_THERM_DEMANDS!$P$3:$P$14,0), 1)</f>
        <v>0.13341269530947247</v>
      </c>
      <c r="Y322" s="11">
        <f>INDEX(D_THERM_DEMANDS!AK$3:AK$14, MATCH($B322,D_THERM_DEMANDS!$P$3:$P$14,0), 1)</f>
        <v>0</v>
      </c>
      <c r="Z322">
        <f>INDEX(DEMAND_C217B!$K$3:$K$14, MATCH($B322,DEMAND_C217B!$H$3:$H$14,0), 1)</f>
        <v>0.84161155564444412</v>
      </c>
    </row>
    <row r="323" spans="1:26">
      <c r="A323" s="1">
        <v>43988</v>
      </c>
      <c r="B323" s="6">
        <f t="shared" si="4"/>
        <v>6</v>
      </c>
      <c r="C323" s="11">
        <v>1884</v>
      </c>
      <c r="D323" s="11">
        <f>OROLEVEL5!G312/1000</f>
        <v>3538</v>
      </c>
      <c r="E323" s="11">
        <f>INDEX(OROevaprateIN!$D$2:$D$13, MATCH($B323,OROevaprateIN!$A$2:$A$13,0), 1)</f>
        <v>0.24608865240786937</v>
      </c>
      <c r="F323" s="11">
        <f>INDEX(DEM_D6_PWR!$K$3:$K$14, MATCH($B323,DEM_D6_PWR!$H$3:$H$14,0), 1)</f>
        <v>0.11445634904361907</v>
      </c>
      <c r="G323" s="11">
        <f>INDEX('MINGW_6&amp;DR69'!$L$3:$L$14, MATCH($B323,'MINGW_6&amp;DR69'!$H$3:$H$14,0), 1)</f>
        <v>1.9638888904026577</v>
      </c>
      <c r="H323" s="11">
        <f>INDEX('MINGW_6&amp;DR69'!$M$3:$M$14, MATCH($B323,'MINGW_6&amp;DR69'!$H$3:$H$14,0), 1)</f>
        <v>12.164642830500528</v>
      </c>
      <c r="I323" s="11">
        <v>2472</v>
      </c>
      <c r="J323" s="11">
        <f>INDEX(CALLITE_EVAP_S_SHSTA!$I$2:$I$13, MATCH($B323,CALLITE_EVAP_S_SHSTA!$F$2:$F$13,0), 1)</f>
        <v>0.2910674609835186</v>
      </c>
      <c r="K323" s="11">
        <f>SHASTAlevel5extended!$H312</f>
        <v>4552.1000000000004</v>
      </c>
      <c r="L323" s="11">
        <f>INDEX(CALLiTE_SHASTA_LEVEL2_4!$E$1024:$E$1035, MATCH($B323,CALLiTE_SHASTA_LEVEL2_4!$C$1024:$C$1035,0), 1)</f>
        <v>1700</v>
      </c>
      <c r="M323" s="11">
        <f>INDEX(CALLiTE_SHASTA_LEVEL2_4!$F$1024:$F$1035, MATCH($B323,CALLiTE_SHASTA_LEVEL2_4!$C$1024:$C$1035,0), 1)</f>
        <v>3200</v>
      </c>
      <c r="N323" s="11">
        <f>inflowYuba!H312</f>
        <v>1374</v>
      </c>
      <c r="O323" s="11">
        <f>INDEX(DEMAND_D_DAGUER_NP!$K$3:$K$14, MATCH($B323,DEMAND_D_DAGUER_NP!$H$3:$H$14,0), 1)</f>
        <v>33.506333175538074</v>
      </c>
      <c r="P323" s="11">
        <f>INDEX(D_THERM_DEMANDS!AB$3:AB$14, MATCH($B323,D_THERM_DEMANDS!$P$3:$P$14,0), 1)</f>
        <v>0.97610713943602556</v>
      </c>
      <c r="Q323" s="11">
        <f>INDEX(D_THERM_DEMANDS!AC$3:AC$14, MATCH($B323,D_THERM_DEMANDS!$P$3:$P$14,0), 1)</f>
        <v>0.94355952626182915</v>
      </c>
      <c r="R323" s="11">
        <f>INDEX(D_THERM_DEMANDS!AD$3:AD$14, MATCH($B323,D_THERM_DEMANDS!$P$3:$P$14,0), 1)</f>
        <v>3.5911865113273498</v>
      </c>
      <c r="S323" s="11">
        <f>INDEX(D_THERM_DEMANDS!AE$3:AE$14, MATCH($B323,D_THERM_DEMANDS!$P$3:$P$14,0), 1)</f>
        <v>3.2638888746973065E-2</v>
      </c>
      <c r="T323" s="11">
        <f>INDEX(D_THERM_DEMANDS!AF$3:AF$14, MATCH($B323,D_THERM_DEMANDS!$P$3:$P$14,0), 1)</f>
        <v>3.5793651569457276E-2</v>
      </c>
      <c r="U323" s="11">
        <f>INDEX(D_THERM_DEMANDS!AG$3:AG$14, MATCH($B323,D_THERM_DEMANDS!$P$3:$P$14,0), 1)</f>
        <v>3.5793651569457276E-2</v>
      </c>
      <c r="V323" s="11">
        <f>INDEX(D_THERM_DEMANDS!AH$3:AH$14, MATCH($B323,D_THERM_DEMANDS!$P$3:$P$14,0), 1)</f>
        <v>5.2023809627881126E-2</v>
      </c>
      <c r="W323" s="11">
        <f>INDEX(D_THERM_DEMANDS!AI$3:AI$14, MATCH($B323,D_THERM_DEMANDS!$P$3:$P$14,0), 1)</f>
        <v>5.0079364436013359E-2</v>
      </c>
      <c r="X323" s="11">
        <f>INDEX(D_THERM_DEMANDS!AJ$3:AJ$14, MATCH($B323,D_THERM_DEMANDS!$P$3:$P$14,0), 1)</f>
        <v>0.13341269530947247</v>
      </c>
      <c r="Y323" s="11">
        <f>INDEX(D_THERM_DEMANDS!AK$3:AK$14, MATCH($B323,D_THERM_DEMANDS!$P$3:$P$14,0), 1)</f>
        <v>0</v>
      </c>
      <c r="Z323">
        <f>INDEX(DEMAND_C217B!$K$3:$K$14, MATCH($B323,DEMAND_C217B!$H$3:$H$14,0), 1)</f>
        <v>0.84161155564444412</v>
      </c>
    </row>
    <row r="324" spans="1:26">
      <c r="A324" s="1">
        <v>43989</v>
      </c>
      <c r="B324" s="6">
        <f t="shared" si="4"/>
        <v>6</v>
      </c>
      <c r="C324" s="11">
        <v>1597</v>
      </c>
      <c r="D324" s="11">
        <f>OROLEVEL5!G313/1000</f>
        <v>3538</v>
      </c>
      <c r="E324" s="11">
        <f>INDEX(OROevaprateIN!$D$2:$D$13, MATCH($B324,OROevaprateIN!$A$2:$A$13,0), 1)</f>
        <v>0.24608865240786937</v>
      </c>
      <c r="F324" s="11">
        <f>INDEX(DEM_D6_PWR!$K$3:$K$14, MATCH($B324,DEM_D6_PWR!$H$3:$H$14,0), 1)</f>
        <v>0.11445634904361907</v>
      </c>
      <c r="G324" s="11">
        <f>INDEX('MINGW_6&amp;DR69'!$L$3:$L$14, MATCH($B324,'MINGW_6&amp;DR69'!$H$3:$H$14,0), 1)</f>
        <v>1.9638888904026577</v>
      </c>
      <c r="H324" s="11">
        <f>INDEX('MINGW_6&amp;DR69'!$M$3:$M$14, MATCH($B324,'MINGW_6&amp;DR69'!$H$3:$H$14,0), 1)</f>
        <v>12.164642830500528</v>
      </c>
      <c r="I324" s="11">
        <v>3099</v>
      </c>
      <c r="J324" s="11">
        <f>INDEX(CALLITE_EVAP_S_SHSTA!$I$2:$I$13, MATCH($B324,CALLITE_EVAP_S_SHSTA!$F$2:$F$13,0), 1)</f>
        <v>0.2910674609835186</v>
      </c>
      <c r="K324" s="11">
        <f>SHASTAlevel5extended!$H313</f>
        <v>4552.1000000000004</v>
      </c>
      <c r="L324" s="11">
        <f>INDEX(CALLiTE_SHASTA_LEVEL2_4!$E$1024:$E$1035, MATCH($B324,CALLiTE_SHASTA_LEVEL2_4!$C$1024:$C$1035,0), 1)</f>
        <v>1700</v>
      </c>
      <c r="M324" s="11">
        <f>INDEX(CALLiTE_SHASTA_LEVEL2_4!$F$1024:$F$1035, MATCH($B324,CALLiTE_SHASTA_LEVEL2_4!$C$1024:$C$1035,0), 1)</f>
        <v>3200</v>
      </c>
      <c r="N324" s="11">
        <f>inflowYuba!H313</f>
        <v>1359</v>
      </c>
      <c r="O324" s="11">
        <f>INDEX(DEMAND_D_DAGUER_NP!$K$3:$K$14, MATCH($B324,DEMAND_D_DAGUER_NP!$H$3:$H$14,0), 1)</f>
        <v>33.506333175538074</v>
      </c>
      <c r="P324" s="11">
        <f>INDEX(D_THERM_DEMANDS!AB$3:AB$14, MATCH($B324,D_THERM_DEMANDS!$P$3:$P$14,0), 1)</f>
        <v>0.97610713943602556</v>
      </c>
      <c r="Q324" s="11">
        <f>INDEX(D_THERM_DEMANDS!AC$3:AC$14, MATCH($B324,D_THERM_DEMANDS!$P$3:$P$14,0), 1)</f>
        <v>0.94355952626182915</v>
      </c>
      <c r="R324" s="11">
        <f>INDEX(D_THERM_DEMANDS!AD$3:AD$14, MATCH($B324,D_THERM_DEMANDS!$P$3:$P$14,0), 1)</f>
        <v>3.5911865113273498</v>
      </c>
      <c r="S324" s="11">
        <f>INDEX(D_THERM_DEMANDS!AE$3:AE$14, MATCH($B324,D_THERM_DEMANDS!$P$3:$P$14,0), 1)</f>
        <v>3.2638888746973065E-2</v>
      </c>
      <c r="T324" s="11">
        <f>INDEX(D_THERM_DEMANDS!AF$3:AF$14, MATCH($B324,D_THERM_DEMANDS!$P$3:$P$14,0), 1)</f>
        <v>3.5793651569457276E-2</v>
      </c>
      <c r="U324" s="11">
        <f>INDEX(D_THERM_DEMANDS!AG$3:AG$14, MATCH($B324,D_THERM_DEMANDS!$P$3:$P$14,0), 1)</f>
        <v>3.5793651569457276E-2</v>
      </c>
      <c r="V324" s="11">
        <f>INDEX(D_THERM_DEMANDS!AH$3:AH$14, MATCH($B324,D_THERM_DEMANDS!$P$3:$P$14,0), 1)</f>
        <v>5.2023809627881126E-2</v>
      </c>
      <c r="W324" s="11">
        <f>INDEX(D_THERM_DEMANDS!AI$3:AI$14, MATCH($B324,D_THERM_DEMANDS!$P$3:$P$14,0), 1)</f>
        <v>5.0079364436013359E-2</v>
      </c>
      <c r="X324" s="11">
        <f>INDEX(D_THERM_DEMANDS!AJ$3:AJ$14, MATCH($B324,D_THERM_DEMANDS!$P$3:$P$14,0), 1)</f>
        <v>0.13341269530947247</v>
      </c>
      <c r="Y324" s="11">
        <f>INDEX(D_THERM_DEMANDS!AK$3:AK$14, MATCH($B324,D_THERM_DEMANDS!$P$3:$P$14,0), 1)</f>
        <v>0</v>
      </c>
      <c r="Z324">
        <f>INDEX(DEMAND_C217B!$K$3:$K$14, MATCH($B324,DEMAND_C217B!$H$3:$H$14,0), 1)</f>
        <v>0.84161155564444412</v>
      </c>
    </row>
    <row r="325" spans="1:26">
      <c r="A325" s="1">
        <v>43990</v>
      </c>
      <c r="B325" s="6">
        <f t="shared" si="4"/>
        <v>6</v>
      </c>
      <c r="C325" s="11">
        <v>2487</v>
      </c>
      <c r="D325" s="11">
        <f>OROLEVEL5!G314/1000</f>
        <v>3538</v>
      </c>
      <c r="E325" s="11">
        <f>INDEX(OROevaprateIN!$D$2:$D$13, MATCH($B325,OROevaprateIN!$A$2:$A$13,0), 1)</f>
        <v>0.24608865240786937</v>
      </c>
      <c r="F325" s="11">
        <f>INDEX(DEM_D6_PWR!$K$3:$K$14, MATCH($B325,DEM_D6_PWR!$H$3:$H$14,0), 1)</f>
        <v>0.11445634904361907</v>
      </c>
      <c r="G325" s="11">
        <f>INDEX('MINGW_6&amp;DR69'!$L$3:$L$14, MATCH($B325,'MINGW_6&amp;DR69'!$H$3:$H$14,0), 1)</f>
        <v>1.9638888904026577</v>
      </c>
      <c r="H325" s="11">
        <f>INDEX('MINGW_6&amp;DR69'!$M$3:$M$14, MATCH($B325,'MINGW_6&amp;DR69'!$H$3:$H$14,0), 1)</f>
        <v>12.164642830500528</v>
      </c>
      <c r="I325" s="11">
        <v>2926</v>
      </c>
      <c r="J325" s="11">
        <f>INDEX(CALLITE_EVAP_S_SHSTA!$I$2:$I$13, MATCH($B325,CALLITE_EVAP_S_SHSTA!$F$2:$F$13,0), 1)</f>
        <v>0.2910674609835186</v>
      </c>
      <c r="K325" s="11">
        <f>SHASTAlevel5extended!$H314</f>
        <v>4552.1000000000004</v>
      </c>
      <c r="L325" s="11">
        <f>INDEX(CALLiTE_SHASTA_LEVEL2_4!$E$1024:$E$1035, MATCH($B325,CALLiTE_SHASTA_LEVEL2_4!$C$1024:$C$1035,0), 1)</f>
        <v>1700</v>
      </c>
      <c r="M325" s="11">
        <f>INDEX(CALLiTE_SHASTA_LEVEL2_4!$F$1024:$F$1035, MATCH($B325,CALLiTE_SHASTA_LEVEL2_4!$C$1024:$C$1035,0), 1)</f>
        <v>3200</v>
      </c>
      <c r="N325" s="11">
        <f>inflowYuba!H314</f>
        <v>1361</v>
      </c>
      <c r="O325" s="11">
        <f>INDEX(DEMAND_D_DAGUER_NP!$K$3:$K$14, MATCH($B325,DEMAND_D_DAGUER_NP!$H$3:$H$14,0), 1)</f>
        <v>33.506333175538074</v>
      </c>
      <c r="P325" s="11">
        <f>INDEX(D_THERM_DEMANDS!AB$3:AB$14, MATCH($B325,D_THERM_DEMANDS!$P$3:$P$14,0), 1)</f>
        <v>0.97610713943602556</v>
      </c>
      <c r="Q325" s="11">
        <f>INDEX(D_THERM_DEMANDS!AC$3:AC$14, MATCH($B325,D_THERM_DEMANDS!$P$3:$P$14,0), 1)</f>
        <v>0.94355952626182915</v>
      </c>
      <c r="R325" s="11">
        <f>INDEX(D_THERM_DEMANDS!AD$3:AD$14, MATCH($B325,D_THERM_DEMANDS!$P$3:$P$14,0), 1)</f>
        <v>3.5911865113273498</v>
      </c>
      <c r="S325" s="11">
        <f>INDEX(D_THERM_DEMANDS!AE$3:AE$14, MATCH($B325,D_THERM_DEMANDS!$P$3:$P$14,0), 1)</f>
        <v>3.2638888746973065E-2</v>
      </c>
      <c r="T325" s="11">
        <f>INDEX(D_THERM_DEMANDS!AF$3:AF$14, MATCH($B325,D_THERM_DEMANDS!$P$3:$P$14,0), 1)</f>
        <v>3.5793651569457276E-2</v>
      </c>
      <c r="U325" s="11">
        <f>INDEX(D_THERM_DEMANDS!AG$3:AG$14, MATCH($B325,D_THERM_DEMANDS!$P$3:$P$14,0), 1)</f>
        <v>3.5793651569457276E-2</v>
      </c>
      <c r="V325" s="11">
        <f>INDEX(D_THERM_DEMANDS!AH$3:AH$14, MATCH($B325,D_THERM_DEMANDS!$P$3:$P$14,0), 1)</f>
        <v>5.2023809627881126E-2</v>
      </c>
      <c r="W325" s="11">
        <f>INDEX(D_THERM_DEMANDS!AI$3:AI$14, MATCH($B325,D_THERM_DEMANDS!$P$3:$P$14,0), 1)</f>
        <v>5.0079364436013359E-2</v>
      </c>
      <c r="X325" s="11">
        <f>INDEX(D_THERM_DEMANDS!AJ$3:AJ$14, MATCH($B325,D_THERM_DEMANDS!$P$3:$P$14,0), 1)</f>
        <v>0.13341269530947247</v>
      </c>
      <c r="Y325" s="11">
        <f>INDEX(D_THERM_DEMANDS!AK$3:AK$14, MATCH($B325,D_THERM_DEMANDS!$P$3:$P$14,0), 1)</f>
        <v>0</v>
      </c>
      <c r="Z325">
        <f>INDEX(DEMAND_C217B!$K$3:$K$14, MATCH($B325,DEMAND_C217B!$H$3:$H$14,0), 1)</f>
        <v>0.84161155564444412</v>
      </c>
    </row>
    <row r="326" spans="1:26">
      <c r="A326" s="1">
        <v>43991</v>
      </c>
      <c r="B326" s="6">
        <f t="shared" si="4"/>
        <v>6</v>
      </c>
      <c r="C326" s="11">
        <v>2286</v>
      </c>
      <c r="D326" s="11">
        <f>OROLEVEL5!G315/1000</f>
        <v>3538</v>
      </c>
      <c r="E326" s="11">
        <f>INDEX(OROevaprateIN!$D$2:$D$13, MATCH($B326,OROevaprateIN!$A$2:$A$13,0), 1)</f>
        <v>0.24608865240786937</v>
      </c>
      <c r="F326" s="11">
        <f>INDEX(DEM_D6_PWR!$K$3:$K$14, MATCH($B326,DEM_D6_PWR!$H$3:$H$14,0), 1)</f>
        <v>0.11445634904361907</v>
      </c>
      <c r="G326" s="11">
        <f>INDEX('MINGW_6&amp;DR69'!$L$3:$L$14, MATCH($B326,'MINGW_6&amp;DR69'!$H$3:$H$14,0), 1)</f>
        <v>1.9638888904026577</v>
      </c>
      <c r="H326" s="11">
        <f>INDEX('MINGW_6&amp;DR69'!$M$3:$M$14, MATCH($B326,'MINGW_6&amp;DR69'!$H$3:$H$14,0), 1)</f>
        <v>12.164642830500528</v>
      </c>
      <c r="I326" s="11">
        <v>3990</v>
      </c>
      <c r="J326" s="11">
        <f>INDEX(CALLITE_EVAP_S_SHSTA!$I$2:$I$13, MATCH($B326,CALLITE_EVAP_S_SHSTA!$F$2:$F$13,0), 1)</f>
        <v>0.2910674609835186</v>
      </c>
      <c r="K326" s="11">
        <f>SHASTAlevel5extended!$H315</f>
        <v>4552.1000000000004</v>
      </c>
      <c r="L326" s="11">
        <f>INDEX(CALLiTE_SHASTA_LEVEL2_4!$E$1024:$E$1035, MATCH($B326,CALLiTE_SHASTA_LEVEL2_4!$C$1024:$C$1035,0), 1)</f>
        <v>1700</v>
      </c>
      <c r="M326" s="11">
        <f>INDEX(CALLiTE_SHASTA_LEVEL2_4!$F$1024:$F$1035, MATCH($B326,CALLiTE_SHASTA_LEVEL2_4!$C$1024:$C$1035,0), 1)</f>
        <v>3200</v>
      </c>
      <c r="N326" s="11">
        <f>inflowYuba!H315</f>
        <v>1396</v>
      </c>
      <c r="O326" s="11">
        <f>INDEX(DEMAND_D_DAGUER_NP!$K$3:$K$14, MATCH($B326,DEMAND_D_DAGUER_NP!$H$3:$H$14,0), 1)</f>
        <v>33.506333175538074</v>
      </c>
      <c r="P326" s="11">
        <f>INDEX(D_THERM_DEMANDS!AB$3:AB$14, MATCH($B326,D_THERM_DEMANDS!$P$3:$P$14,0), 1)</f>
        <v>0.97610713943602556</v>
      </c>
      <c r="Q326" s="11">
        <f>INDEX(D_THERM_DEMANDS!AC$3:AC$14, MATCH($B326,D_THERM_DEMANDS!$P$3:$P$14,0), 1)</f>
        <v>0.94355952626182915</v>
      </c>
      <c r="R326" s="11">
        <f>INDEX(D_THERM_DEMANDS!AD$3:AD$14, MATCH($B326,D_THERM_DEMANDS!$P$3:$P$14,0), 1)</f>
        <v>3.5911865113273498</v>
      </c>
      <c r="S326" s="11">
        <f>INDEX(D_THERM_DEMANDS!AE$3:AE$14, MATCH($B326,D_THERM_DEMANDS!$P$3:$P$14,0), 1)</f>
        <v>3.2638888746973065E-2</v>
      </c>
      <c r="T326" s="11">
        <f>INDEX(D_THERM_DEMANDS!AF$3:AF$14, MATCH($B326,D_THERM_DEMANDS!$P$3:$P$14,0), 1)</f>
        <v>3.5793651569457276E-2</v>
      </c>
      <c r="U326" s="11">
        <f>INDEX(D_THERM_DEMANDS!AG$3:AG$14, MATCH($B326,D_THERM_DEMANDS!$P$3:$P$14,0), 1)</f>
        <v>3.5793651569457276E-2</v>
      </c>
      <c r="V326" s="11">
        <f>INDEX(D_THERM_DEMANDS!AH$3:AH$14, MATCH($B326,D_THERM_DEMANDS!$P$3:$P$14,0), 1)</f>
        <v>5.2023809627881126E-2</v>
      </c>
      <c r="W326" s="11">
        <f>INDEX(D_THERM_DEMANDS!AI$3:AI$14, MATCH($B326,D_THERM_DEMANDS!$P$3:$P$14,0), 1)</f>
        <v>5.0079364436013359E-2</v>
      </c>
      <c r="X326" s="11">
        <f>INDEX(D_THERM_DEMANDS!AJ$3:AJ$14, MATCH($B326,D_THERM_DEMANDS!$P$3:$P$14,0), 1)</f>
        <v>0.13341269530947247</v>
      </c>
      <c r="Y326" s="11">
        <f>INDEX(D_THERM_DEMANDS!AK$3:AK$14, MATCH($B326,D_THERM_DEMANDS!$P$3:$P$14,0), 1)</f>
        <v>0</v>
      </c>
      <c r="Z326">
        <f>INDEX(DEMAND_C217B!$K$3:$K$14, MATCH($B326,DEMAND_C217B!$H$3:$H$14,0), 1)</f>
        <v>0.84161155564444412</v>
      </c>
    </row>
    <row r="327" spans="1:26">
      <c r="A327" s="1">
        <v>43992</v>
      </c>
      <c r="B327" s="6">
        <f t="shared" si="4"/>
        <v>6</v>
      </c>
      <c r="C327" s="11">
        <v>2178</v>
      </c>
      <c r="D327" s="11">
        <f>OROLEVEL5!G316/1000</f>
        <v>3538</v>
      </c>
      <c r="E327" s="11">
        <f>INDEX(OROevaprateIN!$D$2:$D$13, MATCH($B327,OROevaprateIN!$A$2:$A$13,0), 1)</f>
        <v>0.24608865240786937</v>
      </c>
      <c r="F327" s="11">
        <f>INDEX(DEM_D6_PWR!$K$3:$K$14, MATCH($B327,DEM_D6_PWR!$H$3:$H$14,0), 1)</f>
        <v>0.11445634904361907</v>
      </c>
      <c r="G327" s="11">
        <f>INDEX('MINGW_6&amp;DR69'!$L$3:$L$14, MATCH($B327,'MINGW_6&amp;DR69'!$H$3:$H$14,0), 1)</f>
        <v>1.9638888904026577</v>
      </c>
      <c r="H327" s="11">
        <f>INDEX('MINGW_6&amp;DR69'!$M$3:$M$14, MATCH($B327,'MINGW_6&amp;DR69'!$H$3:$H$14,0), 1)</f>
        <v>12.164642830500528</v>
      </c>
      <c r="I327" s="11">
        <v>3058</v>
      </c>
      <c r="J327" s="11">
        <f>INDEX(CALLITE_EVAP_S_SHSTA!$I$2:$I$13, MATCH($B327,CALLITE_EVAP_S_SHSTA!$F$2:$F$13,0), 1)</f>
        <v>0.2910674609835186</v>
      </c>
      <c r="K327" s="11">
        <f>SHASTAlevel5extended!$H316</f>
        <v>4552.1000000000004</v>
      </c>
      <c r="L327" s="11">
        <f>INDEX(CALLiTE_SHASTA_LEVEL2_4!$E$1024:$E$1035, MATCH($B327,CALLiTE_SHASTA_LEVEL2_4!$C$1024:$C$1035,0), 1)</f>
        <v>1700</v>
      </c>
      <c r="M327" s="11">
        <f>INDEX(CALLiTE_SHASTA_LEVEL2_4!$F$1024:$F$1035, MATCH($B327,CALLiTE_SHASTA_LEVEL2_4!$C$1024:$C$1035,0), 1)</f>
        <v>3200</v>
      </c>
      <c r="N327" s="11">
        <f>inflowYuba!H316</f>
        <v>1425</v>
      </c>
      <c r="O327" s="11">
        <f>INDEX(DEMAND_D_DAGUER_NP!$K$3:$K$14, MATCH($B327,DEMAND_D_DAGUER_NP!$H$3:$H$14,0), 1)</f>
        <v>33.506333175538074</v>
      </c>
      <c r="P327" s="11">
        <f>INDEX(D_THERM_DEMANDS!AB$3:AB$14, MATCH($B327,D_THERM_DEMANDS!$P$3:$P$14,0), 1)</f>
        <v>0.97610713943602556</v>
      </c>
      <c r="Q327" s="11">
        <f>INDEX(D_THERM_DEMANDS!AC$3:AC$14, MATCH($B327,D_THERM_DEMANDS!$P$3:$P$14,0), 1)</f>
        <v>0.94355952626182915</v>
      </c>
      <c r="R327" s="11">
        <f>INDEX(D_THERM_DEMANDS!AD$3:AD$14, MATCH($B327,D_THERM_DEMANDS!$P$3:$P$14,0), 1)</f>
        <v>3.5911865113273498</v>
      </c>
      <c r="S327" s="11">
        <f>INDEX(D_THERM_DEMANDS!AE$3:AE$14, MATCH($B327,D_THERM_DEMANDS!$P$3:$P$14,0), 1)</f>
        <v>3.2638888746973065E-2</v>
      </c>
      <c r="T327" s="11">
        <f>INDEX(D_THERM_DEMANDS!AF$3:AF$14, MATCH($B327,D_THERM_DEMANDS!$P$3:$P$14,0), 1)</f>
        <v>3.5793651569457276E-2</v>
      </c>
      <c r="U327" s="11">
        <f>INDEX(D_THERM_DEMANDS!AG$3:AG$14, MATCH($B327,D_THERM_DEMANDS!$P$3:$P$14,0), 1)</f>
        <v>3.5793651569457276E-2</v>
      </c>
      <c r="V327" s="11">
        <f>INDEX(D_THERM_DEMANDS!AH$3:AH$14, MATCH($B327,D_THERM_DEMANDS!$P$3:$P$14,0), 1)</f>
        <v>5.2023809627881126E-2</v>
      </c>
      <c r="W327" s="11">
        <f>INDEX(D_THERM_DEMANDS!AI$3:AI$14, MATCH($B327,D_THERM_DEMANDS!$P$3:$P$14,0), 1)</f>
        <v>5.0079364436013359E-2</v>
      </c>
      <c r="X327" s="11">
        <f>INDEX(D_THERM_DEMANDS!AJ$3:AJ$14, MATCH($B327,D_THERM_DEMANDS!$P$3:$P$14,0), 1)</f>
        <v>0.13341269530947247</v>
      </c>
      <c r="Y327" s="11">
        <f>INDEX(D_THERM_DEMANDS!AK$3:AK$14, MATCH($B327,D_THERM_DEMANDS!$P$3:$P$14,0), 1)</f>
        <v>0</v>
      </c>
      <c r="Z327">
        <f>INDEX(DEMAND_C217B!$K$3:$K$14, MATCH($B327,DEMAND_C217B!$H$3:$H$14,0), 1)</f>
        <v>0.84161155564444412</v>
      </c>
    </row>
    <row r="328" spans="1:26">
      <c r="A328" s="1">
        <v>43993</v>
      </c>
      <c r="B328" s="6">
        <f t="shared" si="4"/>
        <v>6</v>
      </c>
      <c r="C328" s="11">
        <v>2311</v>
      </c>
      <c r="D328" s="11">
        <f>OROLEVEL5!G317/1000</f>
        <v>3538</v>
      </c>
      <c r="E328" s="11">
        <f>INDEX(OROevaprateIN!$D$2:$D$13, MATCH($B328,OROevaprateIN!$A$2:$A$13,0), 1)</f>
        <v>0.24608865240786937</v>
      </c>
      <c r="F328" s="11">
        <f>INDEX(DEM_D6_PWR!$K$3:$K$14, MATCH($B328,DEM_D6_PWR!$H$3:$H$14,0), 1)</f>
        <v>0.11445634904361907</v>
      </c>
      <c r="G328" s="11">
        <f>INDEX('MINGW_6&amp;DR69'!$L$3:$L$14, MATCH($B328,'MINGW_6&amp;DR69'!$H$3:$H$14,0), 1)</f>
        <v>1.9638888904026577</v>
      </c>
      <c r="H328" s="11">
        <f>INDEX('MINGW_6&amp;DR69'!$M$3:$M$14, MATCH($B328,'MINGW_6&amp;DR69'!$H$3:$H$14,0), 1)</f>
        <v>12.164642830500528</v>
      </c>
      <c r="I328" s="11">
        <v>6701</v>
      </c>
      <c r="J328" s="11">
        <f>INDEX(CALLITE_EVAP_S_SHSTA!$I$2:$I$13, MATCH($B328,CALLITE_EVAP_S_SHSTA!$F$2:$F$13,0), 1)</f>
        <v>0.2910674609835186</v>
      </c>
      <c r="K328" s="11">
        <f>SHASTAlevel5extended!$H317</f>
        <v>4552.1000000000004</v>
      </c>
      <c r="L328" s="11">
        <f>INDEX(CALLiTE_SHASTA_LEVEL2_4!$E$1024:$E$1035, MATCH($B328,CALLiTE_SHASTA_LEVEL2_4!$C$1024:$C$1035,0), 1)</f>
        <v>1700</v>
      </c>
      <c r="M328" s="11">
        <f>INDEX(CALLiTE_SHASTA_LEVEL2_4!$F$1024:$F$1035, MATCH($B328,CALLiTE_SHASTA_LEVEL2_4!$C$1024:$C$1035,0), 1)</f>
        <v>3200</v>
      </c>
      <c r="N328" s="11">
        <f>inflowYuba!H317</f>
        <v>1427</v>
      </c>
      <c r="O328" s="11">
        <f>INDEX(DEMAND_D_DAGUER_NP!$K$3:$K$14, MATCH($B328,DEMAND_D_DAGUER_NP!$H$3:$H$14,0), 1)</f>
        <v>33.506333175538074</v>
      </c>
      <c r="P328" s="11">
        <f>INDEX(D_THERM_DEMANDS!AB$3:AB$14, MATCH($B328,D_THERM_DEMANDS!$P$3:$P$14,0), 1)</f>
        <v>0.97610713943602556</v>
      </c>
      <c r="Q328" s="11">
        <f>INDEX(D_THERM_DEMANDS!AC$3:AC$14, MATCH($B328,D_THERM_DEMANDS!$P$3:$P$14,0), 1)</f>
        <v>0.94355952626182915</v>
      </c>
      <c r="R328" s="11">
        <f>INDEX(D_THERM_DEMANDS!AD$3:AD$14, MATCH($B328,D_THERM_DEMANDS!$P$3:$P$14,0), 1)</f>
        <v>3.5911865113273498</v>
      </c>
      <c r="S328" s="11">
        <f>INDEX(D_THERM_DEMANDS!AE$3:AE$14, MATCH($B328,D_THERM_DEMANDS!$P$3:$P$14,0), 1)</f>
        <v>3.2638888746973065E-2</v>
      </c>
      <c r="T328" s="11">
        <f>INDEX(D_THERM_DEMANDS!AF$3:AF$14, MATCH($B328,D_THERM_DEMANDS!$P$3:$P$14,0), 1)</f>
        <v>3.5793651569457276E-2</v>
      </c>
      <c r="U328" s="11">
        <f>INDEX(D_THERM_DEMANDS!AG$3:AG$14, MATCH($B328,D_THERM_DEMANDS!$P$3:$P$14,0), 1)</f>
        <v>3.5793651569457276E-2</v>
      </c>
      <c r="V328" s="11">
        <f>INDEX(D_THERM_DEMANDS!AH$3:AH$14, MATCH($B328,D_THERM_DEMANDS!$P$3:$P$14,0), 1)</f>
        <v>5.2023809627881126E-2</v>
      </c>
      <c r="W328" s="11">
        <f>INDEX(D_THERM_DEMANDS!AI$3:AI$14, MATCH($B328,D_THERM_DEMANDS!$P$3:$P$14,0), 1)</f>
        <v>5.0079364436013359E-2</v>
      </c>
      <c r="X328" s="11">
        <f>INDEX(D_THERM_DEMANDS!AJ$3:AJ$14, MATCH($B328,D_THERM_DEMANDS!$P$3:$P$14,0), 1)</f>
        <v>0.13341269530947247</v>
      </c>
      <c r="Y328" s="11">
        <f>INDEX(D_THERM_DEMANDS!AK$3:AK$14, MATCH($B328,D_THERM_DEMANDS!$P$3:$P$14,0), 1)</f>
        <v>0</v>
      </c>
      <c r="Z328">
        <f>INDEX(DEMAND_C217B!$K$3:$K$14, MATCH($B328,DEMAND_C217B!$H$3:$H$14,0), 1)</f>
        <v>0.84161155564444412</v>
      </c>
    </row>
    <row r="329" spans="1:26">
      <c r="A329" s="1">
        <v>43994</v>
      </c>
      <c r="B329" s="6">
        <f t="shared" si="4"/>
        <v>6</v>
      </c>
      <c r="C329" s="11">
        <v>2911</v>
      </c>
      <c r="D329" s="11">
        <f>OROLEVEL5!G318/1000</f>
        <v>3538</v>
      </c>
      <c r="E329" s="11">
        <f>INDEX(OROevaprateIN!$D$2:$D$13, MATCH($B329,OROevaprateIN!$A$2:$A$13,0), 1)</f>
        <v>0.24608865240786937</v>
      </c>
      <c r="F329" s="11">
        <f>INDEX(DEM_D6_PWR!$K$3:$K$14, MATCH($B329,DEM_D6_PWR!$H$3:$H$14,0), 1)</f>
        <v>0.11445634904361907</v>
      </c>
      <c r="G329" s="11">
        <f>INDEX('MINGW_6&amp;DR69'!$L$3:$L$14, MATCH($B329,'MINGW_6&amp;DR69'!$H$3:$H$14,0), 1)</f>
        <v>1.9638888904026577</v>
      </c>
      <c r="H329" s="11">
        <f>INDEX('MINGW_6&amp;DR69'!$M$3:$M$14, MATCH($B329,'MINGW_6&amp;DR69'!$H$3:$H$14,0), 1)</f>
        <v>12.164642830500528</v>
      </c>
      <c r="I329" s="11">
        <v>2473</v>
      </c>
      <c r="J329" s="11">
        <f>INDEX(CALLITE_EVAP_S_SHSTA!$I$2:$I$13, MATCH($B329,CALLITE_EVAP_S_SHSTA!$F$2:$F$13,0), 1)</f>
        <v>0.2910674609835186</v>
      </c>
      <c r="K329" s="11">
        <f>SHASTAlevel5extended!$H318</f>
        <v>4552.1000000000004</v>
      </c>
      <c r="L329" s="11">
        <f>INDEX(CALLiTE_SHASTA_LEVEL2_4!$E$1024:$E$1035, MATCH($B329,CALLiTE_SHASTA_LEVEL2_4!$C$1024:$C$1035,0), 1)</f>
        <v>1700</v>
      </c>
      <c r="M329" s="11">
        <f>INDEX(CALLiTE_SHASTA_LEVEL2_4!$F$1024:$F$1035, MATCH($B329,CALLiTE_SHASTA_LEVEL2_4!$C$1024:$C$1035,0), 1)</f>
        <v>3200</v>
      </c>
      <c r="N329" s="11">
        <f>inflowYuba!H318</f>
        <v>1440</v>
      </c>
      <c r="O329" s="11">
        <f>INDEX(DEMAND_D_DAGUER_NP!$K$3:$K$14, MATCH($B329,DEMAND_D_DAGUER_NP!$H$3:$H$14,0), 1)</f>
        <v>33.506333175538074</v>
      </c>
      <c r="P329" s="11">
        <f>INDEX(D_THERM_DEMANDS!AB$3:AB$14, MATCH($B329,D_THERM_DEMANDS!$P$3:$P$14,0), 1)</f>
        <v>0.97610713943602556</v>
      </c>
      <c r="Q329" s="11">
        <f>INDEX(D_THERM_DEMANDS!AC$3:AC$14, MATCH($B329,D_THERM_DEMANDS!$P$3:$P$14,0), 1)</f>
        <v>0.94355952626182915</v>
      </c>
      <c r="R329" s="11">
        <f>INDEX(D_THERM_DEMANDS!AD$3:AD$14, MATCH($B329,D_THERM_DEMANDS!$P$3:$P$14,0), 1)</f>
        <v>3.5911865113273498</v>
      </c>
      <c r="S329" s="11">
        <f>INDEX(D_THERM_DEMANDS!AE$3:AE$14, MATCH($B329,D_THERM_DEMANDS!$P$3:$P$14,0), 1)</f>
        <v>3.2638888746973065E-2</v>
      </c>
      <c r="T329" s="11">
        <f>INDEX(D_THERM_DEMANDS!AF$3:AF$14, MATCH($B329,D_THERM_DEMANDS!$P$3:$P$14,0), 1)</f>
        <v>3.5793651569457276E-2</v>
      </c>
      <c r="U329" s="11">
        <f>INDEX(D_THERM_DEMANDS!AG$3:AG$14, MATCH($B329,D_THERM_DEMANDS!$P$3:$P$14,0), 1)</f>
        <v>3.5793651569457276E-2</v>
      </c>
      <c r="V329" s="11">
        <f>INDEX(D_THERM_DEMANDS!AH$3:AH$14, MATCH($B329,D_THERM_DEMANDS!$P$3:$P$14,0), 1)</f>
        <v>5.2023809627881126E-2</v>
      </c>
      <c r="W329" s="11">
        <f>INDEX(D_THERM_DEMANDS!AI$3:AI$14, MATCH($B329,D_THERM_DEMANDS!$P$3:$P$14,0), 1)</f>
        <v>5.0079364436013359E-2</v>
      </c>
      <c r="X329" s="11">
        <f>INDEX(D_THERM_DEMANDS!AJ$3:AJ$14, MATCH($B329,D_THERM_DEMANDS!$P$3:$P$14,0), 1)</f>
        <v>0.13341269530947247</v>
      </c>
      <c r="Y329" s="11">
        <f>INDEX(D_THERM_DEMANDS!AK$3:AK$14, MATCH($B329,D_THERM_DEMANDS!$P$3:$P$14,0), 1)</f>
        <v>0</v>
      </c>
      <c r="Z329">
        <f>INDEX(DEMAND_C217B!$K$3:$K$14, MATCH($B329,DEMAND_C217B!$H$3:$H$14,0), 1)</f>
        <v>0.84161155564444412</v>
      </c>
    </row>
    <row r="330" spans="1:26">
      <c r="A330" s="1">
        <v>43995</v>
      </c>
      <c r="B330" s="6">
        <f t="shared" si="4"/>
        <v>6</v>
      </c>
      <c r="C330" s="11">
        <v>1683</v>
      </c>
      <c r="D330" s="11">
        <f>OROLEVEL5!G319/1000</f>
        <v>3538</v>
      </c>
      <c r="E330" s="11">
        <f>INDEX(OROevaprateIN!$D$2:$D$13, MATCH($B330,OROevaprateIN!$A$2:$A$13,0), 1)</f>
        <v>0.24608865240786937</v>
      </c>
      <c r="F330" s="11">
        <f>INDEX(DEM_D6_PWR!$K$3:$K$14, MATCH($B330,DEM_D6_PWR!$H$3:$H$14,0), 1)</f>
        <v>0.11445634904361907</v>
      </c>
      <c r="G330" s="11">
        <f>INDEX('MINGW_6&amp;DR69'!$L$3:$L$14, MATCH($B330,'MINGW_6&amp;DR69'!$H$3:$H$14,0), 1)</f>
        <v>1.9638888904026577</v>
      </c>
      <c r="H330" s="11">
        <f>INDEX('MINGW_6&amp;DR69'!$M$3:$M$14, MATCH($B330,'MINGW_6&amp;DR69'!$H$3:$H$14,0), 1)</f>
        <v>12.164642830500528</v>
      </c>
      <c r="I330" s="11">
        <v>3231</v>
      </c>
      <c r="J330" s="11">
        <f>INDEX(CALLITE_EVAP_S_SHSTA!$I$2:$I$13, MATCH($B330,CALLITE_EVAP_S_SHSTA!$F$2:$F$13,0), 1)</f>
        <v>0.2910674609835186</v>
      </c>
      <c r="K330" s="11">
        <f>SHASTAlevel5extended!$H319</f>
        <v>4552.1000000000004</v>
      </c>
      <c r="L330" s="11">
        <f>INDEX(CALLiTE_SHASTA_LEVEL2_4!$E$1024:$E$1035, MATCH($B330,CALLiTE_SHASTA_LEVEL2_4!$C$1024:$C$1035,0), 1)</f>
        <v>1700</v>
      </c>
      <c r="M330" s="11">
        <f>INDEX(CALLiTE_SHASTA_LEVEL2_4!$F$1024:$F$1035, MATCH($B330,CALLiTE_SHASTA_LEVEL2_4!$C$1024:$C$1035,0), 1)</f>
        <v>3200</v>
      </c>
      <c r="N330" s="11">
        <f>inflowYuba!H319</f>
        <v>1423</v>
      </c>
      <c r="O330" s="11">
        <f>INDEX(DEMAND_D_DAGUER_NP!$K$3:$K$14, MATCH($B330,DEMAND_D_DAGUER_NP!$H$3:$H$14,0), 1)</f>
        <v>33.506333175538074</v>
      </c>
      <c r="P330" s="11">
        <f>INDEX(D_THERM_DEMANDS!AB$3:AB$14, MATCH($B330,D_THERM_DEMANDS!$P$3:$P$14,0), 1)</f>
        <v>0.97610713943602556</v>
      </c>
      <c r="Q330" s="11">
        <f>INDEX(D_THERM_DEMANDS!AC$3:AC$14, MATCH($B330,D_THERM_DEMANDS!$P$3:$P$14,0), 1)</f>
        <v>0.94355952626182915</v>
      </c>
      <c r="R330" s="11">
        <f>INDEX(D_THERM_DEMANDS!AD$3:AD$14, MATCH($B330,D_THERM_DEMANDS!$P$3:$P$14,0), 1)</f>
        <v>3.5911865113273498</v>
      </c>
      <c r="S330" s="11">
        <f>INDEX(D_THERM_DEMANDS!AE$3:AE$14, MATCH($B330,D_THERM_DEMANDS!$P$3:$P$14,0), 1)</f>
        <v>3.2638888746973065E-2</v>
      </c>
      <c r="T330" s="11">
        <f>INDEX(D_THERM_DEMANDS!AF$3:AF$14, MATCH($B330,D_THERM_DEMANDS!$P$3:$P$14,0), 1)</f>
        <v>3.5793651569457276E-2</v>
      </c>
      <c r="U330" s="11">
        <f>INDEX(D_THERM_DEMANDS!AG$3:AG$14, MATCH($B330,D_THERM_DEMANDS!$P$3:$P$14,0), 1)</f>
        <v>3.5793651569457276E-2</v>
      </c>
      <c r="V330" s="11">
        <f>INDEX(D_THERM_DEMANDS!AH$3:AH$14, MATCH($B330,D_THERM_DEMANDS!$P$3:$P$14,0), 1)</f>
        <v>5.2023809627881126E-2</v>
      </c>
      <c r="W330" s="11">
        <f>INDEX(D_THERM_DEMANDS!AI$3:AI$14, MATCH($B330,D_THERM_DEMANDS!$P$3:$P$14,0), 1)</f>
        <v>5.0079364436013359E-2</v>
      </c>
      <c r="X330" s="11">
        <f>INDEX(D_THERM_DEMANDS!AJ$3:AJ$14, MATCH($B330,D_THERM_DEMANDS!$P$3:$P$14,0), 1)</f>
        <v>0.13341269530947247</v>
      </c>
      <c r="Y330" s="11">
        <f>INDEX(D_THERM_DEMANDS!AK$3:AK$14, MATCH($B330,D_THERM_DEMANDS!$P$3:$P$14,0), 1)</f>
        <v>0</v>
      </c>
      <c r="Z330">
        <f>INDEX(DEMAND_C217B!$K$3:$K$14, MATCH($B330,DEMAND_C217B!$H$3:$H$14,0), 1)</f>
        <v>0.84161155564444412</v>
      </c>
    </row>
    <row r="331" spans="1:26">
      <c r="A331" s="1">
        <v>43996</v>
      </c>
      <c r="B331" s="6">
        <f t="shared" si="4"/>
        <v>6</v>
      </c>
      <c r="C331" s="11">
        <v>1784</v>
      </c>
      <c r="D331" s="11">
        <f>OROLEVEL5!G320/1000</f>
        <v>3538</v>
      </c>
      <c r="E331" s="11">
        <f>INDEX(OROevaprateIN!$D$2:$D$13, MATCH($B331,OROevaprateIN!$A$2:$A$13,0), 1)</f>
        <v>0.24608865240786937</v>
      </c>
      <c r="F331" s="11">
        <f>INDEX(DEM_D6_PWR!$K$3:$K$14, MATCH($B331,DEM_D6_PWR!$H$3:$H$14,0), 1)</f>
        <v>0.11445634904361907</v>
      </c>
      <c r="G331" s="11">
        <f>INDEX('MINGW_6&amp;DR69'!$L$3:$L$14, MATCH($B331,'MINGW_6&amp;DR69'!$H$3:$H$14,0), 1)</f>
        <v>1.9638888904026577</v>
      </c>
      <c r="H331" s="11">
        <f>INDEX('MINGW_6&amp;DR69'!$M$3:$M$14, MATCH($B331,'MINGW_6&amp;DR69'!$H$3:$H$14,0), 1)</f>
        <v>12.164642830500528</v>
      </c>
      <c r="I331" s="11">
        <v>3282</v>
      </c>
      <c r="J331" s="11">
        <f>INDEX(CALLITE_EVAP_S_SHSTA!$I$2:$I$13, MATCH($B331,CALLITE_EVAP_S_SHSTA!$F$2:$F$13,0), 1)</f>
        <v>0.2910674609835186</v>
      </c>
      <c r="K331" s="11">
        <f>SHASTAlevel5extended!$H320</f>
        <v>4552.1000000000004</v>
      </c>
      <c r="L331" s="11">
        <f>INDEX(CALLiTE_SHASTA_LEVEL2_4!$E$1024:$E$1035, MATCH($B331,CALLiTE_SHASTA_LEVEL2_4!$C$1024:$C$1035,0), 1)</f>
        <v>1700</v>
      </c>
      <c r="M331" s="11">
        <f>INDEX(CALLiTE_SHASTA_LEVEL2_4!$F$1024:$F$1035, MATCH($B331,CALLiTE_SHASTA_LEVEL2_4!$C$1024:$C$1035,0), 1)</f>
        <v>3200</v>
      </c>
      <c r="N331" s="11">
        <f>inflowYuba!H320</f>
        <v>1393</v>
      </c>
      <c r="O331" s="11">
        <f>INDEX(DEMAND_D_DAGUER_NP!$K$3:$K$14, MATCH($B331,DEMAND_D_DAGUER_NP!$H$3:$H$14,0), 1)</f>
        <v>33.506333175538074</v>
      </c>
      <c r="P331" s="11">
        <f>INDEX(D_THERM_DEMANDS!AB$3:AB$14, MATCH($B331,D_THERM_DEMANDS!$P$3:$P$14,0), 1)</f>
        <v>0.97610713943602556</v>
      </c>
      <c r="Q331" s="11">
        <f>INDEX(D_THERM_DEMANDS!AC$3:AC$14, MATCH($B331,D_THERM_DEMANDS!$P$3:$P$14,0), 1)</f>
        <v>0.94355952626182915</v>
      </c>
      <c r="R331" s="11">
        <f>INDEX(D_THERM_DEMANDS!AD$3:AD$14, MATCH($B331,D_THERM_DEMANDS!$P$3:$P$14,0), 1)</f>
        <v>3.5911865113273498</v>
      </c>
      <c r="S331" s="11">
        <f>INDEX(D_THERM_DEMANDS!AE$3:AE$14, MATCH($B331,D_THERM_DEMANDS!$P$3:$P$14,0), 1)</f>
        <v>3.2638888746973065E-2</v>
      </c>
      <c r="T331" s="11">
        <f>INDEX(D_THERM_DEMANDS!AF$3:AF$14, MATCH($B331,D_THERM_DEMANDS!$P$3:$P$14,0), 1)</f>
        <v>3.5793651569457276E-2</v>
      </c>
      <c r="U331" s="11">
        <f>INDEX(D_THERM_DEMANDS!AG$3:AG$14, MATCH($B331,D_THERM_DEMANDS!$P$3:$P$14,0), 1)</f>
        <v>3.5793651569457276E-2</v>
      </c>
      <c r="V331" s="11">
        <f>INDEX(D_THERM_DEMANDS!AH$3:AH$14, MATCH($B331,D_THERM_DEMANDS!$P$3:$P$14,0), 1)</f>
        <v>5.2023809627881126E-2</v>
      </c>
      <c r="W331" s="11">
        <f>INDEX(D_THERM_DEMANDS!AI$3:AI$14, MATCH($B331,D_THERM_DEMANDS!$P$3:$P$14,0), 1)</f>
        <v>5.0079364436013359E-2</v>
      </c>
      <c r="X331" s="11">
        <f>INDEX(D_THERM_DEMANDS!AJ$3:AJ$14, MATCH($B331,D_THERM_DEMANDS!$P$3:$P$14,0), 1)</f>
        <v>0.13341269530947247</v>
      </c>
      <c r="Y331" s="11">
        <f>INDEX(D_THERM_DEMANDS!AK$3:AK$14, MATCH($B331,D_THERM_DEMANDS!$P$3:$P$14,0), 1)</f>
        <v>0</v>
      </c>
      <c r="Z331">
        <f>INDEX(DEMAND_C217B!$K$3:$K$14, MATCH($B331,DEMAND_C217B!$H$3:$H$14,0), 1)</f>
        <v>0.84161155564444412</v>
      </c>
    </row>
    <row r="332" spans="1:26">
      <c r="A332" s="1">
        <v>43997</v>
      </c>
      <c r="B332" s="6">
        <f t="shared" si="4"/>
        <v>6</v>
      </c>
      <c r="C332" s="11">
        <v>1235</v>
      </c>
      <c r="D332" s="11">
        <f>OROLEVEL5!G321/1000</f>
        <v>3538</v>
      </c>
      <c r="E332" s="11">
        <f>INDEX(OROevaprateIN!$D$2:$D$13, MATCH($B332,OROevaprateIN!$A$2:$A$13,0), 1)</f>
        <v>0.24608865240786937</v>
      </c>
      <c r="F332" s="11">
        <f>INDEX(DEM_D6_PWR!$K$3:$K$14, MATCH($B332,DEM_D6_PWR!$H$3:$H$14,0), 1)</f>
        <v>0.11445634904361907</v>
      </c>
      <c r="G332" s="11">
        <f>INDEX('MINGW_6&amp;DR69'!$L$3:$L$14, MATCH($B332,'MINGW_6&amp;DR69'!$H$3:$H$14,0), 1)</f>
        <v>1.9638888904026577</v>
      </c>
      <c r="H332" s="11">
        <f>INDEX('MINGW_6&amp;DR69'!$M$3:$M$14, MATCH($B332,'MINGW_6&amp;DR69'!$H$3:$H$14,0), 1)</f>
        <v>12.164642830500528</v>
      </c>
      <c r="I332" s="11">
        <v>3523</v>
      </c>
      <c r="J332" s="11">
        <f>INDEX(CALLITE_EVAP_S_SHSTA!$I$2:$I$13, MATCH($B332,CALLITE_EVAP_S_SHSTA!$F$2:$F$13,0), 1)</f>
        <v>0.2910674609835186</v>
      </c>
      <c r="K332" s="11">
        <f>SHASTAlevel5extended!$H321</f>
        <v>4552.1000000000004</v>
      </c>
      <c r="L332" s="11">
        <f>INDEX(CALLiTE_SHASTA_LEVEL2_4!$E$1024:$E$1035, MATCH($B332,CALLiTE_SHASTA_LEVEL2_4!$C$1024:$C$1035,0), 1)</f>
        <v>1700</v>
      </c>
      <c r="M332" s="11">
        <f>INDEX(CALLiTE_SHASTA_LEVEL2_4!$F$1024:$F$1035, MATCH($B332,CALLiTE_SHASTA_LEVEL2_4!$C$1024:$C$1035,0), 1)</f>
        <v>3200</v>
      </c>
      <c r="N332" s="11">
        <f>inflowYuba!H321</f>
        <v>1406</v>
      </c>
      <c r="O332" s="11">
        <f>INDEX(DEMAND_D_DAGUER_NP!$K$3:$K$14, MATCH($B332,DEMAND_D_DAGUER_NP!$H$3:$H$14,0), 1)</f>
        <v>33.506333175538074</v>
      </c>
      <c r="P332" s="11">
        <f>INDEX(D_THERM_DEMANDS!AB$3:AB$14, MATCH($B332,D_THERM_DEMANDS!$P$3:$P$14,0), 1)</f>
        <v>0.97610713943602556</v>
      </c>
      <c r="Q332" s="11">
        <f>INDEX(D_THERM_DEMANDS!AC$3:AC$14, MATCH($B332,D_THERM_DEMANDS!$P$3:$P$14,0), 1)</f>
        <v>0.94355952626182915</v>
      </c>
      <c r="R332" s="11">
        <f>INDEX(D_THERM_DEMANDS!AD$3:AD$14, MATCH($B332,D_THERM_DEMANDS!$P$3:$P$14,0), 1)</f>
        <v>3.5911865113273498</v>
      </c>
      <c r="S332" s="11">
        <f>INDEX(D_THERM_DEMANDS!AE$3:AE$14, MATCH($B332,D_THERM_DEMANDS!$P$3:$P$14,0), 1)</f>
        <v>3.2638888746973065E-2</v>
      </c>
      <c r="T332" s="11">
        <f>INDEX(D_THERM_DEMANDS!AF$3:AF$14, MATCH($B332,D_THERM_DEMANDS!$P$3:$P$14,0), 1)</f>
        <v>3.5793651569457276E-2</v>
      </c>
      <c r="U332" s="11">
        <f>INDEX(D_THERM_DEMANDS!AG$3:AG$14, MATCH($B332,D_THERM_DEMANDS!$P$3:$P$14,0), 1)</f>
        <v>3.5793651569457276E-2</v>
      </c>
      <c r="V332" s="11">
        <f>INDEX(D_THERM_DEMANDS!AH$3:AH$14, MATCH($B332,D_THERM_DEMANDS!$P$3:$P$14,0), 1)</f>
        <v>5.2023809627881126E-2</v>
      </c>
      <c r="W332" s="11">
        <f>INDEX(D_THERM_DEMANDS!AI$3:AI$14, MATCH($B332,D_THERM_DEMANDS!$P$3:$P$14,0), 1)</f>
        <v>5.0079364436013359E-2</v>
      </c>
      <c r="X332" s="11">
        <f>INDEX(D_THERM_DEMANDS!AJ$3:AJ$14, MATCH($B332,D_THERM_DEMANDS!$P$3:$P$14,0), 1)</f>
        <v>0.13341269530947247</v>
      </c>
      <c r="Y332" s="11">
        <f>INDEX(D_THERM_DEMANDS!AK$3:AK$14, MATCH($B332,D_THERM_DEMANDS!$P$3:$P$14,0), 1)</f>
        <v>0</v>
      </c>
      <c r="Z332">
        <f>INDEX(DEMAND_C217B!$K$3:$K$14, MATCH($B332,DEMAND_C217B!$H$3:$H$14,0), 1)</f>
        <v>0.84161155564444412</v>
      </c>
    </row>
    <row r="333" spans="1:26">
      <c r="A333" s="1">
        <v>43998</v>
      </c>
      <c r="B333" s="6">
        <f t="shared" ref="B333:B396" si="5">MONTH(A333)</f>
        <v>6</v>
      </c>
      <c r="C333" s="11">
        <v>2043</v>
      </c>
      <c r="D333" s="11">
        <f>OROLEVEL5!G322/1000</f>
        <v>3538</v>
      </c>
      <c r="E333" s="11">
        <f>INDEX(OROevaprateIN!$D$2:$D$13, MATCH($B333,OROevaprateIN!$A$2:$A$13,0), 1)</f>
        <v>0.24608865240786937</v>
      </c>
      <c r="F333" s="11">
        <f>INDEX(DEM_D6_PWR!$K$3:$K$14, MATCH($B333,DEM_D6_PWR!$H$3:$H$14,0), 1)</f>
        <v>0.11445634904361907</v>
      </c>
      <c r="G333" s="11">
        <f>INDEX('MINGW_6&amp;DR69'!$L$3:$L$14, MATCH($B333,'MINGW_6&amp;DR69'!$H$3:$H$14,0), 1)</f>
        <v>1.9638888904026577</v>
      </c>
      <c r="H333" s="11">
        <f>INDEX('MINGW_6&amp;DR69'!$M$3:$M$14, MATCH($B333,'MINGW_6&amp;DR69'!$H$3:$H$14,0), 1)</f>
        <v>12.164642830500528</v>
      </c>
      <c r="I333" s="11">
        <v>2856</v>
      </c>
      <c r="J333" s="11">
        <f>INDEX(CALLITE_EVAP_S_SHSTA!$I$2:$I$13, MATCH($B333,CALLITE_EVAP_S_SHSTA!$F$2:$F$13,0), 1)</f>
        <v>0.2910674609835186</v>
      </c>
      <c r="K333" s="11">
        <f>SHASTAlevel5extended!$H322</f>
        <v>4552.1000000000004</v>
      </c>
      <c r="L333" s="11">
        <f>INDEX(CALLiTE_SHASTA_LEVEL2_4!$E$1024:$E$1035, MATCH($B333,CALLiTE_SHASTA_LEVEL2_4!$C$1024:$C$1035,0), 1)</f>
        <v>1700</v>
      </c>
      <c r="M333" s="11">
        <f>INDEX(CALLiTE_SHASTA_LEVEL2_4!$F$1024:$F$1035, MATCH($B333,CALLiTE_SHASTA_LEVEL2_4!$C$1024:$C$1035,0), 1)</f>
        <v>3200</v>
      </c>
      <c r="N333" s="11">
        <f>inflowYuba!H322</f>
        <v>1408</v>
      </c>
      <c r="O333" s="11">
        <f>INDEX(DEMAND_D_DAGUER_NP!$K$3:$K$14, MATCH($B333,DEMAND_D_DAGUER_NP!$H$3:$H$14,0), 1)</f>
        <v>33.506333175538074</v>
      </c>
      <c r="P333" s="11">
        <f>INDEX(D_THERM_DEMANDS!AB$3:AB$14, MATCH($B333,D_THERM_DEMANDS!$P$3:$P$14,0), 1)</f>
        <v>0.97610713943602556</v>
      </c>
      <c r="Q333" s="11">
        <f>INDEX(D_THERM_DEMANDS!AC$3:AC$14, MATCH($B333,D_THERM_DEMANDS!$P$3:$P$14,0), 1)</f>
        <v>0.94355952626182915</v>
      </c>
      <c r="R333" s="11">
        <f>INDEX(D_THERM_DEMANDS!AD$3:AD$14, MATCH($B333,D_THERM_DEMANDS!$P$3:$P$14,0), 1)</f>
        <v>3.5911865113273498</v>
      </c>
      <c r="S333" s="11">
        <f>INDEX(D_THERM_DEMANDS!AE$3:AE$14, MATCH($B333,D_THERM_DEMANDS!$P$3:$P$14,0), 1)</f>
        <v>3.2638888746973065E-2</v>
      </c>
      <c r="T333" s="11">
        <f>INDEX(D_THERM_DEMANDS!AF$3:AF$14, MATCH($B333,D_THERM_DEMANDS!$P$3:$P$14,0), 1)</f>
        <v>3.5793651569457276E-2</v>
      </c>
      <c r="U333" s="11">
        <f>INDEX(D_THERM_DEMANDS!AG$3:AG$14, MATCH($B333,D_THERM_DEMANDS!$P$3:$P$14,0), 1)</f>
        <v>3.5793651569457276E-2</v>
      </c>
      <c r="V333" s="11">
        <f>INDEX(D_THERM_DEMANDS!AH$3:AH$14, MATCH($B333,D_THERM_DEMANDS!$P$3:$P$14,0), 1)</f>
        <v>5.2023809627881126E-2</v>
      </c>
      <c r="W333" s="11">
        <f>INDEX(D_THERM_DEMANDS!AI$3:AI$14, MATCH($B333,D_THERM_DEMANDS!$P$3:$P$14,0), 1)</f>
        <v>5.0079364436013359E-2</v>
      </c>
      <c r="X333" s="11">
        <f>INDEX(D_THERM_DEMANDS!AJ$3:AJ$14, MATCH($B333,D_THERM_DEMANDS!$P$3:$P$14,0), 1)</f>
        <v>0.13341269530947247</v>
      </c>
      <c r="Y333" s="11">
        <f>INDEX(D_THERM_DEMANDS!AK$3:AK$14, MATCH($B333,D_THERM_DEMANDS!$P$3:$P$14,0), 1)</f>
        <v>0</v>
      </c>
      <c r="Z333">
        <f>INDEX(DEMAND_C217B!$K$3:$K$14, MATCH($B333,DEMAND_C217B!$H$3:$H$14,0), 1)</f>
        <v>0.84161155564444412</v>
      </c>
    </row>
    <row r="334" spans="1:26">
      <c r="A334" s="1">
        <v>43999</v>
      </c>
      <c r="B334" s="6">
        <f t="shared" si="5"/>
        <v>6</v>
      </c>
      <c r="C334" s="11">
        <v>2019</v>
      </c>
      <c r="D334" s="11">
        <f>OROLEVEL5!G323/1000</f>
        <v>3538</v>
      </c>
      <c r="E334" s="11">
        <f>INDEX(OROevaprateIN!$D$2:$D$13, MATCH($B334,OROevaprateIN!$A$2:$A$13,0), 1)</f>
        <v>0.24608865240786937</v>
      </c>
      <c r="F334" s="11">
        <f>INDEX(DEM_D6_PWR!$K$3:$K$14, MATCH($B334,DEM_D6_PWR!$H$3:$H$14,0), 1)</f>
        <v>0.11445634904361907</v>
      </c>
      <c r="G334" s="11">
        <f>INDEX('MINGW_6&amp;DR69'!$L$3:$L$14, MATCH($B334,'MINGW_6&amp;DR69'!$H$3:$H$14,0), 1)</f>
        <v>1.9638888904026577</v>
      </c>
      <c r="H334" s="11">
        <f>INDEX('MINGW_6&amp;DR69'!$M$3:$M$14, MATCH($B334,'MINGW_6&amp;DR69'!$H$3:$H$14,0), 1)</f>
        <v>12.164642830500528</v>
      </c>
      <c r="I334" s="11">
        <v>6564</v>
      </c>
      <c r="J334" s="11">
        <f>INDEX(CALLITE_EVAP_S_SHSTA!$I$2:$I$13, MATCH($B334,CALLITE_EVAP_S_SHSTA!$F$2:$F$13,0), 1)</f>
        <v>0.2910674609835186</v>
      </c>
      <c r="K334" s="11">
        <f>SHASTAlevel5extended!$H323</f>
        <v>4552.1000000000004</v>
      </c>
      <c r="L334" s="11">
        <f>INDEX(CALLiTE_SHASTA_LEVEL2_4!$E$1024:$E$1035, MATCH($B334,CALLiTE_SHASTA_LEVEL2_4!$C$1024:$C$1035,0), 1)</f>
        <v>1700</v>
      </c>
      <c r="M334" s="11">
        <f>INDEX(CALLiTE_SHASTA_LEVEL2_4!$F$1024:$F$1035, MATCH($B334,CALLiTE_SHASTA_LEVEL2_4!$C$1024:$C$1035,0), 1)</f>
        <v>3200</v>
      </c>
      <c r="N334" s="11">
        <f>inflowYuba!H323</f>
        <v>1408</v>
      </c>
      <c r="O334" s="11">
        <f>INDEX(DEMAND_D_DAGUER_NP!$K$3:$K$14, MATCH($B334,DEMAND_D_DAGUER_NP!$H$3:$H$14,0), 1)</f>
        <v>33.506333175538074</v>
      </c>
      <c r="P334" s="11">
        <f>INDEX(D_THERM_DEMANDS!AB$3:AB$14, MATCH($B334,D_THERM_DEMANDS!$P$3:$P$14,0), 1)</f>
        <v>0.97610713943602556</v>
      </c>
      <c r="Q334" s="11">
        <f>INDEX(D_THERM_DEMANDS!AC$3:AC$14, MATCH($B334,D_THERM_DEMANDS!$P$3:$P$14,0), 1)</f>
        <v>0.94355952626182915</v>
      </c>
      <c r="R334" s="11">
        <f>INDEX(D_THERM_DEMANDS!AD$3:AD$14, MATCH($B334,D_THERM_DEMANDS!$P$3:$P$14,0), 1)</f>
        <v>3.5911865113273498</v>
      </c>
      <c r="S334" s="11">
        <f>INDEX(D_THERM_DEMANDS!AE$3:AE$14, MATCH($B334,D_THERM_DEMANDS!$P$3:$P$14,0), 1)</f>
        <v>3.2638888746973065E-2</v>
      </c>
      <c r="T334" s="11">
        <f>INDEX(D_THERM_DEMANDS!AF$3:AF$14, MATCH($B334,D_THERM_DEMANDS!$P$3:$P$14,0), 1)</f>
        <v>3.5793651569457276E-2</v>
      </c>
      <c r="U334" s="11">
        <f>INDEX(D_THERM_DEMANDS!AG$3:AG$14, MATCH($B334,D_THERM_DEMANDS!$P$3:$P$14,0), 1)</f>
        <v>3.5793651569457276E-2</v>
      </c>
      <c r="V334" s="11">
        <f>INDEX(D_THERM_DEMANDS!AH$3:AH$14, MATCH($B334,D_THERM_DEMANDS!$P$3:$P$14,0), 1)</f>
        <v>5.2023809627881126E-2</v>
      </c>
      <c r="W334" s="11">
        <f>INDEX(D_THERM_DEMANDS!AI$3:AI$14, MATCH($B334,D_THERM_DEMANDS!$P$3:$P$14,0), 1)</f>
        <v>5.0079364436013359E-2</v>
      </c>
      <c r="X334" s="11">
        <f>INDEX(D_THERM_DEMANDS!AJ$3:AJ$14, MATCH($B334,D_THERM_DEMANDS!$P$3:$P$14,0), 1)</f>
        <v>0.13341269530947247</v>
      </c>
      <c r="Y334" s="11">
        <f>INDEX(D_THERM_DEMANDS!AK$3:AK$14, MATCH($B334,D_THERM_DEMANDS!$P$3:$P$14,0), 1)</f>
        <v>0</v>
      </c>
      <c r="Z334">
        <f>INDEX(DEMAND_C217B!$K$3:$K$14, MATCH($B334,DEMAND_C217B!$H$3:$H$14,0), 1)</f>
        <v>0.84161155564444412</v>
      </c>
    </row>
    <row r="335" spans="1:26">
      <c r="A335" s="1">
        <v>44000</v>
      </c>
      <c r="B335" s="6">
        <f t="shared" si="5"/>
        <v>6</v>
      </c>
      <c r="C335" s="11">
        <v>1646</v>
      </c>
      <c r="D335" s="11">
        <f>OROLEVEL5!G324/1000</f>
        <v>3538</v>
      </c>
      <c r="E335" s="11">
        <f>INDEX(OROevaprateIN!$D$2:$D$13, MATCH($B335,OROevaprateIN!$A$2:$A$13,0), 1)</f>
        <v>0.24608865240786937</v>
      </c>
      <c r="F335" s="11">
        <f>INDEX(DEM_D6_PWR!$K$3:$K$14, MATCH($B335,DEM_D6_PWR!$H$3:$H$14,0), 1)</f>
        <v>0.11445634904361907</v>
      </c>
      <c r="G335" s="11">
        <f>INDEX('MINGW_6&amp;DR69'!$L$3:$L$14, MATCH($B335,'MINGW_6&amp;DR69'!$H$3:$H$14,0), 1)</f>
        <v>1.9638888904026577</v>
      </c>
      <c r="H335" s="11">
        <f>INDEX('MINGW_6&amp;DR69'!$M$3:$M$14, MATCH($B335,'MINGW_6&amp;DR69'!$H$3:$H$14,0), 1)</f>
        <v>12.164642830500528</v>
      </c>
      <c r="I335" s="11">
        <v>2238</v>
      </c>
      <c r="J335" s="11">
        <f>INDEX(CALLITE_EVAP_S_SHSTA!$I$2:$I$13, MATCH($B335,CALLITE_EVAP_S_SHSTA!$F$2:$F$13,0), 1)</f>
        <v>0.2910674609835186</v>
      </c>
      <c r="K335" s="11">
        <f>SHASTAlevel5extended!$H324</f>
        <v>4552.1000000000004</v>
      </c>
      <c r="L335" s="11">
        <f>INDEX(CALLiTE_SHASTA_LEVEL2_4!$E$1024:$E$1035, MATCH($B335,CALLiTE_SHASTA_LEVEL2_4!$C$1024:$C$1035,0), 1)</f>
        <v>1700</v>
      </c>
      <c r="M335" s="11">
        <f>INDEX(CALLiTE_SHASTA_LEVEL2_4!$F$1024:$F$1035, MATCH($B335,CALLiTE_SHASTA_LEVEL2_4!$C$1024:$C$1035,0), 1)</f>
        <v>3200</v>
      </c>
      <c r="N335" s="11">
        <f>inflowYuba!H324</f>
        <v>1422</v>
      </c>
      <c r="O335" s="11">
        <f>INDEX(DEMAND_D_DAGUER_NP!$K$3:$K$14, MATCH($B335,DEMAND_D_DAGUER_NP!$H$3:$H$14,0), 1)</f>
        <v>33.506333175538074</v>
      </c>
      <c r="P335" s="11">
        <f>INDEX(D_THERM_DEMANDS!AB$3:AB$14, MATCH($B335,D_THERM_DEMANDS!$P$3:$P$14,0), 1)</f>
        <v>0.97610713943602556</v>
      </c>
      <c r="Q335" s="11">
        <f>INDEX(D_THERM_DEMANDS!AC$3:AC$14, MATCH($B335,D_THERM_DEMANDS!$P$3:$P$14,0), 1)</f>
        <v>0.94355952626182915</v>
      </c>
      <c r="R335" s="11">
        <f>INDEX(D_THERM_DEMANDS!AD$3:AD$14, MATCH($B335,D_THERM_DEMANDS!$P$3:$P$14,0), 1)</f>
        <v>3.5911865113273498</v>
      </c>
      <c r="S335" s="11">
        <f>INDEX(D_THERM_DEMANDS!AE$3:AE$14, MATCH($B335,D_THERM_DEMANDS!$P$3:$P$14,0), 1)</f>
        <v>3.2638888746973065E-2</v>
      </c>
      <c r="T335" s="11">
        <f>INDEX(D_THERM_DEMANDS!AF$3:AF$14, MATCH($B335,D_THERM_DEMANDS!$P$3:$P$14,0), 1)</f>
        <v>3.5793651569457276E-2</v>
      </c>
      <c r="U335" s="11">
        <f>INDEX(D_THERM_DEMANDS!AG$3:AG$14, MATCH($B335,D_THERM_DEMANDS!$P$3:$P$14,0), 1)</f>
        <v>3.5793651569457276E-2</v>
      </c>
      <c r="V335" s="11">
        <f>INDEX(D_THERM_DEMANDS!AH$3:AH$14, MATCH($B335,D_THERM_DEMANDS!$P$3:$P$14,0), 1)</f>
        <v>5.2023809627881126E-2</v>
      </c>
      <c r="W335" s="11">
        <f>INDEX(D_THERM_DEMANDS!AI$3:AI$14, MATCH($B335,D_THERM_DEMANDS!$P$3:$P$14,0), 1)</f>
        <v>5.0079364436013359E-2</v>
      </c>
      <c r="X335" s="11">
        <f>INDEX(D_THERM_DEMANDS!AJ$3:AJ$14, MATCH($B335,D_THERM_DEMANDS!$P$3:$P$14,0), 1)</f>
        <v>0.13341269530947247</v>
      </c>
      <c r="Y335" s="11">
        <f>INDEX(D_THERM_DEMANDS!AK$3:AK$14, MATCH($B335,D_THERM_DEMANDS!$P$3:$P$14,0), 1)</f>
        <v>0</v>
      </c>
      <c r="Z335">
        <f>INDEX(DEMAND_C217B!$K$3:$K$14, MATCH($B335,DEMAND_C217B!$H$3:$H$14,0), 1)</f>
        <v>0.84161155564444412</v>
      </c>
    </row>
    <row r="336" spans="1:26">
      <c r="A336" s="1">
        <v>44001</v>
      </c>
      <c r="B336" s="6">
        <f t="shared" si="5"/>
        <v>6</v>
      </c>
      <c r="C336" s="11">
        <v>1956</v>
      </c>
      <c r="D336" s="11">
        <f>OROLEVEL5!G325/1000</f>
        <v>3538</v>
      </c>
      <c r="E336" s="11">
        <f>INDEX(OROevaprateIN!$D$2:$D$13, MATCH($B336,OROevaprateIN!$A$2:$A$13,0), 1)</f>
        <v>0.24608865240786937</v>
      </c>
      <c r="F336" s="11">
        <f>INDEX(DEM_D6_PWR!$K$3:$K$14, MATCH($B336,DEM_D6_PWR!$H$3:$H$14,0), 1)</f>
        <v>0.11445634904361907</v>
      </c>
      <c r="G336" s="11">
        <f>INDEX('MINGW_6&amp;DR69'!$L$3:$L$14, MATCH($B336,'MINGW_6&amp;DR69'!$H$3:$H$14,0), 1)</f>
        <v>1.9638888904026577</v>
      </c>
      <c r="H336" s="11">
        <f>INDEX('MINGW_6&amp;DR69'!$M$3:$M$14, MATCH($B336,'MINGW_6&amp;DR69'!$H$3:$H$14,0), 1)</f>
        <v>12.164642830500528</v>
      </c>
      <c r="I336" s="11">
        <v>3254</v>
      </c>
      <c r="J336" s="11">
        <f>INDEX(CALLITE_EVAP_S_SHSTA!$I$2:$I$13, MATCH($B336,CALLITE_EVAP_S_SHSTA!$F$2:$F$13,0), 1)</f>
        <v>0.2910674609835186</v>
      </c>
      <c r="K336" s="11">
        <f>SHASTAlevel5extended!$H325</f>
        <v>4552.1000000000004</v>
      </c>
      <c r="L336" s="11">
        <f>INDEX(CALLiTE_SHASTA_LEVEL2_4!$E$1024:$E$1035, MATCH($B336,CALLiTE_SHASTA_LEVEL2_4!$C$1024:$C$1035,0), 1)</f>
        <v>1700</v>
      </c>
      <c r="M336" s="11">
        <f>INDEX(CALLiTE_SHASTA_LEVEL2_4!$F$1024:$F$1035, MATCH($B336,CALLiTE_SHASTA_LEVEL2_4!$C$1024:$C$1035,0), 1)</f>
        <v>3200</v>
      </c>
      <c r="N336" s="11">
        <f>inflowYuba!H325</f>
        <v>1443</v>
      </c>
      <c r="O336" s="11">
        <f>INDEX(DEMAND_D_DAGUER_NP!$K$3:$K$14, MATCH($B336,DEMAND_D_DAGUER_NP!$H$3:$H$14,0), 1)</f>
        <v>33.506333175538074</v>
      </c>
      <c r="P336" s="11">
        <f>INDEX(D_THERM_DEMANDS!AB$3:AB$14, MATCH($B336,D_THERM_DEMANDS!$P$3:$P$14,0), 1)</f>
        <v>0.97610713943602556</v>
      </c>
      <c r="Q336" s="11">
        <f>INDEX(D_THERM_DEMANDS!AC$3:AC$14, MATCH($B336,D_THERM_DEMANDS!$P$3:$P$14,0), 1)</f>
        <v>0.94355952626182915</v>
      </c>
      <c r="R336" s="11">
        <f>INDEX(D_THERM_DEMANDS!AD$3:AD$14, MATCH($B336,D_THERM_DEMANDS!$P$3:$P$14,0), 1)</f>
        <v>3.5911865113273498</v>
      </c>
      <c r="S336" s="11">
        <f>INDEX(D_THERM_DEMANDS!AE$3:AE$14, MATCH($B336,D_THERM_DEMANDS!$P$3:$P$14,0), 1)</f>
        <v>3.2638888746973065E-2</v>
      </c>
      <c r="T336" s="11">
        <f>INDEX(D_THERM_DEMANDS!AF$3:AF$14, MATCH($B336,D_THERM_DEMANDS!$P$3:$P$14,0), 1)</f>
        <v>3.5793651569457276E-2</v>
      </c>
      <c r="U336" s="11">
        <f>INDEX(D_THERM_DEMANDS!AG$3:AG$14, MATCH($B336,D_THERM_DEMANDS!$P$3:$P$14,0), 1)</f>
        <v>3.5793651569457276E-2</v>
      </c>
      <c r="V336" s="11">
        <f>INDEX(D_THERM_DEMANDS!AH$3:AH$14, MATCH($B336,D_THERM_DEMANDS!$P$3:$P$14,0), 1)</f>
        <v>5.2023809627881126E-2</v>
      </c>
      <c r="W336" s="11">
        <f>INDEX(D_THERM_DEMANDS!AI$3:AI$14, MATCH($B336,D_THERM_DEMANDS!$P$3:$P$14,0), 1)</f>
        <v>5.0079364436013359E-2</v>
      </c>
      <c r="X336" s="11">
        <f>INDEX(D_THERM_DEMANDS!AJ$3:AJ$14, MATCH($B336,D_THERM_DEMANDS!$P$3:$P$14,0), 1)</f>
        <v>0.13341269530947247</v>
      </c>
      <c r="Y336" s="11">
        <f>INDEX(D_THERM_DEMANDS!AK$3:AK$14, MATCH($B336,D_THERM_DEMANDS!$P$3:$P$14,0), 1)</f>
        <v>0</v>
      </c>
      <c r="Z336">
        <f>INDEX(DEMAND_C217B!$K$3:$K$14, MATCH($B336,DEMAND_C217B!$H$3:$H$14,0), 1)</f>
        <v>0.84161155564444412</v>
      </c>
    </row>
    <row r="337" spans="1:26">
      <c r="A337" s="1">
        <v>44002</v>
      </c>
      <c r="B337" s="6">
        <f t="shared" si="5"/>
        <v>6</v>
      </c>
      <c r="C337" s="11">
        <v>1535</v>
      </c>
      <c r="D337" s="11">
        <f>OROLEVEL5!G326/1000</f>
        <v>3538</v>
      </c>
      <c r="E337" s="11">
        <f>INDEX(OROevaprateIN!$D$2:$D$13, MATCH($B337,OROevaprateIN!$A$2:$A$13,0), 1)</f>
        <v>0.24608865240786937</v>
      </c>
      <c r="F337" s="11">
        <f>INDEX(DEM_D6_PWR!$K$3:$K$14, MATCH($B337,DEM_D6_PWR!$H$3:$H$14,0), 1)</f>
        <v>0.11445634904361907</v>
      </c>
      <c r="G337" s="11">
        <f>INDEX('MINGW_6&amp;DR69'!$L$3:$L$14, MATCH($B337,'MINGW_6&amp;DR69'!$H$3:$H$14,0), 1)</f>
        <v>1.9638888904026577</v>
      </c>
      <c r="H337" s="11">
        <f>INDEX('MINGW_6&amp;DR69'!$M$3:$M$14, MATCH($B337,'MINGW_6&amp;DR69'!$H$3:$H$14,0), 1)</f>
        <v>12.164642830500528</v>
      </c>
      <c r="I337" s="11">
        <v>4506</v>
      </c>
      <c r="J337" s="11">
        <f>INDEX(CALLITE_EVAP_S_SHSTA!$I$2:$I$13, MATCH($B337,CALLITE_EVAP_S_SHSTA!$F$2:$F$13,0), 1)</f>
        <v>0.2910674609835186</v>
      </c>
      <c r="K337" s="11">
        <f>SHASTAlevel5extended!$H326</f>
        <v>4552.1000000000004</v>
      </c>
      <c r="L337" s="11">
        <f>INDEX(CALLiTE_SHASTA_LEVEL2_4!$E$1024:$E$1035, MATCH($B337,CALLiTE_SHASTA_LEVEL2_4!$C$1024:$C$1035,0), 1)</f>
        <v>1700</v>
      </c>
      <c r="M337" s="11">
        <f>INDEX(CALLiTE_SHASTA_LEVEL2_4!$F$1024:$F$1035, MATCH($B337,CALLiTE_SHASTA_LEVEL2_4!$C$1024:$C$1035,0), 1)</f>
        <v>3200</v>
      </c>
      <c r="N337" s="11">
        <f>inflowYuba!H326</f>
        <v>1470</v>
      </c>
      <c r="O337" s="11">
        <f>INDEX(DEMAND_D_DAGUER_NP!$K$3:$K$14, MATCH($B337,DEMAND_D_DAGUER_NP!$H$3:$H$14,0), 1)</f>
        <v>33.506333175538074</v>
      </c>
      <c r="P337" s="11">
        <f>INDEX(D_THERM_DEMANDS!AB$3:AB$14, MATCH($B337,D_THERM_DEMANDS!$P$3:$P$14,0), 1)</f>
        <v>0.97610713943602556</v>
      </c>
      <c r="Q337" s="11">
        <f>INDEX(D_THERM_DEMANDS!AC$3:AC$14, MATCH($B337,D_THERM_DEMANDS!$P$3:$P$14,0), 1)</f>
        <v>0.94355952626182915</v>
      </c>
      <c r="R337" s="11">
        <f>INDEX(D_THERM_DEMANDS!AD$3:AD$14, MATCH($B337,D_THERM_DEMANDS!$P$3:$P$14,0), 1)</f>
        <v>3.5911865113273498</v>
      </c>
      <c r="S337" s="11">
        <f>INDEX(D_THERM_DEMANDS!AE$3:AE$14, MATCH($B337,D_THERM_DEMANDS!$P$3:$P$14,0), 1)</f>
        <v>3.2638888746973065E-2</v>
      </c>
      <c r="T337" s="11">
        <f>INDEX(D_THERM_DEMANDS!AF$3:AF$14, MATCH($B337,D_THERM_DEMANDS!$P$3:$P$14,0), 1)</f>
        <v>3.5793651569457276E-2</v>
      </c>
      <c r="U337" s="11">
        <f>INDEX(D_THERM_DEMANDS!AG$3:AG$14, MATCH($B337,D_THERM_DEMANDS!$P$3:$P$14,0), 1)</f>
        <v>3.5793651569457276E-2</v>
      </c>
      <c r="V337" s="11">
        <f>INDEX(D_THERM_DEMANDS!AH$3:AH$14, MATCH($B337,D_THERM_DEMANDS!$P$3:$P$14,0), 1)</f>
        <v>5.2023809627881126E-2</v>
      </c>
      <c r="W337" s="11">
        <f>INDEX(D_THERM_DEMANDS!AI$3:AI$14, MATCH($B337,D_THERM_DEMANDS!$P$3:$P$14,0), 1)</f>
        <v>5.0079364436013359E-2</v>
      </c>
      <c r="X337" s="11">
        <f>INDEX(D_THERM_DEMANDS!AJ$3:AJ$14, MATCH($B337,D_THERM_DEMANDS!$P$3:$P$14,0), 1)</f>
        <v>0.13341269530947247</v>
      </c>
      <c r="Y337" s="11">
        <f>INDEX(D_THERM_DEMANDS!AK$3:AK$14, MATCH($B337,D_THERM_DEMANDS!$P$3:$P$14,0), 1)</f>
        <v>0</v>
      </c>
      <c r="Z337">
        <f>INDEX(DEMAND_C217B!$K$3:$K$14, MATCH($B337,DEMAND_C217B!$H$3:$H$14,0), 1)</f>
        <v>0.84161155564444412</v>
      </c>
    </row>
    <row r="338" spans="1:26">
      <c r="A338" s="1">
        <v>44003</v>
      </c>
      <c r="B338" s="6">
        <f t="shared" si="5"/>
        <v>6</v>
      </c>
      <c r="C338" s="11">
        <v>1279</v>
      </c>
      <c r="D338" s="11">
        <f>OROLEVEL5!G327/1000</f>
        <v>3538</v>
      </c>
      <c r="E338" s="11">
        <f>INDEX(OROevaprateIN!$D$2:$D$13, MATCH($B338,OROevaprateIN!$A$2:$A$13,0), 1)</f>
        <v>0.24608865240786937</v>
      </c>
      <c r="F338" s="11">
        <f>INDEX(DEM_D6_PWR!$K$3:$K$14, MATCH($B338,DEM_D6_PWR!$H$3:$H$14,0), 1)</f>
        <v>0.11445634904361907</v>
      </c>
      <c r="G338" s="11">
        <f>INDEX('MINGW_6&amp;DR69'!$L$3:$L$14, MATCH($B338,'MINGW_6&amp;DR69'!$H$3:$H$14,0), 1)</f>
        <v>1.9638888904026577</v>
      </c>
      <c r="H338" s="11">
        <f>INDEX('MINGW_6&amp;DR69'!$M$3:$M$14, MATCH($B338,'MINGW_6&amp;DR69'!$H$3:$H$14,0), 1)</f>
        <v>12.164642830500528</v>
      </c>
      <c r="I338" s="11">
        <v>2913</v>
      </c>
      <c r="J338" s="11">
        <f>INDEX(CALLITE_EVAP_S_SHSTA!$I$2:$I$13, MATCH($B338,CALLITE_EVAP_S_SHSTA!$F$2:$F$13,0), 1)</f>
        <v>0.2910674609835186</v>
      </c>
      <c r="K338" s="11">
        <f>SHASTAlevel5extended!$H327</f>
        <v>4552.1000000000004</v>
      </c>
      <c r="L338" s="11">
        <f>INDEX(CALLiTE_SHASTA_LEVEL2_4!$E$1024:$E$1035, MATCH($B338,CALLiTE_SHASTA_LEVEL2_4!$C$1024:$C$1035,0), 1)</f>
        <v>1700</v>
      </c>
      <c r="M338" s="11">
        <f>INDEX(CALLiTE_SHASTA_LEVEL2_4!$F$1024:$F$1035, MATCH($B338,CALLiTE_SHASTA_LEVEL2_4!$C$1024:$C$1035,0), 1)</f>
        <v>3200</v>
      </c>
      <c r="N338" s="11">
        <f>inflowYuba!H327</f>
        <v>1487</v>
      </c>
      <c r="O338" s="11">
        <f>INDEX(DEMAND_D_DAGUER_NP!$K$3:$K$14, MATCH($B338,DEMAND_D_DAGUER_NP!$H$3:$H$14,0), 1)</f>
        <v>33.506333175538074</v>
      </c>
      <c r="P338" s="11">
        <f>INDEX(D_THERM_DEMANDS!AB$3:AB$14, MATCH($B338,D_THERM_DEMANDS!$P$3:$P$14,0), 1)</f>
        <v>0.97610713943602556</v>
      </c>
      <c r="Q338" s="11">
        <f>INDEX(D_THERM_DEMANDS!AC$3:AC$14, MATCH($B338,D_THERM_DEMANDS!$P$3:$P$14,0), 1)</f>
        <v>0.94355952626182915</v>
      </c>
      <c r="R338" s="11">
        <f>INDEX(D_THERM_DEMANDS!AD$3:AD$14, MATCH($B338,D_THERM_DEMANDS!$P$3:$P$14,0), 1)</f>
        <v>3.5911865113273498</v>
      </c>
      <c r="S338" s="11">
        <f>INDEX(D_THERM_DEMANDS!AE$3:AE$14, MATCH($B338,D_THERM_DEMANDS!$P$3:$P$14,0), 1)</f>
        <v>3.2638888746973065E-2</v>
      </c>
      <c r="T338" s="11">
        <f>INDEX(D_THERM_DEMANDS!AF$3:AF$14, MATCH($B338,D_THERM_DEMANDS!$P$3:$P$14,0), 1)</f>
        <v>3.5793651569457276E-2</v>
      </c>
      <c r="U338" s="11">
        <f>INDEX(D_THERM_DEMANDS!AG$3:AG$14, MATCH($B338,D_THERM_DEMANDS!$P$3:$P$14,0), 1)</f>
        <v>3.5793651569457276E-2</v>
      </c>
      <c r="V338" s="11">
        <f>INDEX(D_THERM_DEMANDS!AH$3:AH$14, MATCH($B338,D_THERM_DEMANDS!$P$3:$P$14,0), 1)</f>
        <v>5.2023809627881126E-2</v>
      </c>
      <c r="W338" s="11">
        <f>INDEX(D_THERM_DEMANDS!AI$3:AI$14, MATCH($B338,D_THERM_DEMANDS!$P$3:$P$14,0), 1)</f>
        <v>5.0079364436013359E-2</v>
      </c>
      <c r="X338" s="11">
        <f>INDEX(D_THERM_DEMANDS!AJ$3:AJ$14, MATCH($B338,D_THERM_DEMANDS!$P$3:$P$14,0), 1)</f>
        <v>0.13341269530947247</v>
      </c>
      <c r="Y338" s="11">
        <f>INDEX(D_THERM_DEMANDS!AK$3:AK$14, MATCH($B338,D_THERM_DEMANDS!$P$3:$P$14,0), 1)</f>
        <v>0</v>
      </c>
      <c r="Z338">
        <f>INDEX(DEMAND_C217B!$K$3:$K$14, MATCH($B338,DEMAND_C217B!$H$3:$H$14,0), 1)</f>
        <v>0.84161155564444412</v>
      </c>
    </row>
    <row r="339" spans="1:26">
      <c r="A339" s="1">
        <v>44004</v>
      </c>
      <c r="B339" s="6">
        <f t="shared" si="5"/>
        <v>6</v>
      </c>
      <c r="C339" s="11">
        <v>1852</v>
      </c>
      <c r="D339" s="11">
        <f>OROLEVEL5!G328/1000</f>
        <v>3538</v>
      </c>
      <c r="E339" s="11">
        <f>INDEX(OROevaprateIN!$D$2:$D$13, MATCH($B339,OROevaprateIN!$A$2:$A$13,0), 1)</f>
        <v>0.24608865240786937</v>
      </c>
      <c r="F339" s="11">
        <f>INDEX(DEM_D6_PWR!$K$3:$K$14, MATCH($B339,DEM_D6_PWR!$H$3:$H$14,0), 1)</f>
        <v>0.11445634904361907</v>
      </c>
      <c r="G339" s="11">
        <f>INDEX('MINGW_6&amp;DR69'!$L$3:$L$14, MATCH($B339,'MINGW_6&amp;DR69'!$H$3:$H$14,0), 1)</f>
        <v>1.9638888904026577</v>
      </c>
      <c r="H339" s="11">
        <f>INDEX('MINGW_6&amp;DR69'!$M$3:$M$14, MATCH($B339,'MINGW_6&amp;DR69'!$H$3:$H$14,0), 1)</f>
        <v>12.164642830500528</v>
      </c>
      <c r="I339" s="11">
        <v>3560</v>
      </c>
      <c r="J339" s="11">
        <f>INDEX(CALLITE_EVAP_S_SHSTA!$I$2:$I$13, MATCH($B339,CALLITE_EVAP_S_SHSTA!$F$2:$F$13,0), 1)</f>
        <v>0.2910674609835186</v>
      </c>
      <c r="K339" s="11">
        <f>SHASTAlevel5extended!$H328</f>
        <v>4552.1000000000004</v>
      </c>
      <c r="L339" s="11">
        <f>INDEX(CALLiTE_SHASTA_LEVEL2_4!$E$1024:$E$1035, MATCH($B339,CALLiTE_SHASTA_LEVEL2_4!$C$1024:$C$1035,0), 1)</f>
        <v>1700</v>
      </c>
      <c r="M339" s="11">
        <f>INDEX(CALLiTE_SHASTA_LEVEL2_4!$F$1024:$F$1035, MATCH($B339,CALLiTE_SHASTA_LEVEL2_4!$C$1024:$C$1035,0), 1)</f>
        <v>3200</v>
      </c>
      <c r="N339" s="11">
        <f>inflowYuba!H328</f>
        <v>1532</v>
      </c>
      <c r="O339" s="11">
        <f>INDEX(DEMAND_D_DAGUER_NP!$K$3:$K$14, MATCH($B339,DEMAND_D_DAGUER_NP!$H$3:$H$14,0), 1)</f>
        <v>33.506333175538074</v>
      </c>
      <c r="P339" s="11">
        <f>INDEX(D_THERM_DEMANDS!AB$3:AB$14, MATCH($B339,D_THERM_DEMANDS!$P$3:$P$14,0), 1)</f>
        <v>0.97610713943602556</v>
      </c>
      <c r="Q339" s="11">
        <f>INDEX(D_THERM_DEMANDS!AC$3:AC$14, MATCH($B339,D_THERM_DEMANDS!$P$3:$P$14,0), 1)</f>
        <v>0.94355952626182915</v>
      </c>
      <c r="R339" s="11">
        <f>INDEX(D_THERM_DEMANDS!AD$3:AD$14, MATCH($B339,D_THERM_DEMANDS!$P$3:$P$14,0), 1)</f>
        <v>3.5911865113273498</v>
      </c>
      <c r="S339" s="11">
        <f>INDEX(D_THERM_DEMANDS!AE$3:AE$14, MATCH($B339,D_THERM_DEMANDS!$P$3:$P$14,0), 1)</f>
        <v>3.2638888746973065E-2</v>
      </c>
      <c r="T339" s="11">
        <f>INDEX(D_THERM_DEMANDS!AF$3:AF$14, MATCH($B339,D_THERM_DEMANDS!$P$3:$P$14,0), 1)</f>
        <v>3.5793651569457276E-2</v>
      </c>
      <c r="U339" s="11">
        <f>INDEX(D_THERM_DEMANDS!AG$3:AG$14, MATCH($B339,D_THERM_DEMANDS!$P$3:$P$14,0), 1)</f>
        <v>3.5793651569457276E-2</v>
      </c>
      <c r="V339" s="11">
        <f>INDEX(D_THERM_DEMANDS!AH$3:AH$14, MATCH($B339,D_THERM_DEMANDS!$P$3:$P$14,0), 1)</f>
        <v>5.2023809627881126E-2</v>
      </c>
      <c r="W339" s="11">
        <f>INDEX(D_THERM_DEMANDS!AI$3:AI$14, MATCH($B339,D_THERM_DEMANDS!$P$3:$P$14,0), 1)</f>
        <v>5.0079364436013359E-2</v>
      </c>
      <c r="X339" s="11">
        <f>INDEX(D_THERM_DEMANDS!AJ$3:AJ$14, MATCH($B339,D_THERM_DEMANDS!$P$3:$P$14,0), 1)</f>
        <v>0.13341269530947247</v>
      </c>
      <c r="Y339" s="11">
        <f>INDEX(D_THERM_DEMANDS!AK$3:AK$14, MATCH($B339,D_THERM_DEMANDS!$P$3:$P$14,0), 1)</f>
        <v>0</v>
      </c>
      <c r="Z339">
        <f>INDEX(DEMAND_C217B!$K$3:$K$14, MATCH($B339,DEMAND_C217B!$H$3:$H$14,0), 1)</f>
        <v>0.84161155564444412</v>
      </c>
    </row>
    <row r="340" spans="1:26">
      <c r="A340" s="1">
        <v>44005</v>
      </c>
      <c r="B340" s="6">
        <f t="shared" si="5"/>
        <v>6</v>
      </c>
      <c r="C340" s="11">
        <v>1617</v>
      </c>
      <c r="D340" s="11">
        <f>OROLEVEL5!G329/1000</f>
        <v>3538</v>
      </c>
      <c r="E340" s="11">
        <f>INDEX(OROevaprateIN!$D$2:$D$13, MATCH($B340,OROevaprateIN!$A$2:$A$13,0), 1)</f>
        <v>0.24608865240786937</v>
      </c>
      <c r="F340" s="11">
        <f>INDEX(DEM_D6_PWR!$K$3:$K$14, MATCH($B340,DEM_D6_PWR!$H$3:$H$14,0), 1)</f>
        <v>0.11445634904361907</v>
      </c>
      <c r="G340" s="11">
        <f>INDEX('MINGW_6&amp;DR69'!$L$3:$L$14, MATCH($B340,'MINGW_6&amp;DR69'!$H$3:$H$14,0), 1)</f>
        <v>1.9638888904026577</v>
      </c>
      <c r="H340" s="11">
        <f>INDEX('MINGW_6&amp;DR69'!$M$3:$M$14, MATCH($B340,'MINGW_6&amp;DR69'!$H$3:$H$14,0), 1)</f>
        <v>12.164642830500528</v>
      </c>
      <c r="I340" s="11">
        <v>4171</v>
      </c>
      <c r="J340" s="11">
        <f>INDEX(CALLITE_EVAP_S_SHSTA!$I$2:$I$13, MATCH($B340,CALLITE_EVAP_S_SHSTA!$F$2:$F$13,0), 1)</f>
        <v>0.2910674609835186</v>
      </c>
      <c r="K340" s="11">
        <f>SHASTAlevel5extended!$H329</f>
        <v>4552.1000000000004</v>
      </c>
      <c r="L340" s="11">
        <f>INDEX(CALLiTE_SHASTA_LEVEL2_4!$E$1024:$E$1035, MATCH($B340,CALLiTE_SHASTA_LEVEL2_4!$C$1024:$C$1035,0), 1)</f>
        <v>1700</v>
      </c>
      <c r="M340" s="11">
        <f>INDEX(CALLiTE_SHASTA_LEVEL2_4!$F$1024:$F$1035, MATCH($B340,CALLiTE_SHASTA_LEVEL2_4!$C$1024:$C$1035,0), 1)</f>
        <v>3200</v>
      </c>
      <c r="N340" s="11">
        <f>inflowYuba!H329</f>
        <v>1550</v>
      </c>
      <c r="O340" s="11">
        <f>INDEX(DEMAND_D_DAGUER_NP!$K$3:$K$14, MATCH($B340,DEMAND_D_DAGUER_NP!$H$3:$H$14,0), 1)</f>
        <v>33.506333175538074</v>
      </c>
      <c r="P340" s="11">
        <f>INDEX(D_THERM_DEMANDS!AB$3:AB$14, MATCH($B340,D_THERM_DEMANDS!$P$3:$P$14,0), 1)</f>
        <v>0.97610713943602556</v>
      </c>
      <c r="Q340" s="11">
        <f>INDEX(D_THERM_DEMANDS!AC$3:AC$14, MATCH($B340,D_THERM_DEMANDS!$P$3:$P$14,0), 1)</f>
        <v>0.94355952626182915</v>
      </c>
      <c r="R340" s="11">
        <f>INDEX(D_THERM_DEMANDS!AD$3:AD$14, MATCH($B340,D_THERM_DEMANDS!$P$3:$P$14,0), 1)</f>
        <v>3.5911865113273498</v>
      </c>
      <c r="S340" s="11">
        <f>INDEX(D_THERM_DEMANDS!AE$3:AE$14, MATCH($B340,D_THERM_DEMANDS!$P$3:$P$14,0), 1)</f>
        <v>3.2638888746973065E-2</v>
      </c>
      <c r="T340" s="11">
        <f>INDEX(D_THERM_DEMANDS!AF$3:AF$14, MATCH($B340,D_THERM_DEMANDS!$P$3:$P$14,0), 1)</f>
        <v>3.5793651569457276E-2</v>
      </c>
      <c r="U340" s="11">
        <f>INDEX(D_THERM_DEMANDS!AG$3:AG$14, MATCH($B340,D_THERM_DEMANDS!$P$3:$P$14,0), 1)</f>
        <v>3.5793651569457276E-2</v>
      </c>
      <c r="V340" s="11">
        <f>INDEX(D_THERM_DEMANDS!AH$3:AH$14, MATCH($B340,D_THERM_DEMANDS!$P$3:$P$14,0), 1)</f>
        <v>5.2023809627881126E-2</v>
      </c>
      <c r="W340" s="11">
        <f>INDEX(D_THERM_DEMANDS!AI$3:AI$14, MATCH($B340,D_THERM_DEMANDS!$P$3:$P$14,0), 1)</f>
        <v>5.0079364436013359E-2</v>
      </c>
      <c r="X340" s="11">
        <f>INDEX(D_THERM_DEMANDS!AJ$3:AJ$14, MATCH($B340,D_THERM_DEMANDS!$P$3:$P$14,0), 1)</f>
        <v>0.13341269530947247</v>
      </c>
      <c r="Y340" s="11">
        <f>INDEX(D_THERM_DEMANDS!AK$3:AK$14, MATCH($B340,D_THERM_DEMANDS!$P$3:$P$14,0), 1)</f>
        <v>0</v>
      </c>
      <c r="Z340">
        <f>INDEX(DEMAND_C217B!$K$3:$K$14, MATCH($B340,DEMAND_C217B!$H$3:$H$14,0), 1)</f>
        <v>0.84161155564444412</v>
      </c>
    </row>
    <row r="341" spans="1:26">
      <c r="A341" s="1">
        <v>44006</v>
      </c>
      <c r="B341" s="6">
        <f t="shared" si="5"/>
        <v>6</v>
      </c>
      <c r="C341" s="11">
        <v>1955</v>
      </c>
      <c r="D341" s="11">
        <f>OROLEVEL5!G330/1000</f>
        <v>3538</v>
      </c>
      <c r="E341" s="11">
        <f>INDEX(OROevaprateIN!$D$2:$D$13, MATCH($B341,OROevaprateIN!$A$2:$A$13,0), 1)</f>
        <v>0.24608865240786937</v>
      </c>
      <c r="F341" s="11">
        <f>INDEX(DEM_D6_PWR!$K$3:$K$14, MATCH($B341,DEM_D6_PWR!$H$3:$H$14,0), 1)</f>
        <v>0.11445634904361907</v>
      </c>
      <c r="G341" s="11">
        <f>INDEX('MINGW_6&amp;DR69'!$L$3:$L$14, MATCH($B341,'MINGW_6&amp;DR69'!$H$3:$H$14,0), 1)</f>
        <v>1.9638888904026577</v>
      </c>
      <c r="H341" s="11">
        <f>INDEX('MINGW_6&amp;DR69'!$M$3:$M$14, MATCH($B341,'MINGW_6&amp;DR69'!$H$3:$H$14,0), 1)</f>
        <v>12.164642830500528</v>
      </c>
      <c r="I341" s="11">
        <v>3615</v>
      </c>
      <c r="J341" s="11">
        <f>INDEX(CALLITE_EVAP_S_SHSTA!$I$2:$I$13, MATCH($B341,CALLITE_EVAP_S_SHSTA!$F$2:$F$13,0), 1)</f>
        <v>0.2910674609835186</v>
      </c>
      <c r="K341" s="11">
        <f>SHASTAlevel5extended!$H330</f>
        <v>4552.1000000000004</v>
      </c>
      <c r="L341" s="11">
        <f>INDEX(CALLiTE_SHASTA_LEVEL2_4!$E$1024:$E$1035, MATCH($B341,CALLiTE_SHASTA_LEVEL2_4!$C$1024:$C$1035,0), 1)</f>
        <v>1700</v>
      </c>
      <c r="M341" s="11">
        <f>INDEX(CALLiTE_SHASTA_LEVEL2_4!$F$1024:$F$1035, MATCH($B341,CALLiTE_SHASTA_LEVEL2_4!$C$1024:$C$1035,0), 1)</f>
        <v>3200</v>
      </c>
      <c r="N341" s="11">
        <f>inflowYuba!H330</f>
        <v>1547</v>
      </c>
      <c r="O341" s="11">
        <f>INDEX(DEMAND_D_DAGUER_NP!$K$3:$K$14, MATCH($B341,DEMAND_D_DAGUER_NP!$H$3:$H$14,0), 1)</f>
        <v>33.506333175538074</v>
      </c>
      <c r="P341" s="11">
        <f>INDEX(D_THERM_DEMANDS!AB$3:AB$14, MATCH($B341,D_THERM_DEMANDS!$P$3:$P$14,0), 1)</f>
        <v>0.97610713943602556</v>
      </c>
      <c r="Q341" s="11">
        <f>INDEX(D_THERM_DEMANDS!AC$3:AC$14, MATCH($B341,D_THERM_DEMANDS!$P$3:$P$14,0), 1)</f>
        <v>0.94355952626182915</v>
      </c>
      <c r="R341" s="11">
        <f>INDEX(D_THERM_DEMANDS!AD$3:AD$14, MATCH($B341,D_THERM_DEMANDS!$P$3:$P$14,0), 1)</f>
        <v>3.5911865113273498</v>
      </c>
      <c r="S341" s="11">
        <f>INDEX(D_THERM_DEMANDS!AE$3:AE$14, MATCH($B341,D_THERM_DEMANDS!$P$3:$P$14,0), 1)</f>
        <v>3.2638888746973065E-2</v>
      </c>
      <c r="T341" s="11">
        <f>INDEX(D_THERM_DEMANDS!AF$3:AF$14, MATCH($B341,D_THERM_DEMANDS!$P$3:$P$14,0), 1)</f>
        <v>3.5793651569457276E-2</v>
      </c>
      <c r="U341" s="11">
        <f>INDEX(D_THERM_DEMANDS!AG$3:AG$14, MATCH($B341,D_THERM_DEMANDS!$P$3:$P$14,0), 1)</f>
        <v>3.5793651569457276E-2</v>
      </c>
      <c r="V341" s="11">
        <f>INDEX(D_THERM_DEMANDS!AH$3:AH$14, MATCH($B341,D_THERM_DEMANDS!$P$3:$P$14,0), 1)</f>
        <v>5.2023809627881126E-2</v>
      </c>
      <c r="W341" s="11">
        <f>INDEX(D_THERM_DEMANDS!AI$3:AI$14, MATCH($B341,D_THERM_DEMANDS!$P$3:$P$14,0), 1)</f>
        <v>5.0079364436013359E-2</v>
      </c>
      <c r="X341" s="11">
        <f>INDEX(D_THERM_DEMANDS!AJ$3:AJ$14, MATCH($B341,D_THERM_DEMANDS!$P$3:$P$14,0), 1)</f>
        <v>0.13341269530947247</v>
      </c>
      <c r="Y341" s="11">
        <f>INDEX(D_THERM_DEMANDS!AK$3:AK$14, MATCH($B341,D_THERM_DEMANDS!$P$3:$P$14,0), 1)</f>
        <v>0</v>
      </c>
      <c r="Z341">
        <f>INDEX(DEMAND_C217B!$K$3:$K$14, MATCH($B341,DEMAND_C217B!$H$3:$H$14,0), 1)</f>
        <v>0.84161155564444412</v>
      </c>
    </row>
    <row r="342" spans="1:26">
      <c r="A342" s="1">
        <v>44007</v>
      </c>
      <c r="B342" s="6">
        <f t="shared" si="5"/>
        <v>6</v>
      </c>
      <c r="C342" s="11">
        <v>2481</v>
      </c>
      <c r="D342" s="11">
        <f>OROLEVEL5!G331/1000</f>
        <v>3538</v>
      </c>
      <c r="E342" s="11">
        <f>INDEX(OROevaprateIN!$D$2:$D$13, MATCH($B342,OROevaprateIN!$A$2:$A$13,0), 1)</f>
        <v>0.24608865240786937</v>
      </c>
      <c r="F342" s="11">
        <f>INDEX(DEM_D6_PWR!$K$3:$K$14, MATCH($B342,DEM_D6_PWR!$H$3:$H$14,0), 1)</f>
        <v>0.11445634904361907</v>
      </c>
      <c r="G342" s="11">
        <f>INDEX('MINGW_6&amp;DR69'!$L$3:$L$14, MATCH($B342,'MINGW_6&amp;DR69'!$H$3:$H$14,0), 1)</f>
        <v>1.9638888904026577</v>
      </c>
      <c r="H342" s="11">
        <f>INDEX('MINGW_6&amp;DR69'!$M$3:$M$14, MATCH($B342,'MINGW_6&amp;DR69'!$H$3:$H$14,0), 1)</f>
        <v>12.164642830500528</v>
      </c>
      <c r="I342" s="11">
        <v>3595</v>
      </c>
      <c r="J342" s="11">
        <f>INDEX(CALLITE_EVAP_S_SHSTA!$I$2:$I$13, MATCH($B342,CALLITE_EVAP_S_SHSTA!$F$2:$F$13,0), 1)</f>
        <v>0.2910674609835186</v>
      </c>
      <c r="K342" s="11">
        <f>SHASTAlevel5extended!$H331</f>
        <v>4552.1000000000004</v>
      </c>
      <c r="L342" s="11">
        <f>INDEX(CALLiTE_SHASTA_LEVEL2_4!$E$1024:$E$1035, MATCH($B342,CALLiTE_SHASTA_LEVEL2_4!$C$1024:$C$1035,0), 1)</f>
        <v>1700</v>
      </c>
      <c r="M342" s="11">
        <f>INDEX(CALLiTE_SHASTA_LEVEL2_4!$F$1024:$F$1035, MATCH($B342,CALLiTE_SHASTA_LEVEL2_4!$C$1024:$C$1035,0), 1)</f>
        <v>3200</v>
      </c>
      <c r="N342" s="11">
        <f>inflowYuba!H331</f>
        <v>1522</v>
      </c>
      <c r="O342" s="11">
        <f>INDEX(DEMAND_D_DAGUER_NP!$K$3:$K$14, MATCH($B342,DEMAND_D_DAGUER_NP!$H$3:$H$14,0), 1)</f>
        <v>33.506333175538074</v>
      </c>
      <c r="P342" s="11">
        <f>INDEX(D_THERM_DEMANDS!AB$3:AB$14, MATCH($B342,D_THERM_DEMANDS!$P$3:$P$14,0), 1)</f>
        <v>0.97610713943602556</v>
      </c>
      <c r="Q342" s="11">
        <f>INDEX(D_THERM_DEMANDS!AC$3:AC$14, MATCH($B342,D_THERM_DEMANDS!$P$3:$P$14,0), 1)</f>
        <v>0.94355952626182915</v>
      </c>
      <c r="R342" s="11">
        <f>INDEX(D_THERM_DEMANDS!AD$3:AD$14, MATCH($B342,D_THERM_DEMANDS!$P$3:$P$14,0), 1)</f>
        <v>3.5911865113273498</v>
      </c>
      <c r="S342" s="11">
        <f>INDEX(D_THERM_DEMANDS!AE$3:AE$14, MATCH($B342,D_THERM_DEMANDS!$P$3:$P$14,0), 1)</f>
        <v>3.2638888746973065E-2</v>
      </c>
      <c r="T342" s="11">
        <f>INDEX(D_THERM_DEMANDS!AF$3:AF$14, MATCH($B342,D_THERM_DEMANDS!$P$3:$P$14,0), 1)</f>
        <v>3.5793651569457276E-2</v>
      </c>
      <c r="U342" s="11">
        <f>INDEX(D_THERM_DEMANDS!AG$3:AG$14, MATCH($B342,D_THERM_DEMANDS!$P$3:$P$14,0), 1)</f>
        <v>3.5793651569457276E-2</v>
      </c>
      <c r="V342" s="11">
        <f>INDEX(D_THERM_DEMANDS!AH$3:AH$14, MATCH($B342,D_THERM_DEMANDS!$P$3:$P$14,0), 1)</f>
        <v>5.2023809627881126E-2</v>
      </c>
      <c r="W342" s="11">
        <f>INDEX(D_THERM_DEMANDS!AI$3:AI$14, MATCH($B342,D_THERM_DEMANDS!$P$3:$P$14,0), 1)</f>
        <v>5.0079364436013359E-2</v>
      </c>
      <c r="X342" s="11">
        <f>INDEX(D_THERM_DEMANDS!AJ$3:AJ$14, MATCH($B342,D_THERM_DEMANDS!$P$3:$P$14,0), 1)</f>
        <v>0.13341269530947247</v>
      </c>
      <c r="Y342" s="11">
        <f>INDEX(D_THERM_DEMANDS!AK$3:AK$14, MATCH($B342,D_THERM_DEMANDS!$P$3:$P$14,0), 1)</f>
        <v>0</v>
      </c>
      <c r="Z342">
        <f>INDEX(DEMAND_C217B!$K$3:$K$14, MATCH($B342,DEMAND_C217B!$H$3:$H$14,0), 1)</f>
        <v>0.84161155564444412</v>
      </c>
    </row>
    <row r="343" spans="1:26">
      <c r="A343" s="1">
        <v>44008</v>
      </c>
      <c r="B343" s="6">
        <f t="shared" si="5"/>
        <v>6</v>
      </c>
      <c r="C343" s="11">
        <v>2433</v>
      </c>
      <c r="D343" s="11">
        <f>OROLEVEL5!G332/1000</f>
        <v>3538</v>
      </c>
      <c r="E343" s="11">
        <f>INDEX(OROevaprateIN!$D$2:$D$13, MATCH($B343,OROevaprateIN!$A$2:$A$13,0), 1)</f>
        <v>0.24608865240786937</v>
      </c>
      <c r="F343" s="11">
        <f>INDEX(DEM_D6_PWR!$K$3:$K$14, MATCH($B343,DEM_D6_PWR!$H$3:$H$14,0), 1)</f>
        <v>0.11445634904361907</v>
      </c>
      <c r="G343" s="11">
        <f>INDEX('MINGW_6&amp;DR69'!$L$3:$L$14, MATCH($B343,'MINGW_6&amp;DR69'!$H$3:$H$14,0), 1)</f>
        <v>1.9638888904026577</v>
      </c>
      <c r="H343" s="11">
        <f>INDEX('MINGW_6&amp;DR69'!$M$3:$M$14, MATCH($B343,'MINGW_6&amp;DR69'!$H$3:$H$14,0), 1)</f>
        <v>12.164642830500528</v>
      </c>
      <c r="I343" s="11">
        <v>3375</v>
      </c>
      <c r="J343" s="11">
        <f>INDEX(CALLITE_EVAP_S_SHSTA!$I$2:$I$13, MATCH($B343,CALLITE_EVAP_S_SHSTA!$F$2:$F$13,0), 1)</f>
        <v>0.2910674609835186</v>
      </c>
      <c r="K343" s="11">
        <f>SHASTAlevel5extended!$H332</f>
        <v>4552.1000000000004</v>
      </c>
      <c r="L343" s="11">
        <f>INDEX(CALLiTE_SHASTA_LEVEL2_4!$E$1024:$E$1035, MATCH($B343,CALLiTE_SHASTA_LEVEL2_4!$C$1024:$C$1035,0), 1)</f>
        <v>1700</v>
      </c>
      <c r="M343" s="11">
        <f>INDEX(CALLiTE_SHASTA_LEVEL2_4!$F$1024:$F$1035, MATCH($B343,CALLiTE_SHASTA_LEVEL2_4!$C$1024:$C$1035,0), 1)</f>
        <v>3200</v>
      </c>
      <c r="N343" s="11">
        <f>inflowYuba!H332</f>
        <v>1496</v>
      </c>
      <c r="O343" s="11">
        <f>INDEX(DEMAND_D_DAGUER_NP!$K$3:$K$14, MATCH($B343,DEMAND_D_DAGUER_NP!$H$3:$H$14,0), 1)</f>
        <v>33.506333175538074</v>
      </c>
      <c r="P343" s="11">
        <f>INDEX(D_THERM_DEMANDS!AB$3:AB$14, MATCH($B343,D_THERM_DEMANDS!$P$3:$P$14,0), 1)</f>
        <v>0.97610713943602556</v>
      </c>
      <c r="Q343" s="11">
        <f>INDEX(D_THERM_DEMANDS!AC$3:AC$14, MATCH($B343,D_THERM_DEMANDS!$P$3:$P$14,0), 1)</f>
        <v>0.94355952626182915</v>
      </c>
      <c r="R343" s="11">
        <f>INDEX(D_THERM_DEMANDS!AD$3:AD$14, MATCH($B343,D_THERM_DEMANDS!$P$3:$P$14,0), 1)</f>
        <v>3.5911865113273498</v>
      </c>
      <c r="S343" s="11">
        <f>INDEX(D_THERM_DEMANDS!AE$3:AE$14, MATCH($B343,D_THERM_DEMANDS!$P$3:$P$14,0), 1)</f>
        <v>3.2638888746973065E-2</v>
      </c>
      <c r="T343" s="11">
        <f>INDEX(D_THERM_DEMANDS!AF$3:AF$14, MATCH($B343,D_THERM_DEMANDS!$P$3:$P$14,0), 1)</f>
        <v>3.5793651569457276E-2</v>
      </c>
      <c r="U343" s="11">
        <f>INDEX(D_THERM_DEMANDS!AG$3:AG$14, MATCH($B343,D_THERM_DEMANDS!$P$3:$P$14,0), 1)</f>
        <v>3.5793651569457276E-2</v>
      </c>
      <c r="V343" s="11">
        <f>INDEX(D_THERM_DEMANDS!AH$3:AH$14, MATCH($B343,D_THERM_DEMANDS!$P$3:$P$14,0), 1)</f>
        <v>5.2023809627881126E-2</v>
      </c>
      <c r="W343" s="11">
        <f>INDEX(D_THERM_DEMANDS!AI$3:AI$14, MATCH($B343,D_THERM_DEMANDS!$P$3:$P$14,0), 1)</f>
        <v>5.0079364436013359E-2</v>
      </c>
      <c r="X343" s="11">
        <f>INDEX(D_THERM_DEMANDS!AJ$3:AJ$14, MATCH($B343,D_THERM_DEMANDS!$P$3:$P$14,0), 1)</f>
        <v>0.13341269530947247</v>
      </c>
      <c r="Y343" s="11">
        <f>INDEX(D_THERM_DEMANDS!AK$3:AK$14, MATCH($B343,D_THERM_DEMANDS!$P$3:$P$14,0), 1)</f>
        <v>0</v>
      </c>
      <c r="Z343">
        <f>INDEX(DEMAND_C217B!$K$3:$K$14, MATCH($B343,DEMAND_C217B!$H$3:$H$14,0), 1)</f>
        <v>0.84161155564444412</v>
      </c>
    </row>
    <row r="344" spans="1:26">
      <c r="A344" s="1">
        <v>44009</v>
      </c>
      <c r="B344" s="6">
        <f t="shared" si="5"/>
        <v>6</v>
      </c>
      <c r="C344" s="11">
        <v>1844</v>
      </c>
      <c r="D344" s="11">
        <f>OROLEVEL5!G333/1000</f>
        <v>3538</v>
      </c>
      <c r="E344" s="11">
        <f>INDEX(OROevaprateIN!$D$2:$D$13, MATCH($B344,OROevaprateIN!$A$2:$A$13,0), 1)</f>
        <v>0.24608865240786937</v>
      </c>
      <c r="F344" s="11">
        <f>INDEX(DEM_D6_PWR!$K$3:$K$14, MATCH($B344,DEM_D6_PWR!$H$3:$H$14,0), 1)</f>
        <v>0.11445634904361907</v>
      </c>
      <c r="G344" s="11">
        <f>INDEX('MINGW_6&amp;DR69'!$L$3:$L$14, MATCH($B344,'MINGW_6&amp;DR69'!$H$3:$H$14,0), 1)</f>
        <v>1.9638888904026577</v>
      </c>
      <c r="H344" s="11">
        <f>INDEX('MINGW_6&amp;DR69'!$M$3:$M$14, MATCH($B344,'MINGW_6&amp;DR69'!$H$3:$H$14,0), 1)</f>
        <v>12.164642830500528</v>
      </c>
      <c r="I344" s="11">
        <v>2769</v>
      </c>
      <c r="J344" s="11">
        <f>INDEX(CALLITE_EVAP_S_SHSTA!$I$2:$I$13, MATCH($B344,CALLITE_EVAP_S_SHSTA!$F$2:$F$13,0), 1)</f>
        <v>0.2910674609835186</v>
      </c>
      <c r="K344" s="11">
        <f>SHASTAlevel5extended!$H333</f>
        <v>4552.1000000000004</v>
      </c>
      <c r="L344" s="11">
        <f>INDEX(CALLiTE_SHASTA_LEVEL2_4!$E$1024:$E$1035, MATCH($B344,CALLiTE_SHASTA_LEVEL2_4!$C$1024:$C$1035,0), 1)</f>
        <v>1700</v>
      </c>
      <c r="M344" s="11">
        <f>INDEX(CALLiTE_SHASTA_LEVEL2_4!$F$1024:$F$1035, MATCH($B344,CALLiTE_SHASTA_LEVEL2_4!$C$1024:$C$1035,0), 1)</f>
        <v>3200</v>
      </c>
      <c r="N344" s="11">
        <f>inflowYuba!H333</f>
        <v>1492</v>
      </c>
      <c r="O344" s="11">
        <f>INDEX(DEMAND_D_DAGUER_NP!$K$3:$K$14, MATCH($B344,DEMAND_D_DAGUER_NP!$H$3:$H$14,0), 1)</f>
        <v>33.506333175538074</v>
      </c>
      <c r="P344" s="11">
        <f>INDEX(D_THERM_DEMANDS!AB$3:AB$14, MATCH($B344,D_THERM_DEMANDS!$P$3:$P$14,0), 1)</f>
        <v>0.97610713943602556</v>
      </c>
      <c r="Q344" s="11">
        <f>INDEX(D_THERM_DEMANDS!AC$3:AC$14, MATCH($B344,D_THERM_DEMANDS!$P$3:$P$14,0), 1)</f>
        <v>0.94355952626182915</v>
      </c>
      <c r="R344" s="11">
        <f>INDEX(D_THERM_DEMANDS!AD$3:AD$14, MATCH($B344,D_THERM_DEMANDS!$P$3:$P$14,0), 1)</f>
        <v>3.5911865113273498</v>
      </c>
      <c r="S344" s="11">
        <f>INDEX(D_THERM_DEMANDS!AE$3:AE$14, MATCH($B344,D_THERM_DEMANDS!$P$3:$P$14,0), 1)</f>
        <v>3.2638888746973065E-2</v>
      </c>
      <c r="T344" s="11">
        <f>INDEX(D_THERM_DEMANDS!AF$3:AF$14, MATCH($B344,D_THERM_DEMANDS!$P$3:$P$14,0), 1)</f>
        <v>3.5793651569457276E-2</v>
      </c>
      <c r="U344" s="11">
        <f>INDEX(D_THERM_DEMANDS!AG$3:AG$14, MATCH($B344,D_THERM_DEMANDS!$P$3:$P$14,0), 1)</f>
        <v>3.5793651569457276E-2</v>
      </c>
      <c r="V344" s="11">
        <f>INDEX(D_THERM_DEMANDS!AH$3:AH$14, MATCH($B344,D_THERM_DEMANDS!$P$3:$P$14,0), 1)</f>
        <v>5.2023809627881126E-2</v>
      </c>
      <c r="W344" s="11">
        <f>INDEX(D_THERM_DEMANDS!AI$3:AI$14, MATCH($B344,D_THERM_DEMANDS!$P$3:$P$14,0), 1)</f>
        <v>5.0079364436013359E-2</v>
      </c>
      <c r="X344" s="11">
        <f>INDEX(D_THERM_DEMANDS!AJ$3:AJ$14, MATCH($B344,D_THERM_DEMANDS!$P$3:$P$14,0), 1)</f>
        <v>0.13341269530947247</v>
      </c>
      <c r="Y344" s="11">
        <f>INDEX(D_THERM_DEMANDS!AK$3:AK$14, MATCH($B344,D_THERM_DEMANDS!$P$3:$P$14,0), 1)</f>
        <v>0</v>
      </c>
      <c r="Z344">
        <f>INDEX(DEMAND_C217B!$K$3:$K$14, MATCH($B344,DEMAND_C217B!$H$3:$H$14,0), 1)</f>
        <v>0.84161155564444412</v>
      </c>
    </row>
    <row r="345" spans="1:26">
      <c r="A345" s="1">
        <v>44010</v>
      </c>
      <c r="B345" s="6">
        <f t="shared" si="5"/>
        <v>6</v>
      </c>
      <c r="C345" s="11">
        <v>1625</v>
      </c>
      <c r="D345" s="11">
        <f>OROLEVEL5!G334/1000</f>
        <v>3538</v>
      </c>
      <c r="E345" s="11">
        <f>INDEX(OROevaprateIN!$D$2:$D$13, MATCH($B345,OROevaprateIN!$A$2:$A$13,0), 1)</f>
        <v>0.24608865240786937</v>
      </c>
      <c r="F345" s="11">
        <f>INDEX(DEM_D6_PWR!$K$3:$K$14, MATCH($B345,DEM_D6_PWR!$H$3:$H$14,0), 1)</f>
        <v>0.11445634904361907</v>
      </c>
      <c r="G345" s="11">
        <f>INDEX('MINGW_6&amp;DR69'!$L$3:$L$14, MATCH($B345,'MINGW_6&amp;DR69'!$H$3:$H$14,0), 1)</f>
        <v>1.9638888904026577</v>
      </c>
      <c r="H345" s="11">
        <f>INDEX('MINGW_6&amp;DR69'!$M$3:$M$14, MATCH($B345,'MINGW_6&amp;DR69'!$H$3:$H$14,0), 1)</f>
        <v>12.164642830500528</v>
      </c>
      <c r="I345" s="11">
        <v>1564</v>
      </c>
      <c r="J345" s="11">
        <f>INDEX(CALLITE_EVAP_S_SHSTA!$I$2:$I$13, MATCH($B345,CALLITE_EVAP_S_SHSTA!$F$2:$F$13,0), 1)</f>
        <v>0.2910674609835186</v>
      </c>
      <c r="K345" s="11">
        <f>SHASTAlevel5extended!$H334</f>
        <v>4552.1000000000004</v>
      </c>
      <c r="L345" s="11">
        <f>INDEX(CALLiTE_SHASTA_LEVEL2_4!$E$1024:$E$1035, MATCH($B345,CALLiTE_SHASTA_LEVEL2_4!$C$1024:$C$1035,0), 1)</f>
        <v>1700</v>
      </c>
      <c r="M345" s="11">
        <f>INDEX(CALLiTE_SHASTA_LEVEL2_4!$F$1024:$F$1035, MATCH($B345,CALLiTE_SHASTA_LEVEL2_4!$C$1024:$C$1035,0), 1)</f>
        <v>3200</v>
      </c>
      <c r="N345" s="11">
        <f>inflowYuba!H334</f>
        <v>1479</v>
      </c>
      <c r="O345" s="11">
        <f>INDEX(DEMAND_D_DAGUER_NP!$K$3:$K$14, MATCH($B345,DEMAND_D_DAGUER_NP!$H$3:$H$14,0), 1)</f>
        <v>33.506333175538074</v>
      </c>
      <c r="P345" s="11">
        <f>INDEX(D_THERM_DEMANDS!AB$3:AB$14, MATCH($B345,D_THERM_DEMANDS!$P$3:$P$14,0), 1)</f>
        <v>0.97610713943602556</v>
      </c>
      <c r="Q345" s="11">
        <f>INDEX(D_THERM_DEMANDS!AC$3:AC$14, MATCH($B345,D_THERM_DEMANDS!$P$3:$P$14,0), 1)</f>
        <v>0.94355952626182915</v>
      </c>
      <c r="R345" s="11">
        <f>INDEX(D_THERM_DEMANDS!AD$3:AD$14, MATCH($B345,D_THERM_DEMANDS!$P$3:$P$14,0), 1)</f>
        <v>3.5911865113273498</v>
      </c>
      <c r="S345" s="11">
        <f>INDEX(D_THERM_DEMANDS!AE$3:AE$14, MATCH($B345,D_THERM_DEMANDS!$P$3:$P$14,0), 1)</f>
        <v>3.2638888746973065E-2</v>
      </c>
      <c r="T345" s="11">
        <f>INDEX(D_THERM_DEMANDS!AF$3:AF$14, MATCH($B345,D_THERM_DEMANDS!$P$3:$P$14,0), 1)</f>
        <v>3.5793651569457276E-2</v>
      </c>
      <c r="U345" s="11">
        <f>INDEX(D_THERM_DEMANDS!AG$3:AG$14, MATCH($B345,D_THERM_DEMANDS!$P$3:$P$14,0), 1)</f>
        <v>3.5793651569457276E-2</v>
      </c>
      <c r="V345" s="11">
        <f>INDEX(D_THERM_DEMANDS!AH$3:AH$14, MATCH($B345,D_THERM_DEMANDS!$P$3:$P$14,0), 1)</f>
        <v>5.2023809627881126E-2</v>
      </c>
      <c r="W345" s="11">
        <f>INDEX(D_THERM_DEMANDS!AI$3:AI$14, MATCH($B345,D_THERM_DEMANDS!$P$3:$P$14,0), 1)</f>
        <v>5.0079364436013359E-2</v>
      </c>
      <c r="X345" s="11">
        <f>INDEX(D_THERM_DEMANDS!AJ$3:AJ$14, MATCH($B345,D_THERM_DEMANDS!$P$3:$P$14,0), 1)</f>
        <v>0.13341269530947247</v>
      </c>
      <c r="Y345" s="11">
        <f>INDEX(D_THERM_DEMANDS!AK$3:AK$14, MATCH($B345,D_THERM_DEMANDS!$P$3:$P$14,0), 1)</f>
        <v>0</v>
      </c>
      <c r="Z345">
        <f>INDEX(DEMAND_C217B!$K$3:$K$14, MATCH($B345,DEMAND_C217B!$H$3:$H$14,0), 1)</f>
        <v>0.84161155564444412</v>
      </c>
    </row>
    <row r="346" spans="1:26">
      <c r="A346" s="1">
        <v>44011</v>
      </c>
      <c r="B346" s="6">
        <f t="shared" si="5"/>
        <v>6</v>
      </c>
      <c r="C346" s="11">
        <v>2242</v>
      </c>
      <c r="D346" s="11">
        <f>OROLEVEL5!G335/1000</f>
        <v>3538</v>
      </c>
      <c r="E346" s="11">
        <f>INDEX(OROevaprateIN!$D$2:$D$13, MATCH($B346,OROevaprateIN!$A$2:$A$13,0), 1)</f>
        <v>0.24608865240786937</v>
      </c>
      <c r="F346" s="11">
        <f>INDEX(DEM_D6_PWR!$K$3:$K$14, MATCH($B346,DEM_D6_PWR!$H$3:$H$14,0), 1)</f>
        <v>0.11445634904361907</v>
      </c>
      <c r="G346" s="11">
        <f>INDEX('MINGW_6&amp;DR69'!$L$3:$L$14, MATCH($B346,'MINGW_6&amp;DR69'!$H$3:$H$14,0), 1)</f>
        <v>1.9638888904026577</v>
      </c>
      <c r="H346" s="11">
        <f>INDEX('MINGW_6&amp;DR69'!$M$3:$M$14, MATCH($B346,'MINGW_6&amp;DR69'!$H$3:$H$14,0), 1)</f>
        <v>12.164642830500528</v>
      </c>
      <c r="I346" s="11">
        <v>3764</v>
      </c>
      <c r="J346" s="11">
        <f>INDEX(CALLITE_EVAP_S_SHSTA!$I$2:$I$13, MATCH($B346,CALLITE_EVAP_S_SHSTA!$F$2:$F$13,0), 1)</f>
        <v>0.2910674609835186</v>
      </c>
      <c r="K346" s="11">
        <f>SHASTAlevel5extended!$H335</f>
        <v>4552.1000000000004</v>
      </c>
      <c r="L346" s="11">
        <f>INDEX(CALLiTE_SHASTA_LEVEL2_4!$E$1024:$E$1035, MATCH($B346,CALLiTE_SHASTA_LEVEL2_4!$C$1024:$C$1035,0), 1)</f>
        <v>1700</v>
      </c>
      <c r="M346" s="11">
        <f>INDEX(CALLiTE_SHASTA_LEVEL2_4!$F$1024:$F$1035, MATCH($B346,CALLiTE_SHASTA_LEVEL2_4!$C$1024:$C$1035,0), 1)</f>
        <v>3200</v>
      </c>
      <c r="N346" s="11">
        <f>inflowYuba!H335</f>
        <v>1475</v>
      </c>
      <c r="O346" s="11">
        <f>INDEX(DEMAND_D_DAGUER_NP!$K$3:$K$14, MATCH($B346,DEMAND_D_DAGUER_NP!$H$3:$H$14,0), 1)</f>
        <v>33.506333175538074</v>
      </c>
      <c r="P346" s="11">
        <f>INDEX(D_THERM_DEMANDS!AB$3:AB$14, MATCH($B346,D_THERM_DEMANDS!$P$3:$P$14,0), 1)</f>
        <v>0.97610713943602556</v>
      </c>
      <c r="Q346" s="11">
        <f>INDEX(D_THERM_DEMANDS!AC$3:AC$14, MATCH($B346,D_THERM_DEMANDS!$P$3:$P$14,0), 1)</f>
        <v>0.94355952626182915</v>
      </c>
      <c r="R346" s="11">
        <f>INDEX(D_THERM_DEMANDS!AD$3:AD$14, MATCH($B346,D_THERM_DEMANDS!$P$3:$P$14,0), 1)</f>
        <v>3.5911865113273498</v>
      </c>
      <c r="S346" s="11">
        <f>INDEX(D_THERM_DEMANDS!AE$3:AE$14, MATCH($B346,D_THERM_DEMANDS!$P$3:$P$14,0), 1)</f>
        <v>3.2638888746973065E-2</v>
      </c>
      <c r="T346" s="11">
        <f>INDEX(D_THERM_DEMANDS!AF$3:AF$14, MATCH($B346,D_THERM_DEMANDS!$P$3:$P$14,0), 1)</f>
        <v>3.5793651569457276E-2</v>
      </c>
      <c r="U346" s="11">
        <f>INDEX(D_THERM_DEMANDS!AG$3:AG$14, MATCH($B346,D_THERM_DEMANDS!$P$3:$P$14,0), 1)</f>
        <v>3.5793651569457276E-2</v>
      </c>
      <c r="V346" s="11">
        <f>INDEX(D_THERM_DEMANDS!AH$3:AH$14, MATCH($B346,D_THERM_DEMANDS!$P$3:$P$14,0), 1)</f>
        <v>5.2023809627881126E-2</v>
      </c>
      <c r="W346" s="11">
        <f>INDEX(D_THERM_DEMANDS!AI$3:AI$14, MATCH($B346,D_THERM_DEMANDS!$P$3:$P$14,0), 1)</f>
        <v>5.0079364436013359E-2</v>
      </c>
      <c r="X346" s="11">
        <f>INDEX(D_THERM_DEMANDS!AJ$3:AJ$14, MATCH($B346,D_THERM_DEMANDS!$P$3:$P$14,0), 1)</f>
        <v>0.13341269530947247</v>
      </c>
      <c r="Y346" s="11">
        <f>INDEX(D_THERM_DEMANDS!AK$3:AK$14, MATCH($B346,D_THERM_DEMANDS!$P$3:$P$14,0), 1)</f>
        <v>0</v>
      </c>
      <c r="Z346">
        <f>INDEX(DEMAND_C217B!$K$3:$K$14, MATCH($B346,DEMAND_C217B!$H$3:$H$14,0), 1)</f>
        <v>0.84161155564444412</v>
      </c>
    </row>
    <row r="347" spans="1:26">
      <c r="A347" s="1">
        <v>44012</v>
      </c>
      <c r="B347" s="6">
        <f t="shared" si="5"/>
        <v>6</v>
      </c>
      <c r="C347" s="11">
        <v>1690</v>
      </c>
      <c r="D347" s="11">
        <f>OROLEVEL5!G336/1000</f>
        <v>3538</v>
      </c>
      <c r="E347" s="11">
        <f>INDEX(OROevaprateIN!$D$2:$D$13, MATCH($B347,OROevaprateIN!$A$2:$A$13,0), 1)</f>
        <v>0.24608865240786937</v>
      </c>
      <c r="F347" s="11">
        <f>INDEX(DEM_D6_PWR!$K$3:$K$14, MATCH($B347,DEM_D6_PWR!$H$3:$H$14,0), 1)</f>
        <v>0.11445634904361907</v>
      </c>
      <c r="G347" s="11">
        <f>INDEX('MINGW_6&amp;DR69'!$L$3:$L$14, MATCH($B347,'MINGW_6&amp;DR69'!$H$3:$H$14,0), 1)</f>
        <v>1.9638888904026577</v>
      </c>
      <c r="H347" s="11">
        <f>INDEX('MINGW_6&amp;DR69'!$M$3:$M$14, MATCH($B347,'MINGW_6&amp;DR69'!$H$3:$H$14,0), 1)</f>
        <v>12.164642830500528</v>
      </c>
      <c r="I347" s="11">
        <v>2489</v>
      </c>
      <c r="J347" s="11">
        <f>INDEX(CALLITE_EVAP_S_SHSTA!$I$2:$I$13, MATCH($B347,CALLITE_EVAP_S_SHSTA!$F$2:$F$13,0), 1)</f>
        <v>0.2910674609835186</v>
      </c>
      <c r="K347" s="11">
        <f>SHASTAlevel5extended!$H336</f>
        <v>4552.1000000000004</v>
      </c>
      <c r="L347" s="11">
        <f>INDEX(CALLiTE_SHASTA_LEVEL2_4!$E$1024:$E$1035, MATCH($B347,CALLiTE_SHASTA_LEVEL2_4!$C$1024:$C$1035,0), 1)</f>
        <v>1700</v>
      </c>
      <c r="M347" s="11">
        <f>INDEX(CALLiTE_SHASTA_LEVEL2_4!$F$1024:$F$1035, MATCH($B347,CALLiTE_SHASTA_LEVEL2_4!$C$1024:$C$1035,0), 1)</f>
        <v>3200</v>
      </c>
      <c r="N347" s="11">
        <f>inflowYuba!H336</f>
        <v>1519</v>
      </c>
      <c r="O347" s="11">
        <f>INDEX(DEMAND_D_DAGUER_NP!$K$3:$K$14, MATCH($B347,DEMAND_D_DAGUER_NP!$H$3:$H$14,0), 1)</f>
        <v>33.506333175538074</v>
      </c>
      <c r="P347" s="11">
        <f>INDEX(D_THERM_DEMANDS!AB$3:AB$14, MATCH($B347,D_THERM_DEMANDS!$P$3:$P$14,0), 1)</f>
        <v>0.97610713943602556</v>
      </c>
      <c r="Q347" s="11">
        <f>INDEX(D_THERM_DEMANDS!AC$3:AC$14, MATCH($B347,D_THERM_DEMANDS!$P$3:$P$14,0), 1)</f>
        <v>0.94355952626182915</v>
      </c>
      <c r="R347" s="11">
        <f>INDEX(D_THERM_DEMANDS!AD$3:AD$14, MATCH($B347,D_THERM_DEMANDS!$P$3:$P$14,0), 1)</f>
        <v>3.5911865113273498</v>
      </c>
      <c r="S347" s="11">
        <f>INDEX(D_THERM_DEMANDS!AE$3:AE$14, MATCH($B347,D_THERM_DEMANDS!$P$3:$P$14,0), 1)</f>
        <v>3.2638888746973065E-2</v>
      </c>
      <c r="T347" s="11">
        <f>INDEX(D_THERM_DEMANDS!AF$3:AF$14, MATCH($B347,D_THERM_DEMANDS!$P$3:$P$14,0), 1)</f>
        <v>3.5793651569457276E-2</v>
      </c>
      <c r="U347" s="11">
        <f>INDEX(D_THERM_DEMANDS!AG$3:AG$14, MATCH($B347,D_THERM_DEMANDS!$P$3:$P$14,0), 1)</f>
        <v>3.5793651569457276E-2</v>
      </c>
      <c r="V347" s="11">
        <f>INDEX(D_THERM_DEMANDS!AH$3:AH$14, MATCH($B347,D_THERM_DEMANDS!$P$3:$P$14,0), 1)</f>
        <v>5.2023809627881126E-2</v>
      </c>
      <c r="W347" s="11">
        <f>INDEX(D_THERM_DEMANDS!AI$3:AI$14, MATCH($B347,D_THERM_DEMANDS!$P$3:$P$14,0), 1)</f>
        <v>5.0079364436013359E-2</v>
      </c>
      <c r="X347" s="11">
        <f>INDEX(D_THERM_DEMANDS!AJ$3:AJ$14, MATCH($B347,D_THERM_DEMANDS!$P$3:$P$14,0), 1)</f>
        <v>0.13341269530947247</v>
      </c>
      <c r="Y347" s="11">
        <f>INDEX(D_THERM_DEMANDS!AK$3:AK$14, MATCH($B347,D_THERM_DEMANDS!$P$3:$P$14,0), 1)</f>
        <v>0</v>
      </c>
      <c r="Z347">
        <f>INDEX(DEMAND_C217B!$K$3:$K$14, MATCH($B347,DEMAND_C217B!$H$3:$H$14,0), 1)</f>
        <v>0.84161155564444412</v>
      </c>
    </row>
    <row r="348" spans="1:26">
      <c r="A348" s="1">
        <v>44013</v>
      </c>
      <c r="B348" s="6">
        <f t="shared" si="5"/>
        <v>7</v>
      </c>
      <c r="C348" s="11">
        <v>2100</v>
      </c>
      <c r="D348" s="11">
        <f>OROLEVEL5!G337/1000</f>
        <v>3538</v>
      </c>
      <c r="E348" s="11">
        <f>INDEX(OROevaprateIN!$D$2:$D$13, MATCH($B348,OROevaprateIN!$A$2:$A$13,0), 1)</f>
        <v>0.29565888786446826</v>
      </c>
      <c r="F348" s="11">
        <f>INDEX(DEM_D6_PWR!$K$3:$K$14, MATCH($B348,DEM_D6_PWR!$H$3:$H$14,0), 1)</f>
        <v>0.11086405513839605</v>
      </c>
      <c r="G348" s="11">
        <f>INDEX('MINGW_6&amp;DR69'!$L$3:$L$14, MATCH($B348,'MINGW_6&amp;DR69'!$H$3:$H$14,0), 1)</f>
        <v>1.9022004659274756</v>
      </c>
      <c r="H348" s="11">
        <f>INDEX('MINGW_6&amp;DR69'!$M$3:$M$14, MATCH($B348,'MINGW_6&amp;DR69'!$H$3:$H$14,0), 1)</f>
        <v>11.765898439375119</v>
      </c>
      <c r="I348" s="11">
        <v>3206</v>
      </c>
      <c r="J348" s="11">
        <f>INDEX(CALLITE_EVAP_S_SHSTA!$I$2:$I$13, MATCH($B348,CALLITE_EVAP_S_SHSTA!$F$2:$F$13,0), 1)</f>
        <v>0.35836405541673416</v>
      </c>
      <c r="K348" s="11">
        <f>SHASTAlevel5extended!$H337</f>
        <v>4552.1000000000004</v>
      </c>
      <c r="L348" s="11">
        <f>INDEX(CALLiTE_SHASTA_LEVEL2_4!$E$1024:$E$1035, MATCH($B348,CALLiTE_SHASTA_LEVEL2_4!$C$1024:$C$1035,0), 1)</f>
        <v>1700</v>
      </c>
      <c r="M348" s="11">
        <f>INDEX(CALLiTE_SHASTA_LEVEL2_4!$F$1024:$F$1035, MATCH($B348,CALLiTE_SHASTA_LEVEL2_4!$C$1024:$C$1035,0), 1)</f>
        <v>3200</v>
      </c>
      <c r="N348" s="11">
        <f>inflowYuba!H337</f>
        <v>1691</v>
      </c>
      <c r="O348" s="11">
        <f>INDEX(DEMAND_D_DAGUER_NP!$K$3:$K$14, MATCH($B348,DEMAND_D_DAGUER_NP!$H$3:$H$14,0), 1)</f>
        <v>36.732239595756006</v>
      </c>
      <c r="P348" s="11">
        <f>INDEX(D_THERM_DEMANDS!AB$3:AB$14, MATCH($B348,D_THERM_DEMANDS!$P$3:$P$14,0), 1)</f>
        <v>0.94545698751868557</v>
      </c>
      <c r="Q348" s="11">
        <f>INDEX(D_THERM_DEMANDS!AC$3:AC$14, MATCH($B348,D_THERM_DEMANDS!$P$3:$P$14,0), 1)</f>
        <v>0.91394776755946749</v>
      </c>
      <c r="R348" s="11">
        <f>INDEX(D_THERM_DEMANDS!AD$3:AD$14, MATCH($B348,D_THERM_DEMANDS!$P$3:$P$14,0), 1)</f>
        <v>3.4784523924374908</v>
      </c>
      <c r="S348" s="11">
        <f>INDEX(D_THERM_DEMANDS!AE$3:AE$14, MATCH($B348,D_THERM_DEMANDS!$P$3:$P$14,0), 1)</f>
        <v>3.1624423972289505E-2</v>
      </c>
      <c r="T348" s="11">
        <f>INDEX(D_THERM_DEMANDS!AF$3:AF$14, MATCH($B348,D_THERM_DEMANDS!$P$3:$P$14,0), 1)</f>
        <v>3.4639017647861883E-2</v>
      </c>
      <c r="U348" s="11">
        <f>INDEX(D_THERM_DEMANDS!AG$3:AG$14, MATCH($B348,D_THERM_DEMANDS!$P$3:$P$14,0), 1)</f>
        <v>8.6597542242703524E-2</v>
      </c>
      <c r="V348" s="11">
        <f>INDEX(D_THERM_DEMANDS!AH$3:AH$14, MATCH($B348,D_THERM_DEMANDS!$P$3:$P$14,0), 1)</f>
        <v>5.0387864837998071E-2</v>
      </c>
      <c r="W348" s="11">
        <f>INDEX(D_THERM_DEMANDS!AI$3:AI$14, MATCH($B348,D_THERM_DEMANDS!$P$3:$P$14,0), 1)</f>
        <v>3.4907834458461004E-2</v>
      </c>
      <c r="X348" s="11">
        <f>INDEX(D_THERM_DEMANDS!AJ$3:AJ$14, MATCH($B348,D_THERM_DEMANDS!$P$3:$P$14,0), 1)</f>
        <v>9.1321047549972889E-2</v>
      </c>
      <c r="Y348" s="11">
        <f>INDEX(D_THERM_DEMANDS!AK$3:AK$14, MATCH($B348,D_THERM_DEMANDS!$P$3:$P$14,0), 1)</f>
        <v>0</v>
      </c>
      <c r="Z348">
        <f>INDEX(DEMAND_C217B!$K$3:$K$14, MATCH($B348,DEMAND_C217B!$H$3:$H$14,0), 1)</f>
        <v>0.53304207086929345</v>
      </c>
    </row>
    <row r="349" spans="1:26">
      <c r="A349" s="1">
        <v>44014</v>
      </c>
      <c r="B349" s="6">
        <f t="shared" si="5"/>
        <v>7</v>
      </c>
      <c r="C349" s="11">
        <v>1996</v>
      </c>
      <c r="D349" s="11">
        <f>OROLEVEL5!G338/1000</f>
        <v>3538</v>
      </c>
      <c r="E349" s="11">
        <f>INDEX(OROevaprateIN!$D$2:$D$13, MATCH($B349,OROevaprateIN!$A$2:$A$13,0), 1)</f>
        <v>0.29565888786446826</v>
      </c>
      <c r="F349" s="11">
        <f>INDEX(DEM_D6_PWR!$K$3:$K$14, MATCH($B349,DEM_D6_PWR!$H$3:$H$14,0), 1)</f>
        <v>0.11086405513839605</v>
      </c>
      <c r="G349" s="11">
        <f>INDEX('MINGW_6&amp;DR69'!$L$3:$L$14, MATCH($B349,'MINGW_6&amp;DR69'!$H$3:$H$14,0), 1)</f>
        <v>1.9022004659274756</v>
      </c>
      <c r="H349" s="11">
        <f>INDEX('MINGW_6&amp;DR69'!$M$3:$M$14, MATCH($B349,'MINGW_6&amp;DR69'!$H$3:$H$14,0), 1)</f>
        <v>11.765898439375119</v>
      </c>
      <c r="I349" s="11">
        <v>3321</v>
      </c>
      <c r="J349" s="11">
        <f>INDEX(CALLITE_EVAP_S_SHSTA!$I$2:$I$13, MATCH($B349,CALLITE_EVAP_S_SHSTA!$F$2:$F$13,0), 1)</f>
        <v>0.35836405541673416</v>
      </c>
      <c r="K349" s="11">
        <f>SHASTAlevel5extended!$H338</f>
        <v>4552.1000000000004</v>
      </c>
      <c r="L349" s="11">
        <f>INDEX(CALLiTE_SHASTA_LEVEL2_4!$E$1024:$E$1035, MATCH($B349,CALLiTE_SHASTA_LEVEL2_4!$C$1024:$C$1035,0), 1)</f>
        <v>1700</v>
      </c>
      <c r="M349" s="11">
        <f>INDEX(CALLiTE_SHASTA_LEVEL2_4!$F$1024:$F$1035, MATCH($B349,CALLiTE_SHASTA_LEVEL2_4!$C$1024:$C$1035,0), 1)</f>
        <v>3200</v>
      </c>
      <c r="N349" s="11">
        <f>inflowYuba!H338</f>
        <v>1755</v>
      </c>
      <c r="O349" s="11">
        <f>INDEX(DEMAND_D_DAGUER_NP!$K$3:$K$14, MATCH($B349,DEMAND_D_DAGUER_NP!$H$3:$H$14,0), 1)</f>
        <v>36.732239595756006</v>
      </c>
      <c r="P349" s="11">
        <f>INDEX(D_THERM_DEMANDS!AB$3:AB$14, MATCH($B349,D_THERM_DEMANDS!$P$3:$P$14,0), 1)</f>
        <v>0.94545698751868557</v>
      </c>
      <c r="Q349" s="11">
        <f>INDEX(D_THERM_DEMANDS!AC$3:AC$14, MATCH($B349,D_THERM_DEMANDS!$P$3:$P$14,0), 1)</f>
        <v>0.91394776755946749</v>
      </c>
      <c r="R349" s="11">
        <f>INDEX(D_THERM_DEMANDS!AD$3:AD$14, MATCH($B349,D_THERM_DEMANDS!$P$3:$P$14,0), 1)</f>
        <v>3.4784523924374908</v>
      </c>
      <c r="S349" s="11">
        <f>INDEX(D_THERM_DEMANDS!AE$3:AE$14, MATCH($B349,D_THERM_DEMANDS!$P$3:$P$14,0), 1)</f>
        <v>3.1624423972289505E-2</v>
      </c>
      <c r="T349" s="11">
        <f>INDEX(D_THERM_DEMANDS!AF$3:AF$14, MATCH($B349,D_THERM_DEMANDS!$P$3:$P$14,0), 1)</f>
        <v>3.4639017647861883E-2</v>
      </c>
      <c r="U349" s="11">
        <f>INDEX(D_THERM_DEMANDS!AG$3:AG$14, MATCH($B349,D_THERM_DEMANDS!$P$3:$P$14,0), 1)</f>
        <v>8.6597542242703524E-2</v>
      </c>
      <c r="V349" s="11">
        <f>INDEX(D_THERM_DEMANDS!AH$3:AH$14, MATCH($B349,D_THERM_DEMANDS!$P$3:$P$14,0), 1)</f>
        <v>5.0387864837998071E-2</v>
      </c>
      <c r="W349" s="11">
        <f>INDEX(D_THERM_DEMANDS!AI$3:AI$14, MATCH($B349,D_THERM_DEMANDS!$P$3:$P$14,0), 1)</f>
        <v>3.4907834458461004E-2</v>
      </c>
      <c r="X349" s="11">
        <f>INDEX(D_THERM_DEMANDS!AJ$3:AJ$14, MATCH($B349,D_THERM_DEMANDS!$P$3:$P$14,0), 1)</f>
        <v>9.1321047549972889E-2</v>
      </c>
      <c r="Y349" s="11">
        <f>INDEX(D_THERM_DEMANDS!AK$3:AK$14, MATCH($B349,D_THERM_DEMANDS!$P$3:$P$14,0), 1)</f>
        <v>0</v>
      </c>
      <c r="Z349">
        <f>INDEX(DEMAND_C217B!$K$3:$K$14, MATCH($B349,DEMAND_C217B!$H$3:$H$14,0), 1)</f>
        <v>0.53304207086929345</v>
      </c>
    </row>
    <row r="350" spans="1:26">
      <c r="A350" s="1">
        <v>44015</v>
      </c>
      <c r="B350" s="6">
        <f t="shared" si="5"/>
        <v>7</v>
      </c>
      <c r="C350" s="11">
        <v>1774</v>
      </c>
      <c r="D350" s="11">
        <f>OROLEVEL5!G339/1000</f>
        <v>3538</v>
      </c>
      <c r="E350" s="11">
        <f>INDEX(OROevaprateIN!$D$2:$D$13, MATCH($B350,OROevaprateIN!$A$2:$A$13,0), 1)</f>
        <v>0.29565888786446826</v>
      </c>
      <c r="F350" s="11">
        <f>INDEX(DEM_D6_PWR!$K$3:$K$14, MATCH($B350,DEM_D6_PWR!$H$3:$H$14,0), 1)</f>
        <v>0.11086405513839605</v>
      </c>
      <c r="G350" s="11">
        <f>INDEX('MINGW_6&amp;DR69'!$L$3:$L$14, MATCH($B350,'MINGW_6&amp;DR69'!$H$3:$H$14,0), 1)</f>
        <v>1.9022004659274756</v>
      </c>
      <c r="H350" s="11">
        <f>INDEX('MINGW_6&amp;DR69'!$M$3:$M$14, MATCH($B350,'MINGW_6&amp;DR69'!$H$3:$H$14,0), 1)</f>
        <v>11.765898439375119</v>
      </c>
      <c r="I350" s="11">
        <v>2430</v>
      </c>
      <c r="J350" s="11">
        <f>INDEX(CALLITE_EVAP_S_SHSTA!$I$2:$I$13, MATCH($B350,CALLITE_EVAP_S_SHSTA!$F$2:$F$13,0), 1)</f>
        <v>0.35836405541673416</v>
      </c>
      <c r="K350" s="11">
        <f>SHASTAlevel5extended!$H339</f>
        <v>4552.1000000000004</v>
      </c>
      <c r="L350" s="11">
        <f>INDEX(CALLiTE_SHASTA_LEVEL2_4!$E$1024:$E$1035, MATCH($B350,CALLiTE_SHASTA_LEVEL2_4!$C$1024:$C$1035,0), 1)</f>
        <v>1700</v>
      </c>
      <c r="M350" s="11">
        <f>INDEX(CALLiTE_SHASTA_LEVEL2_4!$F$1024:$F$1035, MATCH($B350,CALLiTE_SHASTA_LEVEL2_4!$C$1024:$C$1035,0), 1)</f>
        <v>3200</v>
      </c>
      <c r="N350" s="11">
        <f>inflowYuba!H339</f>
        <v>1737</v>
      </c>
      <c r="O350" s="11">
        <f>INDEX(DEMAND_D_DAGUER_NP!$K$3:$K$14, MATCH($B350,DEMAND_D_DAGUER_NP!$H$3:$H$14,0), 1)</f>
        <v>36.732239595756006</v>
      </c>
      <c r="P350" s="11">
        <f>INDEX(D_THERM_DEMANDS!AB$3:AB$14, MATCH($B350,D_THERM_DEMANDS!$P$3:$P$14,0), 1)</f>
        <v>0.94545698751868557</v>
      </c>
      <c r="Q350" s="11">
        <f>INDEX(D_THERM_DEMANDS!AC$3:AC$14, MATCH($B350,D_THERM_DEMANDS!$P$3:$P$14,0), 1)</f>
        <v>0.91394776755946749</v>
      </c>
      <c r="R350" s="11">
        <f>INDEX(D_THERM_DEMANDS!AD$3:AD$14, MATCH($B350,D_THERM_DEMANDS!$P$3:$P$14,0), 1)</f>
        <v>3.4784523924374908</v>
      </c>
      <c r="S350" s="11">
        <f>INDEX(D_THERM_DEMANDS!AE$3:AE$14, MATCH($B350,D_THERM_DEMANDS!$P$3:$P$14,0), 1)</f>
        <v>3.1624423972289505E-2</v>
      </c>
      <c r="T350" s="11">
        <f>INDEX(D_THERM_DEMANDS!AF$3:AF$14, MATCH($B350,D_THERM_DEMANDS!$P$3:$P$14,0), 1)</f>
        <v>3.4639017647861883E-2</v>
      </c>
      <c r="U350" s="11">
        <f>INDEX(D_THERM_DEMANDS!AG$3:AG$14, MATCH($B350,D_THERM_DEMANDS!$P$3:$P$14,0), 1)</f>
        <v>8.6597542242703524E-2</v>
      </c>
      <c r="V350" s="11">
        <f>INDEX(D_THERM_DEMANDS!AH$3:AH$14, MATCH($B350,D_THERM_DEMANDS!$P$3:$P$14,0), 1)</f>
        <v>5.0387864837998071E-2</v>
      </c>
      <c r="W350" s="11">
        <f>INDEX(D_THERM_DEMANDS!AI$3:AI$14, MATCH($B350,D_THERM_DEMANDS!$P$3:$P$14,0), 1)</f>
        <v>3.4907834458461004E-2</v>
      </c>
      <c r="X350" s="11">
        <f>INDEX(D_THERM_DEMANDS!AJ$3:AJ$14, MATCH($B350,D_THERM_DEMANDS!$P$3:$P$14,0), 1)</f>
        <v>9.1321047549972889E-2</v>
      </c>
      <c r="Y350" s="11">
        <f>INDEX(D_THERM_DEMANDS!AK$3:AK$14, MATCH($B350,D_THERM_DEMANDS!$P$3:$P$14,0), 1)</f>
        <v>0</v>
      </c>
      <c r="Z350">
        <f>INDEX(DEMAND_C217B!$K$3:$K$14, MATCH($B350,DEMAND_C217B!$H$3:$H$14,0), 1)</f>
        <v>0.53304207086929345</v>
      </c>
    </row>
    <row r="351" spans="1:26">
      <c r="A351" s="1">
        <v>44016</v>
      </c>
      <c r="B351" s="6">
        <f t="shared" si="5"/>
        <v>7</v>
      </c>
      <c r="C351" s="11">
        <v>1940</v>
      </c>
      <c r="D351" s="11">
        <f>OROLEVEL5!G340/1000</f>
        <v>3538</v>
      </c>
      <c r="E351" s="11">
        <f>INDEX(OROevaprateIN!$D$2:$D$13, MATCH($B351,OROevaprateIN!$A$2:$A$13,0), 1)</f>
        <v>0.29565888786446826</v>
      </c>
      <c r="F351" s="11">
        <f>INDEX(DEM_D6_PWR!$K$3:$K$14, MATCH($B351,DEM_D6_PWR!$H$3:$H$14,0), 1)</f>
        <v>0.11086405513839605</v>
      </c>
      <c r="G351" s="11">
        <f>INDEX('MINGW_6&amp;DR69'!$L$3:$L$14, MATCH($B351,'MINGW_6&amp;DR69'!$H$3:$H$14,0), 1)</f>
        <v>1.9022004659274756</v>
      </c>
      <c r="H351" s="11">
        <f>INDEX('MINGW_6&amp;DR69'!$M$3:$M$14, MATCH($B351,'MINGW_6&amp;DR69'!$H$3:$H$14,0), 1)</f>
        <v>11.765898439375119</v>
      </c>
      <c r="I351" s="11">
        <v>2667</v>
      </c>
      <c r="J351" s="11">
        <f>INDEX(CALLITE_EVAP_S_SHSTA!$I$2:$I$13, MATCH($B351,CALLITE_EVAP_S_SHSTA!$F$2:$F$13,0), 1)</f>
        <v>0.35836405541673416</v>
      </c>
      <c r="K351" s="11">
        <f>SHASTAlevel5extended!$H340</f>
        <v>4552.1000000000004</v>
      </c>
      <c r="L351" s="11">
        <f>INDEX(CALLiTE_SHASTA_LEVEL2_4!$E$1024:$E$1035, MATCH($B351,CALLiTE_SHASTA_LEVEL2_4!$C$1024:$C$1035,0), 1)</f>
        <v>1700</v>
      </c>
      <c r="M351" s="11">
        <f>INDEX(CALLiTE_SHASTA_LEVEL2_4!$F$1024:$F$1035, MATCH($B351,CALLiTE_SHASTA_LEVEL2_4!$C$1024:$C$1035,0), 1)</f>
        <v>3200</v>
      </c>
      <c r="N351" s="11">
        <f>inflowYuba!H340</f>
        <v>1722</v>
      </c>
      <c r="O351" s="11">
        <f>INDEX(DEMAND_D_DAGUER_NP!$K$3:$K$14, MATCH($B351,DEMAND_D_DAGUER_NP!$H$3:$H$14,0), 1)</f>
        <v>36.732239595756006</v>
      </c>
      <c r="P351" s="11">
        <f>INDEX(D_THERM_DEMANDS!AB$3:AB$14, MATCH($B351,D_THERM_DEMANDS!$P$3:$P$14,0), 1)</f>
        <v>0.94545698751868557</v>
      </c>
      <c r="Q351" s="11">
        <f>INDEX(D_THERM_DEMANDS!AC$3:AC$14, MATCH($B351,D_THERM_DEMANDS!$P$3:$P$14,0), 1)</f>
        <v>0.91394776755946749</v>
      </c>
      <c r="R351" s="11">
        <f>INDEX(D_THERM_DEMANDS!AD$3:AD$14, MATCH($B351,D_THERM_DEMANDS!$P$3:$P$14,0), 1)</f>
        <v>3.4784523924374908</v>
      </c>
      <c r="S351" s="11">
        <f>INDEX(D_THERM_DEMANDS!AE$3:AE$14, MATCH($B351,D_THERM_DEMANDS!$P$3:$P$14,0), 1)</f>
        <v>3.1624423972289505E-2</v>
      </c>
      <c r="T351" s="11">
        <f>INDEX(D_THERM_DEMANDS!AF$3:AF$14, MATCH($B351,D_THERM_DEMANDS!$P$3:$P$14,0), 1)</f>
        <v>3.4639017647861883E-2</v>
      </c>
      <c r="U351" s="11">
        <f>INDEX(D_THERM_DEMANDS!AG$3:AG$14, MATCH($B351,D_THERM_DEMANDS!$P$3:$P$14,0), 1)</f>
        <v>8.6597542242703524E-2</v>
      </c>
      <c r="V351" s="11">
        <f>INDEX(D_THERM_DEMANDS!AH$3:AH$14, MATCH($B351,D_THERM_DEMANDS!$P$3:$P$14,0), 1)</f>
        <v>5.0387864837998071E-2</v>
      </c>
      <c r="W351" s="11">
        <f>INDEX(D_THERM_DEMANDS!AI$3:AI$14, MATCH($B351,D_THERM_DEMANDS!$P$3:$P$14,0), 1)</f>
        <v>3.4907834458461004E-2</v>
      </c>
      <c r="X351" s="11">
        <f>INDEX(D_THERM_DEMANDS!AJ$3:AJ$14, MATCH($B351,D_THERM_DEMANDS!$P$3:$P$14,0), 1)</f>
        <v>9.1321047549972889E-2</v>
      </c>
      <c r="Y351" s="11">
        <f>INDEX(D_THERM_DEMANDS!AK$3:AK$14, MATCH($B351,D_THERM_DEMANDS!$P$3:$P$14,0), 1)</f>
        <v>0</v>
      </c>
      <c r="Z351">
        <f>INDEX(DEMAND_C217B!$K$3:$K$14, MATCH($B351,DEMAND_C217B!$H$3:$H$14,0), 1)</f>
        <v>0.53304207086929345</v>
      </c>
    </row>
    <row r="352" spans="1:26">
      <c r="A352" s="1">
        <v>44017</v>
      </c>
      <c r="B352" s="6">
        <f t="shared" si="5"/>
        <v>7</v>
      </c>
      <c r="C352" s="11">
        <v>1351</v>
      </c>
      <c r="D352" s="11">
        <f>OROLEVEL5!G341/1000</f>
        <v>3538</v>
      </c>
      <c r="E352" s="11">
        <f>INDEX(OROevaprateIN!$D$2:$D$13, MATCH($B352,OROevaprateIN!$A$2:$A$13,0), 1)</f>
        <v>0.29565888786446826</v>
      </c>
      <c r="F352" s="11">
        <f>INDEX(DEM_D6_PWR!$K$3:$K$14, MATCH($B352,DEM_D6_PWR!$H$3:$H$14,0), 1)</f>
        <v>0.11086405513839605</v>
      </c>
      <c r="G352" s="11">
        <f>INDEX('MINGW_6&amp;DR69'!$L$3:$L$14, MATCH($B352,'MINGW_6&amp;DR69'!$H$3:$H$14,0), 1)</f>
        <v>1.9022004659274756</v>
      </c>
      <c r="H352" s="11">
        <f>INDEX('MINGW_6&amp;DR69'!$M$3:$M$14, MATCH($B352,'MINGW_6&amp;DR69'!$H$3:$H$14,0), 1)</f>
        <v>11.765898439375119</v>
      </c>
      <c r="I352" s="11">
        <v>2023</v>
      </c>
      <c r="J352" s="11">
        <f>INDEX(CALLITE_EVAP_S_SHSTA!$I$2:$I$13, MATCH($B352,CALLITE_EVAP_S_SHSTA!$F$2:$F$13,0), 1)</f>
        <v>0.35836405541673416</v>
      </c>
      <c r="K352" s="11">
        <f>SHASTAlevel5extended!$H341</f>
        <v>4552.1000000000004</v>
      </c>
      <c r="L352" s="11">
        <f>INDEX(CALLiTE_SHASTA_LEVEL2_4!$E$1024:$E$1035, MATCH($B352,CALLiTE_SHASTA_LEVEL2_4!$C$1024:$C$1035,0), 1)</f>
        <v>1700</v>
      </c>
      <c r="M352" s="11">
        <f>INDEX(CALLiTE_SHASTA_LEVEL2_4!$F$1024:$F$1035, MATCH($B352,CALLiTE_SHASTA_LEVEL2_4!$C$1024:$C$1035,0), 1)</f>
        <v>3200</v>
      </c>
      <c r="N352" s="11">
        <f>inflowYuba!H341</f>
        <v>1689</v>
      </c>
      <c r="O352" s="11">
        <f>INDEX(DEMAND_D_DAGUER_NP!$K$3:$K$14, MATCH($B352,DEMAND_D_DAGUER_NP!$H$3:$H$14,0), 1)</f>
        <v>36.732239595756006</v>
      </c>
      <c r="P352" s="11">
        <f>INDEX(D_THERM_DEMANDS!AB$3:AB$14, MATCH($B352,D_THERM_DEMANDS!$P$3:$P$14,0), 1)</f>
        <v>0.94545698751868557</v>
      </c>
      <c r="Q352" s="11">
        <f>INDEX(D_THERM_DEMANDS!AC$3:AC$14, MATCH($B352,D_THERM_DEMANDS!$P$3:$P$14,0), 1)</f>
        <v>0.91394776755946749</v>
      </c>
      <c r="R352" s="11">
        <f>INDEX(D_THERM_DEMANDS!AD$3:AD$14, MATCH($B352,D_THERM_DEMANDS!$P$3:$P$14,0), 1)</f>
        <v>3.4784523924374908</v>
      </c>
      <c r="S352" s="11">
        <f>INDEX(D_THERM_DEMANDS!AE$3:AE$14, MATCH($B352,D_THERM_DEMANDS!$P$3:$P$14,0), 1)</f>
        <v>3.1624423972289505E-2</v>
      </c>
      <c r="T352" s="11">
        <f>INDEX(D_THERM_DEMANDS!AF$3:AF$14, MATCH($B352,D_THERM_DEMANDS!$P$3:$P$14,0), 1)</f>
        <v>3.4639017647861883E-2</v>
      </c>
      <c r="U352" s="11">
        <f>INDEX(D_THERM_DEMANDS!AG$3:AG$14, MATCH($B352,D_THERM_DEMANDS!$P$3:$P$14,0), 1)</f>
        <v>8.6597542242703524E-2</v>
      </c>
      <c r="V352" s="11">
        <f>INDEX(D_THERM_DEMANDS!AH$3:AH$14, MATCH($B352,D_THERM_DEMANDS!$P$3:$P$14,0), 1)</f>
        <v>5.0387864837998071E-2</v>
      </c>
      <c r="W352" s="11">
        <f>INDEX(D_THERM_DEMANDS!AI$3:AI$14, MATCH($B352,D_THERM_DEMANDS!$P$3:$P$14,0), 1)</f>
        <v>3.4907834458461004E-2</v>
      </c>
      <c r="X352" s="11">
        <f>INDEX(D_THERM_DEMANDS!AJ$3:AJ$14, MATCH($B352,D_THERM_DEMANDS!$P$3:$P$14,0), 1)</f>
        <v>9.1321047549972889E-2</v>
      </c>
      <c r="Y352" s="11">
        <f>INDEX(D_THERM_DEMANDS!AK$3:AK$14, MATCH($B352,D_THERM_DEMANDS!$P$3:$P$14,0), 1)</f>
        <v>0</v>
      </c>
      <c r="Z352">
        <f>INDEX(DEMAND_C217B!$K$3:$K$14, MATCH($B352,DEMAND_C217B!$H$3:$H$14,0), 1)</f>
        <v>0.53304207086929345</v>
      </c>
    </row>
    <row r="353" spans="1:26">
      <c r="A353" s="1">
        <v>44018</v>
      </c>
      <c r="B353" s="6">
        <f t="shared" si="5"/>
        <v>7</v>
      </c>
      <c r="C353" s="11">
        <v>1607</v>
      </c>
      <c r="D353" s="11">
        <f>OROLEVEL5!G342/1000</f>
        <v>3538</v>
      </c>
      <c r="E353" s="11">
        <f>INDEX(OROevaprateIN!$D$2:$D$13, MATCH($B353,OROevaprateIN!$A$2:$A$13,0), 1)</f>
        <v>0.29565888786446826</v>
      </c>
      <c r="F353" s="11">
        <f>INDEX(DEM_D6_PWR!$K$3:$K$14, MATCH($B353,DEM_D6_PWR!$H$3:$H$14,0), 1)</f>
        <v>0.11086405513839605</v>
      </c>
      <c r="G353" s="11">
        <f>INDEX('MINGW_6&amp;DR69'!$L$3:$L$14, MATCH($B353,'MINGW_6&amp;DR69'!$H$3:$H$14,0), 1)</f>
        <v>1.9022004659274756</v>
      </c>
      <c r="H353" s="11">
        <f>INDEX('MINGW_6&amp;DR69'!$M$3:$M$14, MATCH($B353,'MINGW_6&amp;DR69'!$H$3:$H$14,0), 1)</f>
        <v>11.765898439375119</v>
      </c>
      <c r="I353" s="11">
        <v>2791</v>
      </c>
      <c r="J353" s="11">
        <f>INDEX(CALLITE_EVAP_S_SHSTA!$I$2:$I$13, MATCH($B353,CALLITE_EVAP_S_SHSTA!$F$2:$F$13,0), 1)</f>
        <v>0.35836405541673416</v>
      </c>
      <c r="K353" s="11">
        <f>SHASTAlevel5extended!$H342</f>
        <v>4552.1000000000004</v>
      </c>
      <c r="L353" s="11">
        <f>INDEX(CALLiTE_SHASTA_LEVEL2_4!$E$1024:$E$1035, MATCH($B353,CALLiTE_SHASTA_LEVEL2_4!$C$1024:$C$1035,0), 1)</f>
        <v>1700</v>
      </c>
      <c r="M353" s="11">
        <f>INDEX(CALLiTE_SHASTA_LEVEL2_4!$F$1024:$F$1035, MATCH($B353,CALLiTE_SHASTA_LEVEL2_4!$C$1024:$C$1035,0), 1)</f>
        <v>3200</v>
      </c>
      <c r="N353" s="11">
        <f>inflowYuba!H342</f>
        <v>1651</v>
      </c>
      <c r="O353" s="11">
        <f>INDEX(DEMAND_D_DAGUER_NP!$K$3:$K$14, MATCH($B353,DEMAND_D_DAGUER_NP!$H$3:$H$14,0), 1)</f>
        <v>36.732239595756006</v>
      </c>
      <c r="P353" s="11">
        <f>INDEX(D_THERM_DEMANDS!AB$3:AB$14, MATCH($B353,D_THERM_DEMANDS!$P$3:$P$14,0), 1)</f>
        <v>0.94545698751868557</v>
      </c>
      <c r="Q353" s="11">
        <f>INDEX(D_THERM_DEMANDS!AC$3:AC$14, MATCH($B353,D_THERM_DEMANDS!$P$3:$P$14,0), 1)</f>
        <v>0.91394776755946749</v>
      </c>
      <c r="R353" s="11">
        <f>INDEX(D_THERM_DEMANDS!AD$3:AD$14, MATCH($B353,D_THERM_DEMANDS!$P$3:$P$14,0), 1)</f>
        <v>3.4784523924374908</v>
      </c>
      <c r="S353" s="11">
        <f>INDEX(D_THERM_DEMANDS!AE$3:AE$14, MATCH($B353,D_THERM_DEMANDS!$P$3:$P$14,0), 1)</f>
        <v>3.1624423972289505E-2</v>
      </c>
      <c r="T353" s="11">
        <f>INDEX(D_THERM_DEMANDS!AF$3:AF$14, MATCH($B353,D_THERM_DEMANDS!$P$3:$P$14,0), 1)</f>
        <v>3.4639017647861883E-2</v>
      </c>
      <c r="U353" s="11">
        <f>INDEX(D_THERM_DEMANDS!AG$3:AG$14, MATCH($B353,D_THERM_DEMANDS!$P$3:$P$14,0), 1)</f>
        <v>8.6597542242703524E-2</v>
      </c>
      <c r="V353" s="11">
        <f>INDEX(D_THERM_DEMANDS!AH$3:AH$14, MATCH($B353,D_THERM_DEMANDS!$P$3:$P$14,0), 1)</f>
        <v>5.0387864837998071E-2</v>
      </c>
      <c r="W353" s="11">
        <f>INDEX(D_THERM_DEMANDS!AI$3:AI$14, MATCH($B353,D_THERM_DEMANDS!$P$3:$P$14,0), 1)</f>
        <v>3.4907834458461004E-2</v>
      </c>
      <c r="X353" s="11">
        <f>INDEX(D_THERM_DEMANDS!AJ$3:AJ$14, MATCH($B353,D_THERM_DEMANDS!$P$3:$P$14,0), 1)</f>
        <v>9.1321047549972889E-2</v>
      </c>
      <c r="Y353" s="11">
        <f>INDEX(D_THERM_DEMANDS!AK$3:AK$14, MATCH($B353,D_THERM_DEMANDS!$P$3:$P$14,0), 1)</f>
        <v>0</v>
      </c>
      <c r="Z353">
        <f>INDEX(DEMAND_C217B!$K$3:$K$14, MATCH($B353,DEMAND_C217B!$H$3:$H$14,0), 1)</f>
        <v>0.53304207086929345</v>
      </c>
    </row>
    <row r="354" spans="1:26">
      <c r="A354" s="1">
        <v>44019</v>
      </c>
      <c r="B354" s="6">
        <f t="shared" si="5"/>
        <v>7</v>
      </c>
      <c r="C354" s="11">
        <v>1423</v>
      </c>
      <c r="D354" s="11">
        <f>OROLEVEL5!G343/1000</f>
        <v>3538</v>
      </c>
      <c r="E354" s="11">
        <f>INDEX(OROevaprateIN!$D$2:$D$13, MATCH($B354,OROevaprateIN!$A$2:$A$13,0), 1)</f>
        <v>0.29565888786446826</v>
      </c>
      <c r="F354" s="11">
        <f>INDEX(DEM_D6_PWR!$K$3:$K$14, MATCH($B354,DEM_D6_PWR!$H$3:$H$14,0), 1)</f>
        <v>0.11086405513839605</v>
      </c>
      <c r="G354" s="11">
        <f>INDEX('MINGW_6&amp;DR69'!$L$3:$L$14, MATCH($B354,'MINGW_6&amp;DR69'!$H$3:$H$14,0), 1)</f>
        <v>1.9022004659274756</v>
      </c>
      <c r="H354" s="11">
        <f>INDEX('MINGW_6&amp;DR69'!$M$3:$M$14, MATCH($B354,'MINGW_6&amp;DR69'!$H$3:$H$14,0), 1)</f>
        <v>11.765898439375119</v>
      </c>
      <c r="I354" s="11">
        <v>3301</v>
      </c>
      <c r="J354" s="11">
        <f>INDEX(CALLITE_EVAP_S_SHSTA!$I$2:$I$13, MATCH($B354,CALLITE_EVAP_S_SHSTA!$F$2:$F$13,0), 1)</f>
        <v>0.35836405541673416</v>
      </c>
      <c r="K354" s="11">
        <f>SHASTAlevel5extended!$H343</f>
        <v>4552.1000000000004</v>
      </c>
      <c r="L354" s="11">
        <f>INDEX(CALLiTE_SHASTA_LEVEL2_4!$E$1024:$E$1035, MATCH($B354,CALLiTE_SHASTA_LEVEL2_4!$C$1024:$C$1035,0), 1)</f>
        <v>1700</v>
      </c>
      <c r="M354" s="11">
        <f>INDEX(CALLiTE_SHASTA_LEVEL2_4!$F$1024:$F$1035, MATCH($B354,CALLiTE_SHASTA_LEVEL2_4!$C$1024:$C$1035,0), 1)</f>
        <v>3200</v>
      </c>
      <c r="N354" s="11">
        <f>inflowYuba!H343</f>
        <v>1637</v>
      </c>
      <c r="O354" s="11">
        <f>INDEX(DEMAND_D_DAGUER_NP!$K$3:$K$14, MATCH($B354,DEMAND_D_DAGUER_NP!$H$3:$H$14,0), 1)</f>
        <v>36.732239595756006</v>
      </c>
      <c r="P354" s="11">
        <f>INDEX(D_THERM_DEMANDS!AB$3:AB$14, MATCH($B354,D_THERM_DEMANDS!$P$3:$P$14,0), 1)</f>
        <v>0.94545698751868557</v>
      </c>
      <c r="Q354" s="11">
        <f>INDEX(D_THERM_DEMANDS!AC$3:AC$14, MATCH($B354,D_THERM_DEMANDS!$P$3:$P$14,0), 1)</f>
        <v>0.91394776755946749</v>
      </c>
      <c r="R354" s="11">
        <f>INDEX(D_THERM_DEMANDS!AD$3:AD$14, MATCH($B354,D_THERM_DEMANDS!$P$3:$P$14,0), 1)</f>
        <v>3.4784523924374908</v>
      </c>
      <c r="S354" s="11">
        <f>INDEX(D_THERM_DEMANDS!AE$3:AE$14, MATCH($B354,D_THERM_DEMANDS!$P$3:$P$14,0), 1)</f>
        <v>3.1624423972289505E-2</v>
      </c>
      <c r="T354" s="11">
        <f>INDEX(D_THERM_DEMANDS!AF$3:AF$14, MATCH($B354,D_THERM_DEMANDS!$P$3:$P$14,0), 1)</f>
        <v>3.4639017647861883E-2</v>
      </c>
      <c r="U354" s="11">
        <f>INDEX(D_THERM_DEMANDS!AG$3:AG$14, MATCH($B354,D_THERM_DEMANDS!$P$3:$P$14,0), 1)</f>
        <v>8.6597542242703524E-2</v>
      </c>
      <c r="V354" s="11">
        <f>INDEX(D_THERM_DEMANDS!AH$3:AH$14, MATCH($B354,D_THERM_DEMANDS!$P$3:$P$14,0), 1)</f>
        <v>5.0387864837998071E-2</v>
      </c>
      <c r="W354" s="11">
        <f>INDEX(D_THERM_DEMANDS!AI$3:AI$14, MATCH($B354,D_THERM_DEMANDS!$P$3:$P$14,0), 1)</f>
        <v>3.4907834458461004E-2</v>
      </c>
      <c r="X354" s="11">
        <f>INDEX(D_THERM_DEMANDS!AJ$3:AJ$14, MATCH($B354,D_THERM_DEMANDS!$P$3:$P$14,0), 1)</f>
        <v>9.1321047549972889E-2</v>
      </c>
      <c r="Y354" s="11">
        <f>INDEX(D_THERM_DEMANDS!AK$3:AK$14, MATCH($B354,D_THERM_DEMANDS!$P$3:$P$14,0), 1)</f>
        <v>0</v>
      </c>
      <c r="Z354">
        <f>INDEX(DEMAND_C217B!$K$3:$K$14, MATCH($B354,DEMAND_C217B!$H$3:$H$14,0), 1)</f>
        <v>0.53304207086929345</v>
      </c>
    </row>
    <row r="355" spans="1:26">
      <c r="A355" s="1">
        <v>44020</v>
      </c>
      <c r="B355" s="6">
        <f t="shared" si="5"/>
        <v>7</v>
      </c>
      <c r="C355" s="11">
        <v>1372</v>
      </c>
      <c r="D355" s="11">
        <f>OROLEVEL5!G344/1000</f>
        <v>3538</v>
      </c>
      <c r="E355" s="11">
        <f>INDEX(OROevaprateIN!$D$2:$D$13, MATCH($B355,OROevaprateIN!$A$2:$A$13,0), 1)</f>
        <v>0.29565888786446826</v>
      </c>
      <c r="F355" s="11">
        <f>INDEX(DEM_D6_PWR!$K$3:$K$14, MATCH($B355,DEM_D6_PWR!$H$3:$H$14,0), 1)</f>
        <v>0.11086405513839605</v>
      </c>
      <c r="G355" s="11">
        <f>INDEX('MINGW_6&amp;DR69'!$L$3:$L$14, MATCH($B355,'MINGW_6&amp;DR69'!$H$3:$H$14,0), 1)</f>
        <v>1.9022004659274756</v>
      </c>
      <c r="H355" s="11">
        <f>INDEX('MINGW_6&amp;DR69'!$M$3:$M$14, MATCH($B355,'MINGW_6&amp;DR69'!$H$3:$H$14,0), 1)</f>
        <v>11.765898439375119</v>
      </c>
      <c r="I355" s="11">
        <v>2648</v>
      </c>
      <c r="J355" s="11">
        <f>INDEX(CALLITE_EVAP_S_SHSTA!$I$2:$I$13, MATCH($B355,CALLITE_EVAP_S_SHSTA!$F$2:$F$13,0), 1)</f>
        <v>0.35836405541673416</v>
      </c>
      <c r="K355" s="11">
        <f>SHASTAlevel5extended!$H344</f>
        <v>4552.1000000000004</v>
      </c>
      <c r="L355" s="11">
        <f>INDEX(CALLiTE_SHASTA_LEVEL2_4!$E$1024:$E$1035, MATCH($B355,CALLiTE_SHASTA_LEVEL2_4!$C$1024:$C$1035,0), 1)</f>
        <v>1700</v>
      </c>
      <c r="M355" s="11">
        <f>INDEX(CALLiTE_SHASTA_LEVEL2_4!$F$1024:$F$1035, MATCH($B355,CALLiTE_SHASTA_LEVEL2_4!$C$1024:$C$1035,0), 1)</f>
        <v>3200</v>
      </c>
      <c r="N355" s="11">
        <f>inflowYuba!H344</f>
        <v>1645</v>
      </c>
      <c r="O355" s="11">
        <f>INDEX(DEMAND_D_DAGUER_NP!$K$3:$K$14, MATCH($B355,DEMAND_D_DAGUER_NP!$H$3:$H$14,0), 1)</f>
        <v>36.732239595756006</v>
      </c>
      <c r="P355" s="11">
        <f>INDEX(D_THERM_DEMANDS!AB$3:AB$14, MATCH($B355,D_THERM_DEMANDS!$P$3:$P$14,0), 1)</f>
        <v>0.94545698751868557</v>
      </c>
      <c r="Q355" s="11">
        <f>INDEX(D_THERM_DEMANDS!AC$3:AC$14, MATCH($B355,D_THERM_DEMANDS!$P$3:$P$14,0), 1)</f>
        <v>0.91394776755946749</v>
      </c>
      <c r="R355" s="11">
        <f>INDEX(D_THERM_DEMANDS!AD$3:AD$14, MATCH($B355,D_THERM_DEMANDS!$P$3:$P$14,0), 1)</f>
        <v>3.4784523924374908</v>
      </c>
      <c r="S355" s="11">
        <f>INDEX(D_THERM_DEMANDS!AE$3:AE$14, MATCH($B355,D_THERM_DEMANDS!$P$3:$P$14,0), 1)</f>
        <v>3.1624423972289505E-2</v>
      </c>
      <c r="T355" s="11">
        <f>INDEX(D_THERM_DEMANDS!AF$3:AF$14, MATCH($B355,D_THERM_DEMANDS!$P$3:$P$14,0), 1)</f>
        <v>3.4639017647861883E-2</v>
      </c>
      <c r="U355" s="11">
        <f>INDEX(D_THERM_DEMANDS!AG$3:AG$14, MATCH($B355,D_THERM_DEMANDS!$P$3:$P$14,0), 1)</f>
        <v>8.6597542242703524E-2</v>
      </c>
      <c r="V355" s="11">
        <f>INDEX(D_THERM_DEMANDS!AH$3:AH$14, MATCH($B355,D_THERM_DEMANDS!$P$3:$P$14,0), 1)</f>
        <v>5.0387864837998071E-2</v>
      </c>
      <c r="W355" s="11">
        <f>INDEX(D_THERM_DEMANDS!AI$3:AI$14, MATCH($B355,D_THERM_DEMANDS!$P$3:$P$14,0), 1)</f>
        <v>3.4907834458461004E-2</v>
      </c>
      <c r="X355" s="11">
        <f>INDEX(D_THERM_DEMANDS!AJ$3:AJ$14, MATCH($B355,D_THERM_DEMANDS!$P$3:$P$14,0), 1)</f>
        <v>9.1321047549972889E-2</v>
      </c>
      <c r="Y355" s="11">
        <f>INDEX(D_THERM_DEMANDS!AK$3:AK$14, MATCH($B355,D_THERM_DEMANDS!$P$3:$P$14,0), 1)</f>
        <v>0</v>
      </c>
      <c r="Z355">
        <f>INDEX(DEMAND_C217B!$K$3:$K$14, MATCH($B355,DEMAND_C217B!$H$3:$H$14,0), 1)</f>
        <v>0.53304207086929345</v>
      </c>
    </row>
    <row r="356" spans="1:26">
      <c r="A356" s="1">
        <v>44021</v>
      </c>
      <c r="B356" s="6">
        <f t="shared" si="5"/>
        <v>7</v>
      </c>
      <c r="C356" s="11">
        <v>1296</v>
      </c>
      <c r="D356" s="11">
        <f>OROLEVEL5!G345/1000</f>
        <v>3538</v>
      </c>
      <c r="E356" s="11">
        <f>INDEX(OROevaprateIN!$D$2:$D$13, MATCH($B356,OROevaprateIN!$A$2:$A$13,0), 1)</f>
        <v>0.29565888786446826</v>
      </c>
      <c r="F356" s="11">
        <f>INDEX(DEM_D6_PWR!$K$3:$K$14, MATCH($B356,DEM_D6_PWR!$H$3:$H$14,0), 1)</f>
        <v>0.11086405513839605</v>
      </c>
      <c r="G356" s="11">
        <f>INDEX('MINGW_6&amp;DR69'!$L$3:$L$14, MATCH($B356,'MINGW_6&amp;DR69'!$H$3:$H$14,0), 1)</f>
        <v>1.9022004659274756</v>
      </c>
      <c r="H356" s="11">
        <f>INDEX('MINGW_6&amp;DR69'!$M$3:$M$14, MATCH($B356,'MINGW_6&amp;DR69'!$H$3:$H$14,0), 1)</f>
        <v>11.765898439375119</v>
      </c>
      <c r="I356" s="11">
        <v>3318</v>
      </c>
      <c r="J356" s="11">
        <f>INDEX(CALLITE_EVAP_S_SHSTA!$I$2:$I$13, MATCH($B356,CALLITE_EVAP_S_SHSTA!$F$2:$F$13,0), 1)</f>
        <v>0.35836405541673416</v>
      </c>
      <c r="K356" s="11">
        <f>SHASTAlevel5extended!$H345</f>
        <v>4552.1000000000004</v>
      </c>
      <c r="L356" s="11">
        <f>INDEX(CALLiTE_SHASTA_LEVEL2_4!$E$1024:$E$1035, MATCH($B356,CALLiTE_SHASTA_LEVEL2_4!$C$1024:$C$1035,0), 1)</f>
        <v>1700</v>
      </c>
      <c r="M356" s="11">
        <f>INDEX(CALLiTE_SHASTA_LEVEL2_4!$F$1024:$F$1035, MATCH($B356,CALLiTE_SHASTA_LEVEL2_4!$C$1024:$C$1035,0), 1)</f>
        <v>3200</v>
      </c>
      <c r="N356" s="11">
        <f>inflowYuba!H345</f>
        <v>1650</v>
      </c>
      <c r="O356" s="11">
        <f>INDEX(DEMAND_D_DAGUER_NP!$K$3:$K$14, MATCH($B356,DEMAND_D_DAGUER_NP!$H$3:$H$14,0), 1)</f>
        <v>36.732239595756006</v>
      </c>
      <c r="P356" s="11">
        <f>INDEX(D_THERM_DEMANDS!AB$3:AB$14, MATCH($B356,D_THERM_DEMANDS!$P$3:$P$14,0), 1)</f>
        <v>0.94545698751868557</v>
      </c>
      <c r="Q356" s="11">
        <f>INDEX(D_THERM_DEMANDS!AC$3:AC$14, MATCH($B356,D_THERM_DEMANDS!$P$3:$P$14,0), 1)</f>
        <v>0.91394776755946749</v>
      </c>
      <c r="R356" s="11">
        <f>INDEX(D_THERM_DEMANDS!AD$3:AD$14, MATCH($B356,D_THERM_DEMANDS!$P$3:$P$14,0), 1)</f>
        <v>3.4784523924374908</v>
      </c>
      <c r="S356" s="11">
        <f>INDEX(D_THERM_DEMANDS!AE$3:AE$14, MATCH($B356,D_THERM_DEMANDS!$P$3:$P$14,0), 1)</f>
        <v>3.1624423972289505E-2</v>
      </c>
      <c r="T356" s="11">
        <f>INDEX(D_THERM_DEMANDS!AF$3:AF$14, MATCH($B356,D_THERM_DEMANDS!$P$3:$P$14,0), 1)</f>
        <v>3.4639017647861883E-2</v>
      </c>
      <c r="U356" s="11">
        <f>INDEX(D_THERM_DEMANDS!AG$3:AG$14, MATCH($B356,D_THERM_DEMANDS!$P$3:$P$14,0), 1)</f>
        <v>8.6597542242703524E-2</v>
      </c>
      <c r="V356" s="11">
        <f>INDEX(D_THERM_DEMANDS!AH$3:AH$14, MATCH($B356,D_THERM_DEMANDS!$P$3:$P$14,0), 1)</f>
        <v>5.0387864837998071E-2</v>
      </c>
      <c r="W356" s="11">
        <f>INDEX(D_THERM_DEMANDS!AI$3:AI$14, MATCH($B356,D_THERM_DEMANDS!$P$3:$P$14,0), 1)</f>
        <v>3.4907834458461004E-2</v>
      </c>
      <c r="X356" s="11">
        <f>INDEX(D_THERM_DEMANDS!AJ$3:AJ$14, MATCH($B356,D_THERM_DEMANDS!$P$3:$P$14,0), 1)</f>
        <v>9.1321047549972889E-2</v>
      </c>
      <c r="Y356" s="11">
        <f>INDEX(D_THERM_DEMANDS!AK$3:AK$14, MATCH($B356,D_THERM_DEMANDS!$P$3:$P$14,0), 1)</f>
        <v>0</v>
      </c>
      <c r="Z356">
        <f>INDEX(DEMAND_C217B!$K$3:$K$14, MATCH($B356,DEMAND_C217B!$H$3:$H$14,0), 1)</f>
        <v>0.53304207086929345</v>
      </c>
    </row>
    <row r="357" spans="1:26">
      <c r="A357" s="1">
        <v>44022</v>
      </c>
      <c r="B357" s="6">
        <f t="shared" si="5"/>
        <v>7</v>
      </c>
      <c r="C357" s="11">
        <v>1125</v>
      </c>
      <c r="D357" s="11">
        <f>OROLEVEL5!G346/1000</f>
        <v>3538</v>
      </c>
      <c r="E357" s="11">
        <f>INDEX(OROevaprateIN!$D$2:$D$13, MATCH($B357,OROevaprateIN!$A$2:$A$13,0), 1)</f>
        <v>0.29565888786446826</v>
      </c>
      <c r="F357" s="11">
        <f>INDEX(DEM_D6_PWR!$K$3:$K$14, MATCH($B357,DEM_D6_PWR!$H$3:$H$14,0), 1)</f>
        <v>0.11086405513839605</v>
      </c>
      <c r="G357" s="11">
        <f>INDEX('MINGW_6&amp;DR69'!$L$3:$L$14, MATCH($B357,'MINGW_6&amp;DR69'!$H$3:$H$14,0), 1)</f>
        <v>1.9022004659274756</v>
      </c>
      <c r="H357" s="11">
        <f>INDEX('MINGW_6&amp;DR69'!$M$3:$M$14, MATCH($B357,'MINGW_6&amp;DR69'!$H$3:$H$14,0), 1)</f>
        <v>11.765898439375119</v>
      </c>
      <c r="I357" s="11">
        <v>3359</v>
      </c>
      <c r="J357" s="11">
        <f>INDEX(CALLITE_EVAP_S_SHSTA!$I$2:$I$13, MATCH($B357,CALLITE_EVAP_S_SHSTA!$F$2:$F$13,0), 1)</f>
        <v>0.35836405541673416</v>
      </c>
      <c r="K357" s="11">
        <f>SHASTAlevel5extended!$H346</f>
        <v>4552.1000000000004</v>
      </c>
      <c r="L357" s="11">
        <f>INDEX(CALLiTE_SHASTA_LEVEL2_4!$E$1024:$E$1035, MATCH($B357,CALLiTE_SHASTA_LEVEL2_4!$C$1024:$C$1035,0), 1)</f>
        <v>1700</v>
      </c>
      <c r="M357" s="11">
        <f>INDEX(CALLiTE_SHASTA_LEVEL2_4!$F$1024:$F$1035, MATCH($B357,CALLiTE_SHASTA_LEVEL2_4!$C$1024:$C$1035,0), 1)</f>
        <v>3200</v>
      </c>
      <c r="N357" s="11">
        <f>inflowYuba!H346</f>
        <v>1672</v>
      </c>
      <c r="O357" s="11">
        <f>INDEX(DEMAND_D_DAGUER_NP!$K$3:$K$14, MATCH($B357,DEMAND_D_DAGUER_NP!$H$3:$H$14,0), 1)</f>
        <v>36.732239595756006</v>
      </c>
      <c r="P357" s="11">
        <f>INDEX(D_THERM_DEMANDS!AB$3:AB$14, MATCH($B357,D_THERM_DEMANDS!$P$3:$P$14,0), 1)</f>
        <v>0.94545698751868557</v>
      </c>
      <c r="Q357" s="11">
        <f>INDEX(D_THERM_DEMANDS!AC$3:AC$14, MATCH($B357,D_THERM_DEMANDS!$P$3:$P$14,0), 1)</f>
        <v>0.91394776755946749</v>
      </c>
      <c r="R357" s="11">
        <f>INDEX(D_THERM_DEMANDS!AD$3:AD$14, MATCH($B357,D_THERM_DEMANDS!$P$3:$P$14,0), 1)</f>
        <v>3.4784523924374908</v>
      </c>
      <c r="S357" s="11">
        <f>INDEX(D_THERM_DEMANDS!AE$3:AE$14, MATCH($B357,D_THERM_DEMANDS!$P$3:$P$14,0), 1)</f>
        <v>3.1624423972289505E-2</v>
      </c>
      <c r="T357" s="11">
        <f>INDEX(D_THERM_DEMANDS!AF$3:AF$14, MATCH($B357,D_THERM_DEMANDS!$P$3:$P$14,0), 1)</f>
        <v>3.4639017647861883E-2</v>
      </c>
      <c r="U357" s="11">
        <f>INDEX(D_THERM_DEMANDS!AG$3:AG$14, MATCH($B357,D_THERM_DEMANDS!$P$3:$P$14,0), 1)</f>
        <v>8.6597542242703524E-2</v>
      </c>
      <c r="V357" s="11">
        <f>INDEX(D_THERM_DEMANDS!AH$3:AH$14, MATCH($B357,D_THERM_DEMANDS!$P$3:$P$14,0), 1)</f>
        <v>5.0387864837998071E-2</v>
      </c>
      <c r="W357" s="11">
        <f>INDEX(D_THERM_DEMANDS!AI$3:AI$14, MATCH($B357,D_THERM_DEMANDS!$P$3:$P$14,0), 1)</f>
        <v>3.4907834458461004E-2</v>
      </c>
      <c r="X357" s="11">
        <f>INDEX(D_THERM_DEMANDS!AJ$3:AJ$14, MATCH($B357,D_THERM_DEMANDS!$P$3:$P$14,0), 1)</f>
        <v>9.1321047549972889E-2</v>
      </c>
      <c r="Y357" s="11">
        <f>INDEX(D_THERM_DEMANDS!AK$3:AK$14, MATCH($B357,D_THERM_DEMANDS!$P$3:$P$14,0), 1)</f>
        <v>0</v>
      </c>
      <c r="Z357">
        <f>INDEX(DEMAND_C217B!$K$3:$K$14, MATCH($B357,DEMAND_C217B!$H$3:$H$14,0), 1)</f>
        <v>0.53304207086929345</v>
      </c>
    </row>
    <row r="358" spans="1:26">
      <c r="A358" s="1">
        <v>44023</v>
      </c>
      <c r="B358" s="6">
        <f t="shared" si="5"/>
        <v>7</v>
      </c>
      <c r="C358" s="11">
        <v>1382</v>
      </c>
      <c r="D358" s="11">
        <f>OROLEVEL5!G347/1000</f>
        <v>3538</v>
      </c>
      <c r="E358" s="11">
        <f>INDEX(OROevaprateIN!$D$2:$D$13, MATCH($B358,OROevaprateIN!$A$2:$A$13,0), 1)</f>
        <v>0.29565888786446826</v>
      </c>
      <c r="F358" s="11">
        <f>INDEX(DEM_D6_PWR!$K$3:$K$14, MATCH($B358,DEM_D6_PWR!$H$3:$H$14,0), 1)</f>
        <v>0.11086405513839605</v>
      </c>
      <c r="G358" s="11">
        <f>INDEX('MINGW_6&amp;DR69'!$L$3:$L$14, MATCH($B358,'MINGW_6&amp;DR69'!$H$3:$H$14,0), 1)</f>
        <v>1.9022004659274756</v>
      </c>
      <c r="H358" s="11">
        <f>INDEX('MINGW_6&amp;DR69'!$M$3:$M$14, MATCH($B358,'MINGW_6&amp;DR69'!$H$3:$H$14,0), 1)</f>
        <v>11.765898439375119</v>
      </c>
      <c r="I358" s="11">
        <v>3094</v>
      </c>
      <c r="J358" s="11">
        <f>INDEX(CALLITE_EVAP_S_SHSTA!$I$2:$I$13, MATCH($B358,CALLITE_EVAP_S_SHSTA!$F$2:$F$13,0), 1)</f>
        <v>0.35836405541673416</v>
      </c>
      <c r="K358" s="11">
        <f>SHASTAlevel5extended!$H347</f>
        <v>4552.1000000000004</v>
      </c>
      <c r="L358" s="11">
        <f>INDEX(CALLiTE_SHASTA_LEVEL2_4!$E$1024:$E$1035, MATCH($B358,CALLiTE_SHASTA_LEVEL2_4!$C$1024:$C$1035,0), 1)</f>
        <v>1700</v>
      </c>
      <c r="M358" s="11">
        <f>INDEX(CALLiTE_SHASTA_LEVEL2_4!$F$1024:$F$1035, MATCH($B358,CALLiTE_SHASTA_LEVEL2_4!$C$1024:$C$1035,0), 1)</f>
        <v>3200</v>
      </c>
      <c r="N358" s="11">
        <f>inflowYuba!H347</f>
        <v>1675</v>
      </c>
      <c r="O358" s="11">
        <f>INDEX(DEMAND_D_DAGUER_NP!$K$3:$K$14, MATCH($B358,DEMAND_D_DAGUER_NP!$H$3:$H$14,0), 1)</f>
        <v>36.732239595756006</v>
      </c>
      <c r="P358" s="11">
        <f>INDEX(D_THERM_DEMANDS!AB$3:AB$14, MATCH($B358,D_THERM_DEMANDS!$P$3:$P$14,0), 1)</f>
        <v>0.94545698751868557</v>
      </c>
      <c r="Q358" s="11">
        <f>INDEX(D_THERM_DEMANDS!AC$3:AC$14, MATCH($B358,D_THERM_DEMANDS!$P$3:$P$14,0), 1)</f>
        <v>0.91394776755946749</v>
      </c>
      <c r="R358" s="11">
        <f>INDEX(D_THERM_DEMANDS!AD$3:AD$14, MATCH($B358,D_THERM_DEMANDS!$P$3:$P$14,0), 1)</f>
        <v>3.4784523924374908</v>
      </c>
      <c r="S358" s="11">
        <f>INDEX(D_THERM_DEMANDS!AE$3:AE$14, MATCH($B358,D_THERM_DEMANDS!$P$3:$P$14,0), 1)</f>
        <v>3.1624423972289505E-2</v>
      </c>
      <c r="T358" s="11">
        <f>INDEX(D_THERM_DEMANDS!AF$3:AF$14, MATCH($B358,D_THERM_DEMANDS!$P$3:$P$14,0), 1)</f>
        <v>3.4639017647861883E-2</v>
      </c>
      <c r="U358" s="11">
        <f>INDEX(D_THERM_DEMANDS!AG$3:AG$14, MATCH($B358,D_THERM_DEMANDS!$P$3:$P$14,0), 1)</f>
        <v>8.6597542242703524E-2</v>
      </c>
      <c r="V358" s="11">
        <f>INDEX(D_THERM_DEMANDS!AH$3:AH$14, MATCH($B358,D_THERM_DEMANDS!$P$3:$P$14,0), 1)</f>
        <v>5.0387864837998071E-2</v>
      </c>
      <c r="W358" s="11">
        <f>INDEX(D_THERM_DEMANDS!AI$3:AI$14, MATCH($B358,D_THERM_DEMANDS!$P$3:$P$14,0), 1)</f>
        <v>3.4907834458461004E-2</v>
      </c>
      <c r="X358" s="11">
        <f>INDEX(D_THERM_DEMANDS!AJ$3:AJ$14, MATCH($B358,D_THERM_DEMANDS!$P$3:$P$14,0), 1)</f>
        <v>9.1321047549972889E-2</v>
      </c>
      <c r="Y358" s="11">
        <f>INDEX(D_THERM_DEMANDS!AK$3:AK$14, MATCH($B358,D_THERM_DEMANDS!$P$3:$P$14,0), 1)</f>
        <v>0</v>
      </c>
      <c r="Z358">
        <f>INDEX(DEMAND_C217B!$K$3:$K$14, MATCH($B358,DEMAND_C217B!$H$3:$H$14,0), 1)</f>
        <v>0.53304207086929345</v>
      </c>
    </row>
    <row r="359" spans="1:26">
      <c r="A359" s="1">
        <v>44024</v>
      </c>
      <c r="B359" s="6">
        <f t="shared" si="5"/>
        <v>7</v>
      </c>
      <c r="C359" s="11">
        <v>1048</v>
      </c>
      <c r="D359" s="11">
        <f>OROLEVEL5!G348/1000</f>
        <v>3538</v>
      </c>
      <c r="E359" s="11">
        <f>INDEX(OROevaprateIN!$D$2:$D$13, MATCH($B359,OROevaprateIN!$A$2:$A$13,0), 1)</f>
        <v>0.29565888786446826</v>
      </c>
      <c r="F359" s="11">
        <f>INDEX(DEM_D6_PWR!$K$3:$K$14, MATCH($B359,DEM_D6_PWR!$H$3:$H$14,0), 1)</f>
        <v>0.11086405513839605</v>
      </c>
      <c r="G359" s="11">
        <f>INDEX('MINGW_6&amp;DR69'!$L$3:$L$14, MATCH($B359,'MINGW_6&amp;DR69'!$H$3:$H$14,0), 1)</f>
        <v>1.9022004659274756</v>
      </c>
      <c r="H359" s="11">
        <f>INDEX('MINGW_6&amp;DR69'!$M$3:$M$14, MATCH($B359,'MINGW_6&amp;DR69'!$H$3:$H$14,0), 1)</f>
        <v>11.765898439375119</v>
      </c>
      <c r="I359" s="11">
        <v>2561</v>
      </c>
      <c r="J359" s="11">
        <f>INDEX(CALLITE_EVAP_S_SHSTA!$I$2:$I$13, MATCH($B359,CALLITE_EVAP_S_SHSTA!$F$2:$F$13,0), 1)</f>
        <v>0.35836405541673416</v>
      </c>
      <c r="K359" s="11">
        <f>SHASTAlevel5extended!$H348</f>
        <v>4552.1000000000004</v>
      </c>
      <c r="L359" s="11">
        <f>INDEX(CALLiTE_SHASTA_LEVEL2_4!$E$1024:$E$1035, MATCH($B359,CALLiTE_SHASTA_LEVEL2_4!$C$1024:$C$1035,0), 1)</f>
        <v>1700</v>
      </c>
      <c r="M359" s="11">
        <f>INDEX(CALLiTE_SHASTA_LEVEL2_4!$F$1024:$F$1035, MATCH($B359,CALLiTE_SHASTA_LEVEL2_4!$C$1024:$C$1035,0), 1)</f>
        <v>3200</v>
      </c>
      <c r="N359" s="11">
        <f>inflowYuba!H348</f>
        <v>1665</v>
      </c>
      <c r="O359" s="11">
        <f>INDEX(DEMAND_D_DAGUER_NP!$K$3:$K$14, MATCH($B359,DEMAND_D_DAGUER_NP!$H$3:$H$14,0), 1)</f>
        <v>36.732239595756006</v>
      </c>
      <c r="P359" s="11">
        <f>INDEX(D_THERM_DEMANDS!AB$3:AB$14, MATCH($B359,D_THERM_DEMANDS!$P$3:$P$14,0), 1)</f>
        <v>0.94545698751868557</v>
      </c>
      <c r="Q359" s="11">
        <f>INDEX(D_THERM_DEMANDS!AC$3:AC$14, MATCH($B359,D_THERM_DEMANDS!$P$3:$P$14,0), 1)</f>
        <v>0.91394776755946749</v>
      </c>
      <c r="R359" s="11">
        <f>INDEX(D_THERM_DEMANDS!AD$3:AD$14, MATCH($B359,D_THERM_DEMANDS!$P$3:$P$14,0), 1)</f>
        <v>3.4784523924374908</v>
      </c>
      <c r="S359" s="11">
        <f>INDEX(D_THERM_DEMANDS!AE$3:AE$14, MATCH($B359,D_THERM_DEMANDS!$P$3:$P$14,0), 1)</f>
        <v>3.1624423972289505E-2</v>
      </c>
      <c r="T359" s="11">
        <f>INDEX(D_THERM_DEMANDS!AF$3:AF$14, MATCH($B359,D_THERM_DEMANDS!$P$3:$P$14,0), 1)</f>
        <v>3.4639017647861883E-2</v>
      </c>
      <c r="U359" s="11">
        <f>INDEX(D_THERM_DEMANDS!AG$3:AG$14, MATCH($B359,D_THERM_DEMANDS!$P$3:$P$14,0), 1)</f>
        <v>8.6597542242703524E-2</v>
      </c>
      <c r="V359" s="11">
        <f>INDEX(D_THERM_DEMANDS!AH$3:AH$14, MATCH($B359,D_THERM_DEMANDS!$P$3:$P$14,0), 1)</f>
        <v>5.0387864837998071E-2</v>
      </c>
      <c r="W359" s="11">
        <f>INDEX(D_THERM_DEMANDS!AI$3:AI$14, MATCH($B359,D_THERM_DEMANDS!$P$3:$P$14,0), 1)</f>
        <v>3.4907834458461004E-2</v>
      </c>
      <c r="X359" s="11">
        <f>INDEX(D_THERM_DEMANDS!AJ$3:AJ$14, MATCH($B359,D_THERM_DEMANDS!$P$3:$P$14,0), 1)</f>
        <v>9.1321047549972889E-2</v>
      </c>
      <c r="Y359" s="11">
        <f>INDEX(D_THERM_DEMANDS!AK$3:AK$14, MATCH($B359,D_THERM_DEMANDS!$P$3:$P$14,0), 1)</f>
        <v>0</v>
      </c>
      <c r="Z359">
        <f>INDEX(DEMAND_C217B!$K$3:$K$14, MATCH($B359,DEMAND_C217B!$H$3:$H$14,0), 1)</f>
        <v>0.53304207086929345</v>
      </c>
    </row>
    <row r="360" spans="1:26">
      <c r="A360" s="1">
        <v>44025</v>
      </c>
      <c r="B360" s="6">
        <f t="shared" si="5"/>
        <v>7</v>
      </c>
      <c r="C360" s="11">
        <v>1262</v>
      </c>
      <c r="D360" s="11">
        <f>OROLEVEL5!G349/1000</f>
        <v>3538</v>
      </c>
      <c r="E360" s="11">
        <f>INDEX(OROevaprateIN!$D$2:$D$13, MATCH($B360,OROevaprateIN!$A$2:$A$13,0), 1)</f>
        <v>0.29565888786446826</v>
      </c>
      <c r="F360" s="11">
        <f>INDEX(DEM_D6_PWR!$K$3:$K$14, MATCH($B360,DEM_D6_PWR!$H$3:$H$14,0), 1)</f>
        <v>0.11086405513839605</v>
      </c>
      <c r="G360" s="11">
        <f>INDEX('MINGW_6&amp;DR69'!$L$3:$L$14, MATCH($B360,'MINGW_6&amp;DR69'!$H$3:$H$14,0), 1)</f>
        <v>1.9022004659274756</v>
      </c>
      <c r="H360" s="11">
        <f>INDEX('MINGW_6&amp;DR69'!$M$3:$M$14, MATCH($B360,'MINGW_6&amp;DR69'!$H$3:$H$14,0), 1)</f>
        <v>11.765898439375119</v>
      </c>
      <c r="I360" s="11">
        <v>3152</v>
      </c>
      <c r="J360" s="11">
        <f>INDEX(CALLITE_EVAP_S_SHSTA!$I$2:$I$13, MATCH($B360,CALLITE_EVAP_S_SHSTA!$F$2:$F$13,0), 1)</f>
        <v>0.35836405541673416</v>
      </c>
      <c r="K360" s="11">
        <f>SHASTAlevel5extended!$H349</f>
        <v>4552.1000000000004</v>
      </c>
      <c r="L360" s="11">
        <f>INDEX(CALLiTE_SHASTA_LEVEL2_4!$E$1024:$E$1035, MATCH($B360,CALLiTE_SHASTA_LEVEL2_4!$C$1024:$C$1035,0), 1)</f>
        <v>1700</v>
      </c>
      <c r="M360" s="11">
        <f>INDEX(CALLiTE_SHASTA_LEVEL2_4!$F$1024:$F$1035, MATCH($B360,CALLiTE_SHASTA_LEVEL2_4!$C$1024:$C$1035,0), 1)</f>
        <v>3200</v>
      </c>
      <c r="N360" s="11">
        <f>inflowYuba!H349</f>
        <v>1669</v>
      </c>
      <c r="O360" s="11">
        <f>INDEX(DEMAND_D_DAGUER_NP!$K$3:$K$14, MATCH($B360,DEMAND_D_DAGUER_NP!$H$3:$H$14,0), 1)</f>
        <v>36.732239595756006</v>
      </c>
      <c r="P360" s="11">
        <f>INDEX(D_THERM_DEMANDS!AB$3:AB$14, MATCH($B360,D_THERM_DEMANDS!$P$3:$P$14,0), 1)</f>
        <v>0.94545698751868557</v>
      </c>
      <c r="Q360" s="11">
        <f>INDEX(D_THERM_DEMANDS!AC$3:AC$14, MATCH($B360,D_THERM_DEMANDS!$P$3:$P$14,0), 1)</f>
        <v>0.91394776755946749</v>
      </c>
      <c r="R360" s="11">
        <f>INDEX(D_THERM_DEMANDS!AD$3:AD$14, MATCH($B360,D_THERM_DEMANDS!$P$3:$P$14,0), 1)</f>
        <v>3.4784523924374908</v>
      </c>
      <c r="S360" s="11">
        <f>INDEX(D_THERM_DEMANDS!AE$3:AE$14, MATCH($B360,D_THERM_DEMANDS!$P$3:$P$14,0), 1)</f>
        <v>3.1624423972289505E-2</v>
      </c>
      <c r="T360" s="11">
        <f>INDEX(D_THERM_DEMANDS!AF$3:AF$14, MATCH($B360,D_THERM_DEMANDS!$P$3:$P$14,0), 1)</f>
        <v>3.4639017647861883E-2</v>
      </c>
      <c r="U360" s="11">
        <f>INDEX(D_THERM_DEMANDS!AG$3:AG$14, MATCH($B360,D_THERM_DEMANDS!$P$3:$P$14,0), 1)</f>
        <v>8.6597542242703524E-2</v>
      </c>
      <c r="V360" s="11">
        <f>INDEX(D_THERM_DEMANDS!AH$3:AH$14, MATCH($B360,D_THERM_DEMANDS!$P$3:$P$14,0), 1)</f>
        <v>5.0387864837998071E-2</v>
      </c>
      <c r="W360" s="11">
        <f>INDEX(D_THERM_DEMANDS!AI$3:AI$14, MATCH($B360,D_THERM_DEMANDS!$P$3:$P$14,0), 1)</f>
        <v>3.4907834458461004E-2</v>
      </c>
      <c r="X360" s="11">
        <f>INDEX(D_THERM_DEMANDS!AJ$3:AJ$14, MATCH($B360,D_THERM_DEMANDS!$P$3:$P$14,0), 1)</f>
        <v>9.1321047549972889E-2</v>
      </c>
      <c r="Y360" s="11">
        <f>INDEX(D_THERM_DEMANDS!AK$3:AK$14, MATCH($B360,D_THERM_DEMANDS!$P$3:$P$14,0), 1)</f>
        <v>0</v>
      </c>
      <c r="Z360">
        <f>INDEX(DEMAND_C217B!$K$3:$K$14, MATCH($B360,DEMAND_C217B!$H$3:$H$14,0), 1)</f>
        <v>0.53304207086929345</v>
      </c>
    </row>
    <row r="361" spans="1:26">
      <c r="A361" s="1">
        <v>44026</v>
      </c>
      <c r="B361" s="6">
        <f t="shared" si="5"/>
        <v>7</v>
      </c>
      <c r="C361" s="11">
        <v>1132</v>
      </c>
      <c r="D361" s="11">
        <f>OROLEVEL5!G350/1000</f>
        <v>3538</v>
      </c>
      <c r="E361" s="11">
        <f>INDEX(OROevaprateIN!$D$2:$D$13, MATCH($B361,OROevaprateIN!$A$2:$A$13,0), 1)</f>
        <v>0.29565888786446826</v>
      </c>
      <c r="F361" s="11">
        <f>INDEX(DEM_D6_PWR!$K$3:$K$14, MATCH($B361,DEM_D6_PWR!$H$3:$H$14,0), 1)</f>
        <v>0.11086405513839605</v>
      </c>
      <c r="G361" s="11">
        <f>INDEX('MINGW_6&amp;DR69'!$L$3:$L$14, MATCH($B361,'MINGW_6&amp;DR69'!$H$3:$H$14,0), 1)</f>
        <v>1.9022004659274756</v>
      </c>
      <c r="H361" s="11">
        <f>INDEX('MINGW_6&amp;DR69'!$M$3:$M$14, MATCH($B361,'MINGW_6&amp;DR69'!$H$3:$H$14,0), 1)</f>
        <v>11.765898439375119</v>
      </c>
      <c r="I361" s="11">
        <v>3370</v>
      </c>
      <c r="J361" s="11">
        <f>INDEX(CALLITE_EVAP_S_SHSTA!$I$2:$I$13, MATCH($B361,CALLITE_EVAP_S_SHSTA!$F$2:$F$13,0), 1)</f>
        <v>0.35836405541673416</v>
      </c>
      <c r="K361" s="11">
        <f>SHASTAlevel5extended!$H350</f>
        <v>4552.1000000000004</v>
      </c>
      <c r="L361" s="11">
        <f>INDEX(CALLiTE_SHASTA_LEVEL2_4!$E$1024:$E$1035, MATCH($B361,CALLiTE_SHASTA_LEVEL2_4!$C$1024:$C$1035,0), 1)</f>
        <v>1700</v>
      </c>
      <c r="M361" s="11">
        <f>INDEX(CALLiTE_SHASTA_LEVEL2_4!$F$1024:$F$1035, MATCH($B361,CALLiTE_SHASTA_LEVEL2_4!$C$1024:$C$1035,0), 1)</f>
        <v>3200</v>
      </c>
      <c r="N361" s="11">
        <f>inflowYuba!H350</f>
        <v>1708</v>
      </c>
      <c r="O361" s="11">
        <f>INDEX(DEMAND_D_DAGUER_NP!$K$3:$K$14, MATCH($B361,DEMAND_D_DAGUER_NP!$H$3:$H$14,0), 1)</f>
        <v>36.732239595756006</v>
      </c>
      <c r="P361" s="11">
        <f>INDEX(D_THERM_DEMANDS!AB$3:AB$14, MATCH($B361,D_THERM_DEMANDS!$P$3:$P$14,0), 1)</f>
        <v>0.94545698751868557</v>
      </c>
      <c r="Q361" s="11">
        <f>INDEX(D_THERM_DEMANDS!AC$3:AC$14, MATCH($B361,D_THERM_DEMANDS!$P$3:$P$14,0), 1)</f>
        <v>0.91394776755946749</v>
      </c>
      <c r="R361" s="11">
        <f>INDEX(D_THERM_DEMANDS!AD$3:AD$14, MATCH($B361,D_THERM_DEMANDS!$P$3:$P$14,0), 1)</f>
        <v>3.4784523924374908</v>
      </c>
      <c r="S361" s="11">
        <f>INDEX(D_THERM_DEMANDS!AE$3:AE$14, MATCH($B361,D_THERM_DEMANDS!$P$3:$P$14,0), 1)</f>
        <v>3.1624423972289505E-2</v>
      </c>
      <c r="T361" s="11">
        <f>INDEX(D_THERM_DEMANDS!AF$3:AF$14, MATCH($B361,D_THERM_DEMANDS!$P$3:$P$14,0), 1)</f>
        <v>3.4639017647861883E-2</v>
      </c>
      <c r="U361" s="11">
        <f>INDEX(D_THERM_DEMANDS!AG$3:AG$14, MATCH($B361,D_THERM_DEMANDS!$P$3:$P$14,0), 1)</f>
        <v>8.6597542242703524E-2</v>
      </c>
      <c r="V361" s="11">
        <f>INDEX(D_THERM_DEMANDS!AH$3:AH$14, MATCH($B361,D_THERM_DEMANDS!$P$3:$P$14,0), 1)</f>
        <v>5.0387864837998071E-2</v>
      </c>
      <c r="W361" s="11">
        <f>INDEX(D_THERM_DEMANDS!AI$3:AI$14, MATCH($B361,D_THERM_DEMANDS!$P$3:$P$14,0), 1)</f>
        <v>3.4907834458461004E-2</v>
      </c>
      <c r="X361" s="11">
        <f>INDEX(D_THERM_DEMANDS!AJ$3:AJ$14, MATCH($B361,D_THERM_DEMANDS!$P$3:$P$14,0), 1)</f>
        <v>9.1321047549972889E-2</v>
      </c>
      <c r="Y361" s="11">
        <f>INDEX(D_THERM_DEMANDS!AK$3:AK$14, MATCH($B361,D_THERM_DEMANDS!$P$3:$P$14,0), 1)</f>
        <v>0</v>
      </c>
      <c r="Z361">
        <f>INDEX(DEMAND_C217B!$K$3:$K$14, MATCH($B361,DEMAND_C217B!$H$3:$H$14,0), 1)</f>
        <v>0.53304207086929345</v>
      </c>
    </row>
    <row r="362" spans="1:26">
      <c r="A362" s="1">
        <v>44027</v>
      </c>
      <c r="B362" s="6">
        <f t="shared" si="5"/>
        <v>7</v>
      </c>
      <c r="C362" s="11">
        <v>1606</v>
      </c>
      <c r="D362" s="11">
        <f>OROLEVEL5!G351/1000</f>
        <v>3538</v>
      </c>
      <c r="E362" s="11">
        <f>INDEX(OROevaprateIN!$D$2:$D$13, MATCH($B362,OROevaprateIN!$A$2:$A$13,0), 1)</f>
        <v>0.29565888786446826</v>
      </c>
      <c r="F362" s="11">
        <f>INDEX(DEM_D6_PWR!$K$3:$K$14, MATCH($B362,DEM_D6_PWR!$H$3:$H$14,0), 1)</f>
        <v>0.11086405513839605</v>
      </c>
      <c r="G362" s="11">
        <f>INDEX('MINGW_6&amp;DR69'!$L$3:$L$14, MATCH($B362,'MINGW_6&amp;DR69'!$H$3:$H$14,0), 1)</f>
        <v>1.9022004659274756</v>
      </c>
      <c r="H362" s="11">
        <f>INDEX('MINGW_6&amp;DR69'!$M$3:$M$14, MATCH($B362,'MINGW_6&amp;DR69'!$H$3:$H$14,0), 1)</f>
        <v>11.765898439375119</v>
      </c>
      <c r="I362" s="11">
        <v>1917</v>
      </c>
      <c r="J362" s="11">
        <f>INDEX(CALLITE_EVAP_S_SHSTA!$I$2:$I$13, MATCH($B362,CALLITE_EVAP_S_SHSTA!$F$2:$F$13,0), 1)</f>
        <v>0.35836405541673416</v>
      </c>
      <c r="K362" s="11">
        <f>SHASTAlevel5extended!$H351</f>
        <v>4552.1000000000004</v>
      </c>
      <c r="L362" s="11">
        <f>INDEX(CALLiTE_SHASTA_LEVEL2_4!$E$1024:$E$1035, MATCH($B362,CALLiTE_SHASTA_LEVEL2_4!$C$1024:$C$1035,0), 1)</f>
        <v>1700</v>
      </c>
      <c r="M362" s="11">
        <f>INDEX(CALLiTE_SHASTA_LEVEL2_4!$F$1024:$F$1035, MATCH($B362,CALLiTE_SHASTA_LEVEL2_4!$C$1024:$C$1035,0), 1)</f>
        <v>3200</v>
      </c>
      <c r="N362" s="11">
        <f>inflowYuba!H351</f>
        <v>1715</v>
      </c>
      <c r="O362" s="11">
        <f>INDEX(DEMAND_D_DAGUER_NP!$K$3:$K$14, MATCH($B362,DEMAND_D_DAGUER_NP!$H$3:$H$14,0), 1)</f>
        <v>36.732239595756006</v>
      </c>
      <c r="P362" s="11">
        <f>INDEX(D_THERM_DEMANDS!AB$3:AB$14, MATCH($B362,D_THERM_DEMANDS!$P$3:$P$14,0), 1)</f>
        <v>0.94545698751868557</v>
      </c>
      <c r="Q362" s="11">
        <f>INDEX(D_THERM_DEMANDS!AC$3:AC$14, MATCH($B362,D_THERM_DEMANDS!$P$3:$P$14,0), 1)</f>
        <v>0.91394776755946749</v>
      </c>
      <c r="R362" s="11">
        <f>INDEX(D_THERM_DEMANDS!AD$3:AD$14, MATCH($B362,D_THERM_DEMANDS!$P$3:$P$14,0), 1)</f>
        <v>3.4784523924374908</v>
      </c>
      <c r="S362" s="11">
        <f>INDEX(D_THERM_DEMANDS!AE$3:AE$14, MATCH($B362,D_THERM_DEMANDS!$P$3:$P$14,0), 1)</f>
        <v>3.1624423972289505E-2</v>
      </c>
      <c r="T362" s="11">
        <f>INDEX(D_THERM_DEMANDS!AF$3:AF$14, MATCH($B362,D_THERM_DEMANDS!$P$3:$P$14,0), 1)</f>
        <v>3.4639017647861883E-2</v>
      </c>
      <c r="U362" s="11">
        <f>INDEX(D_THERM_DEMANDS!AG$3:AG$14, MATCH($B362,D_THERM_DEMANDS!$P$3:$P$14,0), 1)</f>
        <v>8.6597542242703524E-2</v>
      </c>
      <c r="V362" s="11">
        <f>INDEX(D_THERM_DEMANDS!AH$3:AH$14, MATCH($B362,D_THERM_DEMANDS!$P$3:$P$14,0), 1)</f>
        <v>5.0387864837998071E-2</v>
      </c>
      <c r="W362" s="11">
        <f>INDEX(D_THERM_DEMANDS!AI$3:AI$14, MATCH($B362,D_THERM_DEMANDS!$P$3:$P$14,0), 1)</f>
        <v>3.4907834458461004E-2</v>
      </c>
      <c r="X362" s="11">
        <f>INDEX(D_THERM_DEMANDS!AJ$3:AJ$14, MATCH($B362,D_THERM_DEMANDS!$P$3:$P$14,0), 1)</f>
        <v>9.1321047549972889E-2</v>
      </c>
      <c r="Y362" s="11">
        <f>INDEX(D_THERM_DEMANDS!AK$3:AK$14, MATCH($B362,D_THERM_DEMANDS!$P$3:$P$14,0), 1)</f>
        <v>0</v>
      </c>
      <c r="Z362">
        <f>INDEX(DEMAND_C217B!$K$3:$K$14, MATCH($B362,DEMAND_C217B!$H$3:$H$14,0), 1)</f>
        <v>0.53304207086929345</v>
      </c>
    </row>
    <row r="363" spans="1:26">
      <c r="A363" s="1">
        <v>44028</v>
      </c>
      <c r="B363" s="6">
        <f t="shared" si="5"/>
        <v>7</v>
      </c>
      <c r="C363" s="11">
        <v>1620</v>
      </c>
      <c r="D363" s="11">
        <f>OROLEVEL5!G352/1000</f>
        <v>3538</v>
      </c>
      <c r="E363" s="11">
        <f>INDEX(OROevaprateIN!$D$2:$D$13, MATCH($B363,OROevaprateIN!$A$2:$A$13,0), 1)</f>
        <v>0.29565888786446826</v>
      </c>
      <c r="F363" s="11">
        <f>INDEX(DEM_D6_PWR!$K$3:$K$14, MATCH($B363,DEM_D6_PWR!$H$3:$H$14,0), 1)</f>
        <v>0.11086405513839605</v>
      </c>
      <c r="G363" s="11">
        <f>INDEX('MINGW_6&amp;DR69'!$L$3:$L$14, MATCH($B363,'MINGW_6&amp;DR69'!$H$3:$H$14,0), 1)</f>
        <v>1.9022004659274756</v>
      </c>
      <c r="H363" s="11">
        <f>INDEX('MINGW_6&amp;DR69'!$M$3:$M$14, MATCH($B363,'MINGW_6&amp;DR69'!$H$3:$H$14,0), 1)</f>
        <v>11.765898439375119</v>
      </c>
      <c r="I363" s="11">
        <v>2410</v>
      </c>
      <c r="J363" s="11">
        <f>INDEX(CALLITE_EVAP_S_SHSTA!$I$2:$I$13, MATCH($B363,CALLITE_EVAP_S_SHSTA!$F$2:$F$13,0), 1)</f>
        <v>0.35836405541673416</v>
      </c>
      <c r="K363" s="11">
        <f>SHASTAlevel5extended!$H352</f>
        <v>4552.1000000000004</v>
      </c>
      <c r="L363" s="11">
        <f>INDEX(CALLiTE_SHASTA_LEVEL2_4!$E$1024:$E$1035, MATCH($B363,CALLiTE_SHASTA_LEVEL2_4!$C$1024:$C$1035,0), 1)</f>
        <v>1700</v>
      </c>
      <c r="M363" s="11">
        <f>INDEX(CALLiTE_SHASTA_LEVEL2_4!$F$1024:$F$1035, MATCH($B363,CALLiTE_SHASTA_LEVEL2_4!$C$1024:$C$1035,0), 1)</f>
        <v>3200</v>
      </c>
      <c r="N363" s="11">
        <f>inflowYuba!H352</f>
        <v>1749</v>
      </c>
      <c r="O363" s="11">
        <f>INDEX(DEMAND_D_DAGUER_NP!$K$3:$K$14, MATCH($B363,DEMAND_D_DAGUER_NP!$H$3:$H$14,0), 1)</f>
        <v>36.732239595756006</v>
      </c>
      <c r="P363" s="11">
        <f>INDEX(D_THERM_DEMANDS!AB$3:AB$14, MATCH($B363,D_THERM_DEMANDS!$P$3:$P$14,0), 1)</f>
        <v>0.94545698751868557</v>
      </c>
      <c r="Q363" s="11">
        <f>INDEX(D_THERM_DEMANDS!AC$3:AC$14, MATCH($B363,D_THERM_DEMANDS!$P$3:$P$14,0), 1)</f>
        <v>0.91394776755946749</v>
      </c>
      <c r="R363" s="11">
        <f>INDEX(D_THERM_DEMANDS!AD$3:AD$14, MATCH($B363,D_THERM_DEMANDS!$P$3:$P$14,0), 1)</f>
        <v>3.4784523924374908</v>
      </c>
      <c r="S363" s="11">
        <f>INDEX(D_THERM_DEMANDS!AE$3:AE$14, MATCH($B363,D_THERM_DEMANDS!$P$3:$P$14,0), 1)</f>
        <v>3.1624423972289505E-2</v>
      </c>
      <c r="T363" s="11">
        <f>INDEX(D_THERM_DEMANDS!AF$3:AF$14, MATCH($B363,D_THERM_DEMANDS!$P$3:$P$14,0), 1)</f>
        <v>3.4639017647861883E-2</v>
      </c>
      <c r="U363" s="11">
        <f>INDEX(D_THERM_DEMANDS!AG$3:AG$14, MATCH($B363,D_THERM_DEMANDS!$P$3:$P$14,0), 1)</f>
        <v>8.6597542242703524E-2</v>
      </c>
      <c r="V363" s="11">
        <f>INDEX(D_THERM_DEMANDS!AH$3:AH$14, MATCH($B363,D_THERM_DEMANDS!$P$3:$P$14,0), 1)</f>
        <v>5.0387864837998071E-2</v>
      </c>
      <c r="W363" s="11">
        <f>INDEX(D_THERM_DEMANDS!AI$3:AI$14, MATCH($B363,D_THERM_DEMANDS!$P$3:$P$14,0), 1)</f>
        <v>3.4907834458461004E-2</v>
      </c>
      <c r="X363" s="11">
        <f>INDEX(D_THERM_DEMANDS!AJ$3:AJ$14, MATCH($B363,D_THERM_DEMANDS!$P$3:$P$14,0), 1)</f>
        <v>9.1321047549972889E-2</v>
      </c>
      <c r="Y363" s="11">
        <f>INDEX(D_THERM_DEMANDS!AK$3:AK$14, MATCH($B363,D_THERM_DEMANDS!$P$3:$P$14,0), 1)</f>
        <v>0</v>
      </c>
      <c r="Z363">
        <f>INDEX(DEMAND_C217B!$K$3:$K$14, MATCH($B363,DEMAND_C217B!$H$3:$H$14,0), 1)</f>
        <v>0.53304207086929345</v>
      </c>
    </row>
    <row r="364" spans="1:26">
      <c r="A364" s="1">
        <v>44029</v>
      </c>
      <c r="B364" s="6">
        <f t="shared" si="5"/>
        <v>7</v>
      </c>
      <c r="C364" s="11">
        <v>2112</v>
      </c>
      <c r="D364" s="11">
        <f>OROLEVEL5!G353/1000</f>
        <v>3538</v>
      </c>
      <c r="E364" s="11">
        <f>INDEX(OROevaprateIN!$D$2:$D$13, MATCH($B364,OROevaprateIN!$A$2:$A$13,0), 1)</f>
        <v>0.29565888786446826</v>
      </c>
      <c r="F364" s="11">
        <f>INDEX(DEM_D6_PWR!$K$3:$K$14, MATCH($B364,DEM_D6_PWR!$H$3:$H$14,0), 1)</f>
        <v>0.11086405513839605</v>
      </c>
      <c r="G364" s="11">
        <f>INDEX('MINGW_6&amp;DR69'!$L$3:$L$14, MATCH($B364,'MINGW_6&amp;DR69'!$H$3:$H$14,0), 1)</f>
        <v>1.9022004659274756</v>
      </c>
      <c r="H364" s="11">
        <f>INDEX('MINGW_6&amp;DR69'!$M$3:$M$14, MATCH($B364,'MINGW_6&amp;DR69'!$H$3:$H$14,0), 1)</f>
        <v>11.765898439375119</v>
      </c>
      <c r="I364" s="11">
        <v>3029</v>
      </c>
      <c r="J364" s="11">
        <f>INDEX(CALLITE_EVAP_S_SHSTA!$I$2:$I$13, MATCH($B364,CALLITE_EVAP_S_SHSTA!$F$2:$F$13,0), 1)</f>
        <v>0.35836405541673416</v>
      </c>
      <c r="K364" s="11">
        <f>SHASTAlevel5extended!$H353</f>
        <v>4552.1000000000004</v>
      </c>
      <c r="L364" s="11">
        <f>INDEX(CALLiTE_SHASTA_LEVEL2_4!$E$1024:$E$1035, MATCH($B364,CALLiTE_SHASTA_LEVEL2_4!$C$1024:$C$1035,0), 1)</f>
        <v>1700</v>
      </c>
      <c r="M364" s="11">
        <f>INDEX(CALLiTE_SHASTA_LEVEL2_4!$F$1024:$F$1035, MATCH($B364,CALLiTE_SHASTA_LEVEL2_4!$C$1024:$C$1035,0), 1)</f>
        <v>3200</v>
      </c>
      <c r="N364" s="11">
        <f>inflowYuba!H353</f>
        <v>1767</v>
      </c>
      <c r="O364" s="11">
        <f>INDEX(DEMAND_D_DAGUER_NP!$K$3:$K$14, MATCH($B364,DEMAND_D_DAGUER_NP!$H$3:$H$14,0), 1)</f>
        <v>36.732239595756006</v>
      </c>
      <c r="P364" s="11">
        <f>INDEX(D_THERM_DEMANDS!AB$3:AB$14, MATCH($B364,D_THERM_DEMANDS!$P$3:$P$14,0), 1)</f>
        <v>0.94545698751868557</v>
      </c>
      <c r="Q364" s="11">
        <f>INDEX(D_THERM_DEMANDS!AC$3:AC$14, MATCH($B364,D_THERM_DEMANDS!$P$3:$P$14,0), 1)</f>
        <v>0.91394776755946749</v>
      </c>
      <c r="R364" s="11">
        <f>INDEX(D_THERM_DEMANDS!AD$3:AD$14, MATCH($B364,D_THERM_DEMANDS!$P$3:$P$14,0), 1)</f>
        <v>3.4784523924374908</v>
      </c>
      <c r="S364" s="11">
        <f>INDEX(D_THERM_DEMANDS!AE$3:AE$14, MATCH($B364,D_THERM_DEMANDS!$P$3:$P$14,0), 1)</f>
        <v>3.1624423972289505E-2</v>
      </c>
      <c r="T364" s="11">
        <f>INDEX(D_THERM_DEMANDS!AF$3:AF$14, MATCH($B364,D_THERM_DEMANDS!$P$3:$P$14,0), 1)</f>
        <v>3.4639017647861883E-2</v>
      </c>
      <c r="U364" s="11">
        <f>INDEX(D_THERM_DEMANDS!AG$3:AG$14, MATCH($B364,D_THERM_DEMANDS!$P$3:$P$14,0), 1)</f>
        <v>8.6597542242703524E-2</v>
      </c>
      <c r="V364" s="11">
        <f>INDEX(D_THERM_DEMANDS!AH$3:AH$14, MATCH($B364,D_THERM_DEMANDS!$P$3:$P$14,0), 1)</f>
        <v>5.0387864837998071E-2</v>
      </c>
      <c r="W364" s="11">
        <f>INDEX(D_THERM_DEMANDS!AI$3:AI$14, MATCH($B364,D_THERM_DEMANDS!$P$3:$P$14,0), 1)</f>
        <v>3.4907834458461004E-2</v>
      </c>
      <c r="X364" s="11">
        <f>INDEX(D_THERM_DEMANDS!AJ$3:AJ$14, MATCH($B364,D_THERM_DEMANDS!$P$3:$P$14,0), 1)</f>
        <v>9.1321047549972889E-2</v>
      </c>
      <c r="Y364" s="11">
        <f>INDEX(D_THERM_DEMANDS!AK$3:AK$14, MATCH($B364,D_THERM_DEMANDS!$P$3:$P$14,0), 1)</f>
        <v>0</v>
      </c>
      <c r="Z364">
        <f>INDEX(DEMAND_C217B!$K$3:$K$14, MATCH($B364,DEMAND_C217B!$H$3:$H$14,0), 1)</f>
        <v>0.53304207086929345</v>
      </c>
    </row>
    <row r="365" spans="1:26">
      <c r="A365" s="1">
        <v>44030</v>
      </c>
      <c r="B365" s="6">
        <f t="shared" si="5"/>
        <v>7</v>
      </c>
      <c r="C365" s="11">
        <v>1754</v>
      </c>
      <c r="D365" s="11">
        <f>OROLEVEL5!G354/1000</f>
        <v>3538</v>
      </c>
      <c r="E365" s="11">
        <f>INDEX(OROevaprateIN!$D$2:$D$13, MATCH($B365,OROevaprateIN!$A$2:$A$13,0), 1)</f>
        <v>0.29565888786446826</v>
      </c>
      <c r="F365" s="11">
        <f>INDEX(DEM_D6_PWR!$K$3:$K$14, MATCH($B365,DEM_D6_PWR!$H$3:$H$14,0), 1)</f>
        <v>0.11086405513839605</v>
      </c>
      <c r="G365" s="11">
        <f>INDEX('MINGW_6&amp;DR69'!$L$3:$L$14, MATCH($B365,'MINGW_6&amp;DR69'!$H$3:$H$14,0), 1)</f>
        <v>1.9022004659274756</v>
      </c>
      <c r="H365" s="11">
        <f>INDEX('MINGW_6&amp;DR69'!$M$3:$M$14, MATCH($B365,'MINGW_6&amp;DR69'!$H$3:$H$14,0), 1)</f>
        <v>11.765898439375119</v>
      </c>
      <c r="I365" s="11">
        <v>3480</v>
      </c>
      <c r="J365" s="11">
        <f>INDEX(CALLITE_EVAP_S_SHSTA!$I$2:$I$13, MATCH($B365,CALLITE_EVAP_S_SHSTA!$F$2:$F$13,0), 1)</f>
        <v>0.35836405541673416</v>
      </c>
      <c r="K365" s="11">
        <f>SHASTAlevel5extended!$H354</f>
        <v>4552.1000000000004</v>
      </c>
      <c r="L365" s="11">
        <f>INDEX(CALLiTE_SHASTA_LEVEL2_4!$E$1024:$E$1035, MATCH($B365,CALLiTE_SHASTA_LEVEL2_4!$C$1024:$C$1035,0), 1)</f>
        <v>1700</v>
      </c>
      <c r="M365" s="11">
        <f>INDEX(CALLiTE_SHASTA_LEVEL2_4!$F$1024:$F$1035, MATCH($B365,CALLiTE_SHASTA_LEVEL2_4!$C$1024:$C$1035,0), 1)</f>
        <v>3200</v>
      </c>
      <c r="N365" s="11">
        <f>inflowYuba!H354</f>
        <v>1737</v>
      </c>
      <c r="O365" s="11">
        <f>INDEX(DEMAND_D_DAGUER_NP!$K$3:$K$14, MATCH($B365,DEMAND_D_DAGUER_NP!$H$3:$H$14,0), 1)</f>
        <v>36.732239595756006</v>
      </c>
      <c r="P365" s="11">
        <f>INDEX(D_THERM_DEMANDS!AB$3:AB$14, MATCH($B365,D_THERM_DEMANDS!$P$3:$P$14,0), 1)</f>
        <v>0.94545698751868557</v>
      </c>
      <c r="Q365" s="11">
        <f>INDEX(D_THERM_DEMANDS!AC$3:AC$14, MATCH($B365,D_THERM_DEMANDS!$P$3:$P$14,0), 1)</f>
        <v>0.91394776755946749</v>
      </c>
      <c r="R365" s="11">
        <f>INDEX(D_THERM_DEMANDS!AD$3:AD$14, MATCH($B365,D_THERM_DEMANDS!$P$3:$P$14,0), 1)</f>
        <v>3.4784523924374908</v>
      </c>
      <c r="S365" s="11">
        <f>INDEX(D_THERM_DEMANDS!AE$3:AE$14, MATCH($B365,D_THERM_DEMANDS!$P$3:$P$14,0), 1)</f>
        <v>3.1624423972289505E-2</v>
      </c>
      <c r="T365" s="11">
        <f>INDEX(D_THERM_DEMANDS!AF$3:AF$14, MATCH($B365,D_THERM_DEMANDS!$P$3:$P$14,0), 1)</f>
        <v>3.4639017647861883E-2</v>
      </c>
      <c r="U365" s="11">
        <f>INDEX(D_THERM_DEMANDS!AG$3:AG$14, MATCH($B365,D_THERM_DEMANDS!$P$3:$P$14,0), 1)</f>
        <v>8.6597542242703524E-2</v>
      </c>
      <c r="V365" s="11">
        <f>INDEX(D_THERM_DEMANDS!AH$3:AH$14, MATCH($B365,D_THERM_DEMANDS!$P$3:$P$14,0), 1)</f>
        <v>5.0387864837998071E-2</v>
      </c>
      <c r="W365" s="11">
        <f>INDEX(D_THERM_DEMANDS!AI$3:AI$14, MATCH($B365,D_THERM_DEMANDS!$P$3:$P$14,0), 1)</f>
        <v>3.4907834458461004E-2</v>
      </c>
      <c r="X365" s="11">
        <f>INDEX(D_THERM_DEMANDS!AJ$3:AJ$14, MATCH($B365,D_THERM_DEMANDS!$P$3:$P$14,0), 1)</f>
        <v>9.1321047549972889E-2</v>
      </c>
      <c r="Y365" s="11">
        <f>INDEX(D_THERM_DEMANDS!AK$3:AK$14, MATCH($B365,D_THERM_DEMANDS!$P$3:$P$14,0), 1)</f>
        <v>0</v>
      </c>
      <c r="Z365">
        <f>INDEX(DEMAND_C217B!$K$3:$K$14, MATCH($B365,DEMAND_C217B!$H$3:$H$14,0), 1)</f>
        <v>0.53304207086929345</v>
      </c>
    </row>
    <row r="366" spans="1:26">
      <c r="A366" s="1">
        <v>44031</v>
      </c>
      <c r="B366" s="6">
        <f t="shared" si="5"/>
        <v>7</v>
      </c>
      <c r="C366" s="11">
        <v>1577</v>
      </c>
      <c r="D366" s="11">
        <f>OROLEVEL5!G355/1000</f>
        <v>3538</v>
      </c>
      <c r="E366" s="11">
        <f>INDEX(OROevaprateIN!$D$2:$D$13, MATCH($B366,OROevaprateIN!$A$2:$A$13,0), 1)</f>
        <v>0.29565888786446826</v>
      </c>
      <c r="F366" s="11">
        <f>INDEX(DEM_D6_PWR!$K$3:$K$14, MATCH($B366,DEM_D6_PWR!$H$3:$H$14,0), 1)</f>
        <v>0.11086405513839605</v>
      </c>
      <c r="G366" s="11">
        <f>INDEX('MINGW_6&amp;DR69'!$L$3:$L$14, MATCH($B366,'MINGW_6&amp;DR69'!$H$3:$H$14,0), 1)</f>
        <v>1.9022004659274756</v>
      </c>
      <c r="H366" s="11">
        <f>INDEX('MINGW_6&amp;DR69'!$M$3:$M$14, MATCH($B366,'MINGW_6&amp;DR69'!$H$3:$H$14,0), 1)</f>
        <v>11.765898439375119</v>
      </c>
      <c r="I366" s="11">
        <v>2827</v>
      </c>
      <c r="J366" s="11">
        <f>INDEX(CALLITE_EVAP_S_SHSTA!$I$2:$I$13, MATCH($B366,CALLITE_EVAP_S_SHSTA!$F$2:$F$13,0), 1)</f>
        <v>0.35836405541673416</v>
      </c>
      <c r="K366" s="11">
        <f>SHASTAlevel5extended!$H355</f>
        <v>4552.1000000000004</v>
      </c>
      <c r="L366" s="11">
        <f>INDEX(CALLiTE_SHASTA_LEVEL2_4!$E$1024:$E$1035, MATCH($B366,CALLiTE_SHASTA_LEVEL2_4!$C$1024:$C$1035,0), 1)</f>
        <v>1700</v>
      </c>
      <c r="M366" s="11">
        <f>INDEX(CALLiTE_SHASTA_LEVEL2_4!$F$1024:$F$1035, MATCH($B366,CALLiTE_SHASTA_LEVEL2_4!$C$1024:$C$1035,0), 1)</f>
        <v>3200</v>
      </c>
      <c r="N366" s="11">
        <f>inflowYuba!H355</f>
        <v>1737</v>
      </c>
      <c r="O366" s="11">
        <f>INDEX(DEMAND_D_DAGUER_NP!$K$3:$K$14, MATCH($B366,DEMAND_D_DAGUER_NP!$H$3:$H$14,0), 1)</f>
        <v>36.732239595756006</v>
      </c>
      <c r="P366" s="11">
        <f>INDEX(D_THERM_DEMANDS!AB$3:AB$14, MATCH($B366,D_THERM_DEMANDS!$P$3:$P$14,0), 1)</f>
        <v>0.94545698751868557</v>
      </c>
      <c r="Q366" s="11">
        <f>INDEX(D_THERM_DEMANDS!AC$3:AC$14, MATCH($B366,D_THERM_DEMANDS!$P$3:$P$14,0), 1)</f>
        <v>0.91394776755946749</v>
      </c>
      <c r="R366" s="11">
        <f>INDEX(D_THERM_DEMANDS!AD$3:AD$14, MATCH($B366,D_THERM_DEMANDS!$P$3:$P$14,0), 1)</f>
        <v>3.4784523924374908</v>
      </c>
      <c r="S366" s="11">
        <f>INDEX(D_THERM_DEMANDS!AE$3:AE$14, MATCH($B366,D_THERM_DEMANDS!$P$3:$P$14,0), 1)</f>
        <v>3.1624423972289505E-2</v>
      </c>
      <c r="T366" s="11">
        <f>INDEX(D_THERM_DEMANDS!AF$3:AF$14, MATCH($B366,D_THERM_DEMANDS!$P$3:$P$14,0), 1)</f>
        <v>3.4639017647861883E-2</v>
      </c>
      <c r="U366" s="11">
        <f>INDEX(D_THERM_DEMANDS!AG$3:AG$14, MATCH($B366,D_THERM_DEMANDS!$P$3:$P$14,0), 1)</f>
        <v>8.6597542242703524E-2</v>
      </c>
      <c r="V366" s="11">
        <f>INDEX(D_THERM_DEMANDS!AH$3:AH$14, MATCH($B366,D_THERM_DEMANDS!$P$3:$P$14,0), 1)</f>
        <v>5.0387864837998071E-2</v>
      </c>
      <c r="W366" s="11">
        <f>INDEX(D_THERM_DEMANDS!AI$3:AI$14, MATCH($B366,D_THERM_DEMANDS!$P$3:$P$14,0), 1)</f>
        <v>3.4907834458461004E-2</v>
      </c>
      <c r="X366" s="11">
        <f>INDEX(D_THERM_DEMANDS!AJ$3:AJ$14, MATCH($B366,D_THERM_DEMANDS!$P$3:$P$14,0), 1)</f>
        <v>9.1321047549972889E-2</v>
      </c>
      <c r="Y366" s="11">
        <f>INDEX(D_THERM_DEMANDS!AK$3:AK$14, MATCH($B366,D_THERM_DEMANDS!$P$3:$P$14,0), 1)</f>
        <v>0</v>
      </c>
      <c r="Z366">
        <f>INDEX(DEMAND_C217B!$K$3:$K$14, MATCH($B366,DEMAND_C217B!$H$3:$H$14,0), 1)</f>
        <v>0.53304207086929345</v>
      </c>
    </row>
    <row r="367" spans="1:26">
      <c r="A367" s="1">
        <v>44032</v>
      </c>
      <c r="B367" s="6">
        <f t="shared" si="5"/>
        <v>7</v>
      </c>
      <c r="C367" s="11">
        <v>2050</v>
      </c>
      <c r="D367" s="11">
        <f>OROLEVEL5!G356/1000</f>
        <v>3538</v>
      </c>
      <c r="E367" s="11">
        <f>INDEX(OROevaprateIN!$D$2:$D$13, MATCH($B367,OROevaprateIN!$A$2:$A$13,0), 1)</f>
        <v>0.29565888786446826</v>
      </c>
      <c r="F367" s="11">
        <f>INDEX(DEM_D6_PWR!$K$3:$K$14, MATCH($B367,DEM_D6_PWR!$H$3:$H$14,0), 1)</f>
        <v>0.11086405513839605</v>
      </c>
      <c r="G367" s="11">
        <f>INDEX('MINGW_6&amp;DR69'!$L$3:$L$14, MATCH($B367,'MINGW_6&amp;DR69'!$H$3:$H$14,0), 1)</f>
        <v>1.9022004659274756</v>
      </c>
      <c r="H367" s="11">
        <f>INDEX('MINGW_6&amp;DR69'!$M$3:$M$14, MATCH($B367,'MINGW_6&amp;DR69'!$H$3:$H$14,0), 1)</f>
        <v>11.765898439375119</v>
      </c>
      <c r="I367" s="11">
        <v>3794</v>
      </c>
      <c r="J367" s="11">
        <f>INDEX(CALLITE_EVAP_S_SHSTA!$I$2:$I$13, MATCH($B367,CALLITE_EVAP_S_SHSTA!$F$2:$F$13,0), 1)</f>
        <v>0.35836405541673416</v>
      </c>
      <c r="K367" s="11">
        <f>SHASTAlevel5extended!$H356</f>
        <v>4552.1000000000004</v>
      </c>
      <c r="L367" s="11">
        <f>INDEX(CALLiTE_SHASTA_LEVEL2_4!$E$1024:$E$1035, MATCH($B367,CALLiTE_SHASTA_LEVEL2_4!$C$1024:$C$1035,0), 1)</f>
        <v>1700</v>
      </c>
      <c r="M367" s="11">
        <f>INDEX(CALLiTE_SHASTA_LEVEL2_4!$F$1024:$F$1035, MATCH($B367,CALLiTE_SHASTA_LEVEL2_4!$C$1024:$C$1035,0), 1)</f>
        <v>3200</v>
      </c>
      <c r="N367" s="11">
        <f>inflowYuba!H356</f>
        <v>1740</v>
      </c>
      <c r="O367" s="11">
        <f>INDEX(DEMAND_D_DAGUER_NP!$K$3:$K$14, MATCH($B367,DEMAND_D_DAGUER_NP!$H$3:$H$14,0), 1)</f>
        <v>36.732239595756006</v>
      </c>
      <c r="P367" s="11">
        <f>INDEX(D_THERM_DEMANDS!AB$3:AB$14, MATCH($B367,D_THERM_DEMANDS!$P$3:$P$14,0), 1)</f>
        <v>0.94545698751868557</v>
      </c>
      <c r="Q367" s="11">
        <f>INDEX(D_THERM_DEMANDS!AC$3:AC$14, MATCH($B367,D_THERM_DEMANDS!$P$3:$P$14,0), 1)</f>
        <v>0.91394776755946749</v>
      </c>
      <c r="R367" s="11">
        <f>INDEX(D_THERM_DEMANDS!AD$3:AD$14, MATCH($B367,D_THERM_DEMANDS!$P$3:$P$14,0), 1)</f>
        <v>3.4784523924374908</v>
      </c>
      <c r="S367" s="11">
        <f>INDEX(D_THERM_DEMANDS!AE$3:AE$14, MATCH($B367,D_THERM_DEMANDS!$P$3:$P$14,0), 1)</f>
        <v>3.1624423972289505E-2</v>
      </c>
      <c r="T367" s="11">
        <f>INDEX(D_THERM_DEMANDS!AF$3:AF$14, MATCH($B367,D_THERM_DEMANDS!$P$3:$P$14,0), 1)</f>
        <v>3.4639017647861883E-2</v>
      </c>
      <c r="U367" s="11">
        <f>INDEX(D_THERM_DEMANDS!AG$3:AG$14, MATCH($B367,D_THERM_DEMANDS!$P$3:$P$14,0), 1)</f>
        <v>8.6597542242703524E-2</v>
      </c>
      <c r="V367" s="11">
        <f>INDEX(D_THERM_DEMANDS!AH$3:AH$14, MATCH($B367,D_THERM_DEMANDS!$P$3:$P$14,0), 1)</f>
        <v>5.0387864837998071E-2</v>
      </c>
      <c r="W367" s="11">
        <f>INDEX(D_THERM_DEMANDS!AI$3:AI$14, MATCH($B367,D_THERM_DEMANDS!$P$3:$P$14,0), 1)</f>
        <v>3.4907834458461004E-2</v>
      </c>
      <c r="X367" s="11">
        <f>INDEX(D_THERM_DEMANDS!AJ$3:AJ$14, MATCH($B367,D_THERM_DEMANDS!$P$3:$P$14,0), 1)</f>
        <v>9.1321047549972889E-2</v>
      </c>
      <c r="Y367" s="11">
        <f>INDEX(D_THERM_DEMANDS!AK$3:AK$14, MATCH($B367,D_THERM_DEMANDS!$P$3:$P$14,0), 1)</f>
        <v>0</v>
      </c>
      <c r="Z367">
        <f>INDEX(DEMAND_C217B!$K$3:$K$14, MATCH($B367,DEMAND_C217B!$H$3:$H$14,0), 1)</f>
        <v>0.53304207086929345</v>
      </c>
    </row>
    <row r="368" spans="1:26">
      <c r="A368" s="1">
        <v>44033</v>
      </c>
      <c r="B368" s="6">
        <f t="shared" si="5"/>
        <v>7</v>
      </c>
      <c r="C368" s="11">
        <v>2159</v>
      </c>
      <c r="D368" s="11">
        <f>OROLEVEL5!G357/1000</f>
        <v>3538</v>
      </c>
      <c r="E368" s="11">
        <f>INDEX(OROevaprateIN!$D$2:$D$13, MATCH($B368,OROevaprateIN!$A$2:$A$13,0), 1)</f>
        <v>0.29565888786446826</v>
      </c>
      <c r="F368" s="11">
        <f>INDEX(DEM_D6_PWR!$K$3:$K$14, MATCH($B368,DEM_D6_PWR!$H$3:$H$14,0), 1)</f>
        <v>0.11086405513839605</v>
      </c>
      <c r="G368" s="11">
        <f>INDEX('MINGW_6&amp;DR69'!$L$3:$L$14, MATCH($B368,'MINGW_6&amp;DR69'!$H$3:$H$14,0), 1)</f>
        <v>1.9022004659274756</v>
      </c>
      <c r="H368" s="11">
        <f>INDEX('MINGW_6&amp;DR69'!$M$3:$M$14, MATCH($B368,'MINGW_6&amp;DR69'!$H$3:$H$14,0), 1)</f>
        <v>11.765898439375119</v>
      </c>
      <c r="I368" s="11">
        <v>3105</v>
      </c>
      <c r="J368" s="11">
        <f>INDEX(CALLITE_EVAP_S_SHSTA!$I$2:$I$13, MATCH($B368,CALLITE_EVAP_S_SHSTA!$F$2:$F$13,0), 1)</f>
        <v>0.35836405541673416</v>
      </c>
      <c r="K368" s="11">
        <f>SHASTAlevel5extended!$H357</f>
        <v>4552.1000000000004</v>
      </c>
      <c r="L368" s="11">
        <f>INDEX(CALLiTE_SHASTA_LEVEL2_4!$E$1024:$E$1035, MATCH($B368,CALLiTE_SHASTA_LEVEL2_4!$C$1024:$C$1035,0), 1)</f>
        <v>1700</v>
      </c>
      <c r="M368" s="11">
        <f>INDEX(CALLiTE_SHASTA_LEVEL2_4!$F$1024:$F$1035, MATCH($B368,CALLiTE_SHASTA_LEVEL2_4!$C$1024:$C$1035,0), 1)</f>
        <v>3200</v>
      </c>
      <c r="N368" s="11">
        <f>inflowYuba!H357</f>
        <v>1779</v>
      </c>
      <c r="O368" s="11">
        <f>INDEX(DEMAND_D_DAGUER_NP!$K$3:$K$14, MATCH($B368,DEMAND_D_DAGUER_NP!$H$3:$H$14,0), 1)</f>
        <v>36.732239595756006</v>
      </c>
      <c r="P368" s="11">
        <f>INDEX(D_THERM_DEMANDS!AB$3:AB$14, MATCH($B368,D_THERM_DEMANDS!$P$3:$P$14,0), 1)</f>
        <v>0.94545698751868557</v>
      </c>
      <c r="Q368" s="11">
        <f>INDEX(D_THERM_DEMANDS!AC$3:AC$14, MATCH($B368,D_THERM_DEMANDS!$P$3:$P$14,0), 1)</f>
        <v>0.91394776755946749</v>
      </c>
      <c r="R368" s="11">
        <f>INDEX(D_THERM_DEMANDS!AD$3:AD$14, MATCH($B368,D_THERM_DEMANDS!$P$3:$P$14,0), 1)</f>
        <v>3.4784523924374908</v>
      </c>
      <c r="S368" s="11">
        <f>INDEX(D_THERM_DEMANDS!AE$3:AE$14, MATCH($B368,D_THERM_DEMANDS!$P$3:$P$14,0), 1)</f>
        <v>3.1624423972289505E-2</v>
      </c>
      <c r="T368" s="11">
        <f>INDEX(D_THERM_DEMANDS!AF$3:AF$14, MATCH($B368,D_THERM_DEMANDS!$P$3:$P$14,0), 1)</f>
        <v>3.4639017647861883E-2</v>
      </c>
      <c r="U368" s="11">
        <f>INDEX(D_THERM_DEMANDS!AG$3:AG$14, MATCH($B368,D_THERM_DEMANDS!$P$3:$P$14,0), 1)</f>
        <v>8.6597542242703524E-2</v>
      </c>
      <c r="V368" s="11">
        <f>INDEX(D_THERM_DEMANDS!AH$3:AH$14, MATCH($B368,D_THERM_DEMANDS!$P$3:$P$14,0), 1)</f>
        <v>5.0387864837998071E-2</v>
      </c>
      <c r="W368" s="11">
        <f>INDEX(D_THERM_DEMANDS!AI$3:AI$14, MATCH($B368,D_THERM_DEMANDS!$P$3:$P$14,0), 1)</f>
        <v>3.4907834458461004E-2</v>
      </c>
      <c r="X368" s="11">
        <f>INDEX(D_THERM_DEMANDS!AJ$3:AJ$14, MATCH($B368,D_THERM_DEMANDS!$P$3:$P$14,0), 1)</f>
        <v>9.1321047549972889E-2</v>
      </c>
      <c r="Y368" s="11">
        <f>INDEX(D_THERM_DEMANDS!AK$3:AK$14, MATCH($B368,D_THERM_DEMANDS!$P$3:$P$14,0), 1)</f>
        <v>0</v>
      </c>
      <c r="Z368">
        <f>INDEX(DEMAND_C217B!$K$3:$K$14, MATCH($B368,DEMAND_C217B!$H$3:$H$14,0), 1)</f>
        <v>0.53304207086929345</v>
      </c>
    </row>
    <row r="369" spans="1:26">
      <c r="A369" s="1">
        <v>44034</v>
      </c>
      <c r="B369" s="6">
        <f t="shared" si="5"/>
        <v>7</v>
      </c>
      <c r="C369" s="11">
        <v>2222</v>
      </c>
      <c r="D369" s="11">
        <f>OROLEVEL5!G358/1000</f>
        <v>3538</v>
      </c>
      <c r="E369" s="11">
        <f>INDEX(OROevaprateIN!$D$2:$D$13, MATCH($B369,OROevaprateIN!$A$2:$A$13,0), 1)</f>
        <v>0.29565888786446826</v>
      </c>
      <c r="F369" s="11">
        <f>INDEX(DEM_D6_PWR!$K$3:$K$14, MATCH($B369,DEM_D6_PWR!$H$3:$H$14,0), 1)</f>
        <v>0.11086405513839605</v>
      </c>
      <c r="G369" s="11">
        <f>INDEX('MINGW_6&amp;DR69'!$L$3:$L$14, MATCH($B369,'MINGW_6&amp;DR69'!$H$3:$H$14,0), 1)</f>
        <v>1.9022004659274756</v>
      </c>
      <c r="H369" s="11">
        <f>INDEX('MINGW_6&amp;DR69'!$M$3:$M$14, MATCH($B369,'MINGW_6&amp;DR69'!$H$3:$H$14,0), 1)</f>
        <v>11.765898439375119</v>
      </c>
      <c r="I369" s="11">
        <v>2438</v>
      </c>
      <c r="J369" s="11">
        <f>INDEX(CALLITE_EVAP_S_SHSTA!$I$2:$I$13, MATCH($B369,CALLITE_EVAP_S_SHSTA!$F$2:$F$13,0), 1)</f>
        <v>0.35836405541673416</v>
      </c>
      <c r="K369" s="11">
        <f>SHASTAlevel5extended!$H358</f>
        <v>4552.1000000000004</v>
      </c>
      <c r="L369" s="11">
        <f>INDEX(CALLiTE_SHASTA_LEVEL2_4!$E$1024:$E$1035, MATCH($B369,CALLiTE_SHASTA_LEVEL2_4!$C$1024:$C$1035,0), 1)</f>
        <v>1700</v>
      </c>
      <c r="M369" s="11">
        <f>INDEX(CALLiTE_SHASTA_LEVEL2_4!$F$1024:$F$1035, MATCH($B369,CALLiTE_SHASTA_LEVEL2_4!$C$1024:$C$1035,0), 1)</f>
        <v>3200</v>
      </c>
      <c r="N369" s="11">
        <f>inflowYuba!H358</f>
        <v>1809</v>
      </c>
      <c r="O369" s="11">
        <f>INDEX(DEMAND_D_DAGUER_NP!$K$3:$K$14, MATCH($B369,DEMAND_D_DAGUER_NP!$H$3:$H$14,0), 1)</f>
        <v>36.732239595756006</v>
      </c>
      <c r="P369" s="11">
        <f>INDEX(D_THERM_DEMANDS!AB$3:AB$14, MATCH($B369,D_THERM_DEMANDS!$P$3:$P$14,0), 1)</f>
        <v>0.94545698751868557</v>
      </c>
      <c r="Q369" s="11">
        <f>INDEX(D_THERM_DEMANDS!AC$3:AC$14, MATCH($B369,D_THERM_DEMANDS!$P$3:$P$14,0), 1)</f>
        <v>0.91394776755946749</v>
      </c>
      <c r="R369" s="11">
        <f>INDEX(D_THERM_DEMANDS!AD$3:AD$14, MATCH($B369,D_THERM_DEMANDS!$P$3:$P$14,0), 1)</f>
        <v>3.4784523924374908</v>
      </c>
      <c r="S369" s="11">
        <f>INDEX(D_THERM_DEMANDS!AE$3:AE$14, MATCH($B369,D_THERM_DEMANDS!$P$3:$P$14,0), 1)</f>
        <v>3.1624423972289505E-2</v>
      </c>
      <c r="T369" s="11">
        <f>INDEX(D_THERM_DEMANDS!AF$3:AF$14, MATCH($B369,D_THERM_DEMANDS!$P$3:$P$14,0), 1)</f>
        <v>3.4639017647861883E-2</v>
      </c>
      <c r="U369" s="11">
        <f>INDEX(D_THERM_DEMANDS!AG$3:AG$14, MATCH($B369,D_THERM_DEMANDS!$P$3:$P$14,0), 1)</f>
        <v>8.6597542242703524E-2</v>
      </c>
      <c r="V369" s="11">
        <f>INDEX(D_THERM_DEMANDS!AH$3:AH$14, MATCH($B369,D_THERM_DEMANDS!$P$3:$P$14,0), 1)</f>
        <v>5.0387864837998071E-2</v>
      </c>
      <c r="W369" s="11">
        <f>INDEX(D_THERM_DEMANDS!AI$3:AI$14, MATCH($B369,D_THERM_DEMANDS!$P$3:$P$14,0), 1)</f>
        <v>3.4907834458461004E-2</v>
      </c>
      <c r="X369" s="11">
        <f>INDEX(D_THERM_DEMANDS!AJ$3:AJ$14, MATCH($B369,D_THERM_DEMANDS!$P$3:$P$14,0), 1)</f>
        <v>9.1321047549972889E-2</v>
      </c>
      <c r="Y369" s="11">
        <f>INDEX(D_THERM_DEMANDS!AK$3:AK$14, MATCH($B369,D_THERM_DEMANDS!$P$3:$P$14,0), 1)</f>
        <v>0</v>
      </c>
      <c r="Z369">
        <f>INDEX(DEMAND_C217B!$K$3:$K$14, MATCH($B369,DEMAND_C217B!$H$3:$H$14,0), 1)</f>
        <v>0.53304207086929345</v>
      </c>
    </row>
    <row r="370" spans="1:26">
      <c r="A370" s="1">
        <v>44035</v>
      </c>
      <c r="B370" s="6">
        <f t="shared" si="5"/>
        <v>7</v>
      </c>
      <c r="C370" s="11">
        <v>2313</v>
      </c>
      <c r="D370" s="11">
        <f>OROLEVEL5!G359/1000</f>
        <v>3538</v>
      </c>
      <c r="E370" s="11">
        <f>INDEX(OROevaprateIN!$D$2:$D$13, MATCH($B370,OROevaprateIN!$A$2:$A$13,0), 1)</f>
        <v>0.29565888786446826</v>
      </c>
      <c r="F370" s="11">
        <f>INDEX(DEM_D6_PWR!$K$3:$K$14, MATCH($B370,DEM_D6_PWR!$H$3:$H$14,0), 1)</f>
        <v>0.11086405513839605</v>
      </c>
      <c r="G370" s="11">
        <f>INDEX('MINGW_6&amp;DR69'!$L$3:$L$14, MATCH($B370,'MINGW_6&amp;DR69'!$H$3:$H$14,0), 1)</f>
        <v>1.9022004659274756</v>
      </c>
      <c r="H370" s="11">
        <f>INDEX('MINGW_6&amp;DR69'!$M$3:$M$14, MATCH($B370,'MINGW_6&amp;DR69'!$H$3:$H$14,0), 1)</f>
        <v>11.765898439375119</v>
      </c>
      <c r="I370" s="11">
        <v>2086</v>
      </c>
      <c r="J370" s="11">
        <f>INDEX(CALLITE_EVAP_S_SHSTA!$I$2:$I$13, MATCH($B370,CALLITE_EVAP_S_SHSTA!$F$2:$F$13,0), 1)</f>
        <v>0.35836405541673416</v>
      </c>
      <c r="K370" s="11">
        <f>SHASTAlevel5extended!$H359</f>
        <v>4552.1000000000004</v>
      </c>
      <c r="L370" s="11">
        <f>INDEX(CALLiTE_SHASTA_LEVEL2_4!$E$1024:$E$1035, MATCH($B370,CALLiTE_SHASTA_LEVEL2_4!$C$1024:$C$1035,0), 1)</f>
        <v>1700</v>
      </c>
      <c r="M370" s="11">
        <f>INDEX(CALLiTE_SHASTA_LEVEL2_4!$F$1024:$F$1035, MATCH($B370,CALLiTE_SHASTA_LEVEL2_4!$C$1024:$C$1035,0), 1)</f>
        <v>3200</v>
      </c>
      <c r="N370" s="11">
        <f>inflowYuba!H359</f>
        <v>1813</v>
      </c>
      <c r="O370" s="11">
        <f>INDEX(DEMAND_D_DAGUER_NP!$K$3:$K$14, MATCH($B370,DEMAND_D_DAGUER_NP!$H$3:$H$14,0), 1)</f>
        <v>36.732239595756006</v>
      </c>
      <c r="P370" s="11">
        <f>INDEX(D_THERM_DEMANDS!AB$3:AB$14, MATCH($B370,D_THERM_DEMANDS!$P$3:$P$14,0), 1)</f>
        <v>0.94545698751868557</v>
      </c>
      <c r="Q370" s="11">
        <f>INDEX(D_THERM_DEMANDS!AC$3:AC$14, MATCH($B370,D_THERM_DEMANDS!$P$3:$P$14,0), 1)</f>
        <v>0.91394776755946749</v>
      </c>
      <c r="R370" s="11">
        <f>INDEX(D_THERM_DEMANDS!AD$3:AD$14, MATCH($B370,D_THERM_DEMANDS!$P$3:$P$14,0), 1)</f>
        <v>3.4784523924374908</v>
      </c>
      <c r="S370" s="11">
        <f>INDEX(D_THERM_DEMANDS!AE$3:AE$14, MATCH($B370,D_THERM_DEMANDS!$P$3:$P$14,0), 1)</f>
        <v>3.1624423972289505E-2</v>
      </c>
      <c r="T370" s="11">
        <f>INDEX(D_THERM_DEMANDS!AF$3:AF$14, MATCH($B370,D_THERM_DEMANDS!$P$3:$P$14,0), 1)</f>
        <v>3.4639017647861883E-2</v>
      </c>
      <c r="U370" s="11">
        <f>INDEX(D_THERM_DEMANDS!AG$3:AG$14, MATCH($B370,D_THERM_DEMANDS!$P$3:$P$14,0), 1)</f>
        <v>8.6597542242703524E-2</v>
      </c>
      <c r="V370" s="11">
        <f>INDEX(D_THERM_DEMANDS!AH$3:AH$14, MATCH($B370,D_THERM_DEMANDS!$P$3:$P$14,0), 1)</f>
        <v>5.0387864837998071E-2</v>
      </c>
      <c r="W370" s="11">
        <f>INDEX(D_THERM_DEMANDS!AI$3:AI$14, MATCH($B370,D_THERM_DEMANDS!$P$3:$P$14,0), 1)</f>
        <v>3.4907834458461004E-2</v>
      </c>
      <c r="X370" s="11">
        <f>INDEX(D_THERM_DEMANDS!AJ$3:AJ$14, MATCH($B370,D_THERM_DEMANDS!$P$3:$P$14,0), 1)</f>
        <v>9.1321047549972889E-2</v>
      </c>
      <c r="Y370" s="11">
        <f>INDEX(D_THERM_DEMANDS!AK$3:AK$14, MATCH($B370,D_THERM_DEMANDS!$P$3:$P$14,0), 1)</f>
        <v>0</v>
      </c>
      <c r="Z370">
        <f>INDEX(DEMAND_C217B!$K$3:$K$14, MATCH($B370,DEMAND_C217B!$H$3:$H$14,0), 1)</f>
        <v>0.53304207086929345</v>
      </c>
    </row>
    <row r="371" spans="1:26">
      <c r="A371" s="1">
        <v>44036</v>
      </c>
      <c r="B371" s="6">
        <f t="shared" si="5"/>
        <v>7</v>
      </c>
      <c r="C371" s="11">
        <v>1407</v>
      </c>
      <c r="D371" s="11">
        <f>OROLEVEL5!G360/1000</f>
        <v>3538</v>
      </c>
      <c r="E371" s="11">
        <f>INDEX(OROevaprateIN!$D$2:$D$13, MATCH($B371,OROevaprateIN!$A$2:$A$13,0), 1)</f>
        <v>0.29565888786446826</v>
      </c>
      <c r="F371" s="11">
        <f>INDEX(DEM_D6_PWR!$K$3:$K$14, MATCH($B371,DEM_D6_PWR!$H$3:$H$14,0), 1)</f>
        <v>0.11086405513839605</v>
      </c>
      <c r="G371" s="11">
        <f>INDEX('MINGW_6&amp;DR69'!$L$3:$L$14, MATCH($B371,'MINGW_6&amp;DR69'!$H$3:$H$14,0), 1)</f>
        <v>1.9022004659274756</v>
      </c>
      <c r="H371" s="11">
        <f>INDEX('MINGW_6&amp;DR69'!$M$3:$M$14, MATCH($B371,'MINGW_6&amp;DR69'!$H$3:$H$14,0), 1)</f>
        <v>11.765898439375119</v>
      </c>
      <c r="I371" s="11">
        <v>3083</v>
      </c>
      <c r="J371" s="11">
        <f>INDEX(CALLITE_EVAP_S_SHSTA!$I$2:$I$13, MATCH($B371,CALLITE_EVAP_S_SHSTA!$F$2:$F$13,0), 1)</f>
        <v>0.35836405541673416</v>
      </c>
      <c r="K371" s="11">
        <f>SHASTAlevel5extended!$H360</f>
        <v>4552.1000000000004</v>
      </c>
      <c r="L371" s="11">
        <f>INDEX(CALLiTE_SHASTA_LEVEL2_4!$E$1024:$E$1035, MATCH($B371,CALLiTE_SHASTA_LEVEL2_4!$C$1024:$C$1035,0), 1)</f>
        <v>1700</v>
      </c>
      <c r="M371" s="11">
        <f>INDEX(CALLiTE_SHASTA_LEVEL2_4!$F$1024:$F$1035, MATCH($B371,CALLiTE_SHASTA_LEVEL2_4!$C$1024:$C$1035,0), 1)</f>
        <v>3200</v>
      </c>
      <c r="N371" s="11">
        <f>inflowYuba!H360</f>
        <v>1845</v>
      </c>
      <c r="O371" s="11">
        <f>INDEX(DEMAND_D_DAGUER_NP!$K$3:$K$14, MATCH($B371,DEMAND_D_DAGUER_NP!$H$3:$H$14,0), 1)</f>
        <v>36.732239595756006</v>
      </c>
      <c r="P371" s="11">
        <f>INDEX(D_THERM_DEMANDS!AB$3:AB$14, MATCH($B371,D_THERM_DEMANDS!$P$3:$P$14,0), 1)</f>
        <v>0.94545698751868557</v>
      </c>
      <c r="Q371" s="11">
        <f>INDEX(D_THERM_DEMANDS!AC$3:AC$14, MATCH($B371,D_THERM_DEMANDS!$P$3:$P$14,0), 1)</f>
        <v>0.91394776755946749</v>
      </c>
      <c r="R371" s="11">
        <f>INDEX(D_THERM_DEMANDS!AD$3:AD$14, MATCH($B371,D_THERM_DEMANDS!$P$3:$P$14,0), 1)</f>
        <v>3.4784523924374908</v>
      </c>
      <c r="S371" s="11">
        <f>INDEX(D_THERM_DEMANDS!AE$3:AE$14, MATCH($B371,D_THERM_DEMANDS!$P$3:$P$14,0), 1)</f>
        <v>3.1624423972289505E-2</v>
      </c>
      <c r="T371" s="11">
        <f>INDEX(D_THERM_DEMANDS!AF$3:AF$14, MATCH($B371,D_THERM_DEMANDS!$P$3:$P$14,0), 1)</f>
        <v>3.4639017647861883E-2</v>
      </c>
      <c r="U371" s="11">
        <f>INDEX(D_THERM_DEMANDS!AG$3:AG$14, MATCH($B371,D_THERM_DEMANDS!$P$3:$P$14,0), 1)</f>
        <v>8.6597542242703524E-2</v>
      </c>
      <c r="V371" s="11">
        <f>INDEX(D_THERM_DEMANDS!AH$3:AH$14, MATCH($B371,D_THERM_DEMANDS!$P$3:$P$14,0), 1)</f>
        <v>5.0387864837998071E-2</v>
      </c>
      <c r="W371" s="11">
        <f>INDEX(D_THERM_DEMANDS!AI$3:AI$14, MATCH($B371,D_THERM_DEMANDS!$P$3:$P$14,0), 1)</f>
        <v>3.4907834458461004E-2</v>
      </c>
      <c r="X371" s="11">
        <f>INDEX(D_THERM_DEMANDS!AJ$3:AJ$14, MATCH($B371,D_THERM_DEMANDS!$P$3:$P$14,0), 1)</f>
        <v>9.1321047549972889E-2</v>
      </c>
      <c r="Y371" s="11">
        <f>INDEX(D_THERM_DEMANDS!AK$3:AK$14, MATCH($B371,D_THERM_DEMANDS!$P$3:$P$14,0), 1)</f>
        <v>0</v>
      </c>
      <c r="Z371">
        <f>INDEX(DEMAND_C217B!$K$3:$K$14, MATCH($B371,DEMAND_C217B!$H$3:$H$14,0), 1)</f>
        <v>0.53304207086929345</v>
      </c>
    </row>
    <row r="372" spans="1:26">
      <c r="A372" s="1">
        <v>44037</v>
      </c>
      <c r="B372" s="6">
        <f t="shared" si="5"/>
        <v>7</v>
      </c>
      <c r="C372" s="11">
        <v>1828</v>
      </c>
      <c r="D372" s="11">
        <f>OROLEVEL5!G361/1000</f>
        <v>3538</v>
      </c>
      <c r="E372" s="11">
        <f>INDEX(OROevaprateIN!$D$2:$D$13, MATCH($B372,OROevaprateIN!$A$2:$A$13,0), 1)</f>
        <v>0.29565888786446826</v>
      </c>
      <c r="F372" s="11">
        <f>INDEX(DEM_D6_PWR!$K$3:$K$14, MATCH($B372,DEM_D6_PWR!$H$3:$H$14,0), 1)</f>
        <v>0.11086405513839605</v>
      </c>
      <c r="G372" s="11">
        <f>INDEX('MINGW_6&amp;DR69'!$L$3:$L$14, MATCH($B372,'MINGW_6&amp;DR69'!$H$3:$H$14,0), 1)</f>
        <v>1.9022004659274756</v>
      </c>
      <c r="H372" s="11">
        <f>INDEX('MINGW_6&amp;DR69'!$M$3:$M$14, MATCH($B372,'MINGW_6&amp;DR69'!$H$3:$H$14,0), 1)</f>
        <v>11.765898439375119</v>
      </c>
      <c r="I372" s="11">
        <v>2254</v>
      </c>
      <c r="J372" s="11">
        <f>INDEX(CALLITE_EVAP_S_SHSTA!$I$2:$I$13, MATCH($B372,CALLITE_EVAP_S_SHSTA!$F$2:$F$13,0), 1)</f>
        <v>0.35836405541673416</v>
      </c>
      <c r="K372" s="11">
        <f>SHASTAlevel5extended!$H361</f>
        <v>4552.1000000000004</v>
      </c>
      <c r="L372" s="11">
        <f>INDEX(CALLiTE_SHASTA_LEVEL2_4!$E$1024:$E$1035, MATCH($B372,CALLiTE_SHASTA_LEVEL2_4!$C$1024:$C$1035,0), 1)</f>
        <v>1700</v>
      </c>
      <c r="M372" s="11">
        <f>INDEX(CALLiTE_SHASTA_LEVEL2_4!$F$1024:$F$1035, MATCH($B372,CALLiTE_SHASTA_LEVEL2_4!$C$1024:$C$1035,0), 1)</f>
        <v>3200</v>
      </c>
      <c r="N372" s="11">
        <f>inflowYuba!H361</f>
        <v>1828</v>
      </c>
      <c r="O372" s="11">
        <f>INDEX(DEMAND_D_DAGUER_NP!$K$3:$K$14, MATCH($B372,DEMAND_D_DAGUER_NP!$H$3:$H$14,0), 1)</f>
        <v>36.732239595756006</v>
      </c>
      <c r="P372" s="11">
        <f>INDEX(D_THERM_DEMANDS!AB$3:AB$14, MATCH($B372,D_THERM_DEMANDS!$P$3:$P$14,0), 1)</f>
        <v>0.94545698751868557</v>
      </c>
      <c r="Q372" s="11">
        <f>INDEX(D_THERM_DEMANDS!AC$3:AC$14, MATCH($B372,D_THERM_DEMANDS!$P$3:$P$14,0), 1)</f>
        <v>0.91394776755946749</v>
      </c>
      <c r="R372" s="11">
        <f>INDEX(D_THERM_DEMANDS!AD$3:AD$14, MATCH($B372,D_THERM_DEMANDS!$P$3:$P$14,0), 1)</f>
        <v>3.4784523924374908</v>
      </c>
      <c r="S372" s="11">
        <f>INDEX(D_THERM_DEMANDS!AE$3:AE$14, MATCH($B372,D_THERM_DEMANDS!$P$3:$P$14,0), 1)</f>
        <v>3.1624423972289505E-2</v>
      </c>
      <c r="T372" s="11">
        <f>INDEX(D_THERM_DEMANDS!AF$3:AF$14, MATCH($B372,D_THERM_DEMANDS!$P$3:$P$14,0), 1)</f>
        <v>3.4639017647861883E-2</v>
      </c>
      <c r="U372" s="11">
        <f>INDEX(D_THERM_DEMANDS!AG$3:AG$14, MATCH($B372,D_THERM_DEMANDS!$P$3:$P$14,0), 1)</f>
        <v>8.6597542242703524E-2</v>
      </c>
      <c r="V372" s="11">
        <f>INDEX(D_THERM_DEMANDS!AH$3:AH$14, MATCH($B372,D_THERM_DEMANDS!$P$3:$P$14,0), 1)</f>
        <v>5.0387864837998071E-2</v>
      </c>
      <c r="W372" s="11">
        <f>INDEX(D_THERM_DEMANDS!AI$3:AI$14, MATCH($B372,D_THERM_DEMANDS!$P$3:$P$14,0), 1)</f>
        <v>3.4907834458461004E-2</v>
      </c>
      <c r="X372" s="11">
        <f>INDEX(D_THERM_DEMANDS!AJ$3:AJ$14, MATCH($B372,D_THERM_DEMANDS!$P$3:$P$14,0), 1)</f>
        <v>9.1321047549972889E-2</v>
      </c>
      <c r="Y372" s="11">
        <f>INDEX(D_THERM_DEMANDS!AK$3:AK$14, MATCH($B372,D_THERM_DEMANDS!$P$3:$P$14,0), 1)</f>
        <v>0</v>
      </c>
      <c r="Z372">
        <f>INDEX(DEMAND_C217B!$K$3:$K$14, MATCH($B372,DEMAND_C217B!$H$3:$H$14,0), 1)</f>
        <v>0.53304207086929345</v>
      </c>
    </row>
    <row r="373" spans="1:26">
      <c r="A373" s="1">
        <v>44038</v>
      </c>
      <c r="B373" s="6">
        <f t="shared" si="5"/>
        <v>7</v>
      </c>
      <c r="C373" s="11">
        <v>1248</v>
      </c>
      <c r="D373" s="11">
        <f>OROLEVEL5!G362/1000</f>
        <v>3538</v>
      </c>
      <c r="E373" s="11">
        <f>INDEX(OROevaprateIN!$D$2:$D$13, MATCH($B373,OROevaprateIN!$A$2:$A$13,0), 1)</f>
        <v>0.29565888786446826</v>
      </c>
      <c r="F373" s="11">
        <f>INDEX(DEM_D6_PWR!$K$3:$K$14, MATCH($B373,DEM_D6_PWR!$H$3:$H$14,0), 1)</f>
        <v>0.11086405513839605</v>
      </c>
      <c r="G373" s="11">
        <f>INDEX('MINGW_6&amp;DR69'!$L$3:$L$14, MATCH($B373,'MINGW_6&amp;DR69'!$H$3:$H$14,0), 1)</f>
        <v>1.9022004659274756</v>
      </c>
      <c r="H373" s="11">
        <f>INDEX('MINGW_6&amp;DR69'!$M$3:$M$14, MATCH($B373,'MINGW_6&amp;DR69'!$H$3:$H$14,0), 1)</f>
        <v>11.765898439375119</v>
      </c>
      <c r="I373" s="11">
        <v>2089</v>
      </c>
      <c r="J373" s="11">
        <f>INDEX(CALLITE_EVAP_S_SHSTA!$I$2:$I$13, MATCH($B373,CALLITE_EVAP_S_SHSTA!$F$2:$F$13,0), 1)</f>
        <v>0.35836405541673416</v>
      </c>
      <c r="K373" s="11">
        <f>SHASTAlevel5extended!$H362</f>
        <v>4552.1000000000004</v>
      </c>
      <c r="L373" s="11">
        <f>INDEX(CALLiTE_SHASTA_LEVEL2_4!$E$1024:$E$1035, MATCH($B373,CALLiTE_SHASTA_LEVEL2_4!$C$1024:$C$1035,0), 1)</f>
        <v>1700</v>
      </c>
      <c r="M373" s="11">
        <f>INDEX(CALLiTE_SHASTA_LEVEL2_4!$F$1024:$F$1035, MATCH($B373,CALLiTE_SHASTA_LEVEL2_4!$C$1024:$C$1035,0), 1)</f>
        <v>3200</v>
      </c>
      <c r="N373" s="11">
        <f>inflowYuba!H362</f>
        <v>1807</v>
      </c>
      <c r="O373" s="11">
        <f>INDEX(DEMAND_D_DAGUER_NP!$K$3:$K$14, MATCH($B373,DEMAND_D_DAGUER_NP!$H$3:$H$14,0), 1)</f>
        <v>36.732239595756006</v>
      </c>
      <c r="P373" s="11">
        <f>INDEX(D_THERM_DEMANDS!AB$3:AB$14, MATCH($B373,D_THERM_DEMANDS!$P$3:$P$14,0), 1)</f>
        <v>0.94545698751868557</v>
      </c>
      <c r="Q373" s="11">
        <f>INDEX(D_THERM_DEMANDS!AC$3:AC$14, MATCH($B373,D_THERM_DEMANDS!$P$3:$P$14,0), 1)</f>
        <v>0.91394776755946749</v>
      </c>
      <c r="R373" s="11">
        <f>INDEX(D_THERM_DEMANDS!AD$3:AD$14, MATCH($B373,D_THERM_DEMANDS!$P$3:$P$14,0), 1)</f>
        <v>3.4784523924374908</v>
      </c>
      <c r="S373" s="11">
        <f>INDEX(D_THERM_DEMANDS!AE$3:AE$14, MATCH($B373,D_THERM_DEMANDS!$P$3:$P$14,0), 1)</f>
        <v>3.1624423972289505E-2</v>
      </c>
      <c r="T373" s="11">
        <f>INDEX(D_THERM_DEMANDS!AF$3:AF$14, MATCH($B373,D_THERM_DEMANDS!$P$3:$P$14,0), 1)</f>
        <v>3.4639017647861883E-2</v>
      </c>
      <c r="U373" s="11">
        <f>INDEX(D_THERM_DEMANDS!AG$3:AG$14, MATCH($B373,D_THERM_DEMANDS!$P$3:$P$14,0), 1)</f>
        <v>8.6597542242703524E-2</v>
      </c>
      <c r="V373" s="11">
        <f>INDEX(D_THERM_DEMANDS!AH$3:AH$14, MATCH($B373,D_THERM_DEMANDS!$P$3:$P$14,0), 1)</f>
        <v>5.0387864837998071E-2</v>
      </c>
      <c r="W373" s="11">
        <f>INDEX(D_THERM_DEMANDS!AI$3:AI$14, MATCH($B373,D_THERM_DEMANDS!$P$3:$P$14,0), 1)</f>
        <v>3.4907834458461004E-2</v>
      </c>
      <c r="X373" s="11">
        <f>INDEX(D_THERM_DEMANDS!AJ$3:AJ$14, MATCH($B373,D_THERM_DEMANDS!$P$3:$P$14,0), 1)</f>
        <v>9.1321047549972889E-2</v>
      </c>
      <c r="Y373" s="11">
        <f>INDEX(D_THERM_DEMANDS!AK$3:AK$14, MATCH($B373,D_THERM_DEMANDS!$P$3:$P$14,0), 1)</f>
        <v>0</v>
      </c>
      <c r="Z373">
        <f>INDEX(DEMAND_C217B!$K$3:$K$14, MATCH($B373,DEMAND_C217B!$H$3:$H$14,0), 1)</f>
        <v>0.53304207086929345</v>
      </c>
    </row>
    <row r="374" spans="1:26">
      <c r="A374" s="1">
        <v>44039</v>
      </c>
      <c r="B374" s="6">
        <f t="shared" si="5"/>
        <v>7</v>
      </c>
      <c r="C374" s="11">
        <v>1851</v>
      </c>
      <c r="D374" s="11">
        <f>OROLEVEL5!G363/1000</f>
        <v>3538</v>
      </c>
      <c r="E374" s="11">
        <f>INDEX(OROevaprateIN!$D$2:$D$13, MATCH($B374,OROevaprateIN!$A$2:$A$13,0), 1)</f>
        <v>0.29565888786446826</v>
      </c>
      <c r="F374" s="11">
        <f>INDEX(DEM_D6_PWR!$K$3:$K$14, MATCH($B374,DEM_D6_PWR!$H$3:$H$14,0), 1)</f>
        <v>0.11086405513839605</v>
      </c>
      <c r="G374" s="11">
        <f>INDEX('MINGW_6&amp;DR69'!$L$3:$L$14, MATCH($B374,'MINGW_6&amp;DR69'!$H$3:$H$14,0), 1)</f>
        <v>1.9022004659274756</v>
      </c>
      <c r="H374" s="11">
        <f>INDEX('MINGW_6&amp;DR69'!$M$3:$M$14, MATCH($B374,'MINGW_6&amp;DR69'!$H$3:$H$14,0), 1)</f>
        <v>11.765898439375119</v>
      </c>
      <c r="I374" s="11">
        <v>2533</v>
      </c>
      <c r="J374" s="11">
        <f>INDEX(CALLITE_EVAP_S_SHSTA!$I$2:$I$13, MATCH($B374,CALLITE_EVAP_S_SHSTA!$F$2:$F$13,0), 1)</f>
        <v>0.35836405541673416</v>
      </c>
      <c r="K374" s="11">
        <f>SHASTAlevel5extended!$H363</f>
        <v>4552.1000000000004</v>
      </c>
      <c r="L374" s="11">
        <f>INDEX(CALLiTE_SHASTA_LEVEL2_4!$E$1024:$E$1035, MATCH($B374,CALLiTE_SHASTA_LEVEL2_4!$C$1024:$C$1035,0), 1)</f>
        <v>1700</v>
      </c>
      <c r="M374" s="11">
        <f>INDEX(CALLiTE_SHASTA_LEVEL2_4!$F$1024:$F$1035, MATCH($B374,CALLiTE_SHASTA_LEVEL2_4!$C$1024:$C$1035,0), 1)</f>
        <v>3200</v>
      </c>
      <c r="N374" s="11">
        <f>inflowYuba!H363</f>
        <v>1806</v>
      </c>
      <c r="O374" s="11">
        <f>INDEX(DEMAND_D_DAGUER_NP!$K$3:$K$14, MATCH($B374,DEMAND_D_DAGUER_NP!$H$3:$H$14,0), 1)</f>
        <v>36.732239595756006</v>
      </c>
      <c r="P374" s="11">
        <f>INDEX(D_THERM_DEMANDS!AB$3:AB$14, MATCH($B374,D_THERM_DEMANDS!$P$3:$P$14,0), 1)</f>
        <v>0.94545698751868557</v>
      </c>
      <c r="Q374" s="11">
        <f>INDEX(D_THERM_DEMANDS!AC$3:AC$14, MATCH($B374,D_THERM_DEMANDS!$P$3:$P$14,0), 1)</f>
        <v>0.91394776755946749</v>
      </c>
      <c r="R374" s="11">
        <f>INDEX(D_THERM_DEMANDS!AD$3:AD$14, MATCH($B374,D_THERM_DEMANDS!$P$3:$P$14,0), 1)</f>
        <v>3.4784523924374908</v>
      </c>
      <c r="S374" s="11">
        <f>INDEX(D_THERM_DEMANDS!AE$3:AE$14, MATCH($B374,D_THERM_DEMANDS!$P$3:$P$14,0), 1)</f>
        <v>3.1624423972289505E-2</v>
      </c>
      <c r="T374" s="11">
        <f>INDEX(D_THERM_DEMANDS!AF$3:AF$14, MATCH($B374,D_THERM_DEMANDS!$P$3:$P$14,0), 1)</f>
        <v>3.4639017647861883E-2</v>
      </c>
      <c r="U374" s="11">
        <f>INDEX(D_THERM_DEMANDS!AG$3:AG$14, MATCH($B374,D_THERM_DEMANDS!$P$3:$P$14,0), 1)</f>
        <v>8.6597542242703524E-2</v>
      </c>
      <c r="V374" s="11">
        <f>INDEX(D_THERM_DEMANDS!AH$3:AH$14, MATCH($B374,D_THERM_DEMANDS!$P$3:$P$14,0), 1)</f>
        <v>5.0387864837998071E-2</v>
      </c>
      <c r="W374" s="11">
        <f>INDEX(D_THERM_DEMANDS!AI$3:AI$14, MATCH($B374,D_THERM_DEMANDS!$P$3:$P$14,0), 1)</f>
        <v>3.4907834458461004E-2</v>
      </c>
      <c r="X374" s="11">
        <f>INDEX(D_THERM_DEMANDS!AJ$3:AJ$14, MATCH($B374,D_THERM_DEMANDS!$P$3:$P$14,0), 1)</f>
        <v>9.1321047549972889E-2</v>
      </c>
      <c r="Y374" s="11">
        <f>INDEX(D_THERM_DEMANDS!AK$3:AK$14, MATCH($B374,D_THERM_DEMANDS!$P$3:$P$14,0), 1)</f>
        <v>0</v>
      </c>
      <c r="Z374">
        <f>INDEX(DEMAND_C217B!$K$3:$K$14, MATCH($B374,DEMAND_C217B!$H$3:$H$14,0), 1)</f>
        <v>0.53304207086929345</v>
      </c>
    </row>
    <row r="375" spans="1:26">
      <c r="A375" s="1">
        <v>44040</v>
      </c>
      <c r="B375" s="6">
        <f t="shared" si="5"/>
        <v>7</v>
      </c>
      <c r="C375" s="11">
        <v>1748</v>
      </c>
      <c r="D375" s="11">
        <f>OROLEVEL5!G364/1000</f>
        <v>3538</v>
      </c>
      <c r="E375" s="11">
        <f>INDEX(OROevaprateIN!$D$2:$D$13, MATCH($B375,OROevaprateIN!$A$2:$A$13,0), 1)</f>
        <v>0.29565888786446826</v>
      </c>
      <c r="F375" s="11">
        <f>INDEX(DEM_D6_PWR!$K$3:$K$14, MATCH($B375,DEM_D6_PWR!$H$3:$H$14,0), 1)</f>
        <v>0.11086405513839605</v>
      </c>
      <c r="G375" s="11">
        <f>INDEX('MINGW_6&amp;DR69'!$L$3:$L$14, MATCH($B375,'MINGW_6&amp;DR69'!$H$3:$H$14,0), 1)</f>
        <v>1.9022004659274756</v>
      </c>
      <c r="H375" s="11">
        <f>INDEX('MINGW_6&amp;DR69'!$M$3:$M$14, MATCH($B375,'MINGW_6&amp;DR69'!$H$3:$H$14,0), 1)</f>
        <v>11.765898439375119</v>
      </c>
      <c r="I375" s="11">
        <v>3454</v>
      </c>
      <c r="J375" s="11">
        <f>INDEX(CALLITE_EVAP_S_SHSTA!$I$2:$I$13, MATCH($B375,CALLITE_EVAP_S_SHSTA!$F$2:$F$13,0), 1)</f>
        <v>0.35836405541673416</v>
      </c>
      <c r="K375" s="11">
        <f>SHASTAlevel5extended!$H364</f>
        <v>4552.1000000000004</v>
      </c>
      <c r="L375" s="11">
        <f>INDEX(CALLiTE_SHASTA_LEVEL2_4!$E$1024:$E$1035, MATCH($B375,CALLiTE_SHASTA_LEVEL2_4!$C$1024:$C$1035,0), 1)</f>
        <v>1700</v>
      </c>
      <c r="M375" s="11">
        <f>INDEX(CALLiTE_SHASTA_LEVEL2_4!$F$1024:$F$1035, MATCH($B375,CALLiTE_SHASTA_LEVEL2_4!$C$1024:$C$1035,0), 1)</f>
        <v>3200</v>
      </c>
      <c r="N375" s="11">
        <f>inflowYuba!H364</f>
        <v>1782</v>
      </c>
      <c r="O375" s="11">
        <f>INDEX(DEMAND_D_DAGUER_NP!$K$3:$K$14, MATCH($B375,DEMAND_D_DAGUER_NP!$H$3:$H$14,0), 1)</f>
        <v>36.732239595756006</v>
      </c>
      <c r="P375" s="11">
        <f>INDEX(D_THERM_DEMANDS!AB$3:AB$14, MATCH($B375,D_THERM_DEMANDS!$P$3:$P$14,0), 1)</f>
        <v>0.94545698751868557</v>
      </c>
      <c r="Q375" s="11">
        <f>INDEX(D_THERM_DEMANDS!AC$3:AC$14, MATCH($B375,D_THERM_DEMANDS!$P$3:$P$14,0), 1)</f>
        <v>0.91394776755946749</v>
      </c>
      <c r="R375" s="11">
        <f>INDEX(D_THERM_DEMANDS!AD$3:AD$14, MATCH($B375,D_THERM_DEMANDS!$P$3:$P$14,0), 1)</f>
        <v>3.4784523924374908</v>
      </c>
      <c r="S375" s="11">
        <f>INDEX(D_THERM_DEMANDS!AE$3:AE$14, MATCH($B375,D_THERM_DEMANDS!$P$3:$P$14,0), 1)</f>
        <v>3.1624423972289505E-2</v>
      </c>
      <c r="T375" s="11">
        <f>INDEX(D_THERM_DEMANDS!AF$3:AF$14, MATCH($B375,D_THERM_DEMANDS!$P$3:$P$14,0), 1)</f>
        <v>3.4639017647861883E-2</v>
      </c>
      <c r="U375" s="11">
        <f>INDEX(D_THERM_DEMANDS!AG$3:AG$14, MATCH($B375,D_THERM_DEMANDS!$P$3:$P$14,0), 1)</f>
        <v>8.6597542242703524E-2</v>
      </c>
      <c r="V375" s="11">
        <f>INDEX(D_THERM_DEMANDS!AH$3:AH$14, MATCH($B375,D_THERM_DEMANDS!$P$3:$P$14,0), 1)</f>
        <v>5.0387864837998071E-2</v>
      </c>
      <c r="W375" s="11">
        <f>INDEX(D_THERM_DEMANDS!AI$3:AI$14, MATCH($B375,D_THERM_DEMANDS!$P$3:$P$14,0), 1)</f>
        <v>3.4907834458461004E-2</v>
      </c>
      <c r="X375" s="11">
        <f>INDEX(D_THERM_DEMANDS!AJ$3:AJ$14, MATCH($B375,D_THERM_DEMANDS!$P$3:$P$14,0), 1)</f>
        <v>9.1321047549972889E-2</v>
      </c>
      <c r="Y375" s="11">
        <f>INDEX(D_THERM_DEMANDS!AK$3:AK$14, MATCH($B375,D_THERM_DEMANDS!$P$3:$P$14,0), 1)</f>
        <v>0</v>
      </c>
      <c r="Z375">
        <f>INDEX(DEMAND_C217B!$K$3:$K$14, MATCH($B375,DEMAND_C217B!$H$3:$H$14,0), 1)</f>
        <v>0.53304207086929345</v>
      </c>
    </row>
    <row r="376" spans="1:26">
      <c r="A376" s="1">
        <v>44041</v>
      </c>
      <c r="B376" s="6">
        <f t="shared" si="5"/>
        <v>7</v>
      </c>
      <c r="C376" s="11">
        <v>1674</v>
      </c>
      <c r="D376" s="11">
        <f>OROLEVEL5!G365/1000</f>
        <v>3538</v>
      </c>
      <c r="E376" s="11">
        <f>INDEX(OROevaprateIN!$D$2:$D$13, MATCH($B376,OROevaprateIN!$A$2:$A$13,0), 1)</f>
        <v>0.29565888786446826</v>
      </c>
      <c r="F376" s="11">
        <f>INDEX(DEM_D6_PWR!$K$3:$K$14, MATCH($B376,DEM_D6_PWR!$H$3:$H$14,0), 1)</f>
        <v>0.11086405513839605</v>
      </c>
      <c r="G376" s="11">
        <f>INDEX('MINGW_6&amp;DR69'!$L$3:$L$14, MATCH($B376,'MINGW_6&amp;DR69'!$H$3:$H$14,0), 1)</f>
        <v>1.9022004659274756</v>
      </c>
      <c r="H376" s="11">
        <f>INDEX('MINGW_6&amp;DR69'!$M$3:$M$14, MATCH($B376,'MINGW_6&amp;DR69'!$H$3:$H$14,0), 1)</f>
        <v>11.765898439375119</v>
      </c>
      <c r="I376" s="11">
        <v>2471</v>
      </c>
      <c r="J376" s="11">
        <f>INDEX(CALLITE_EVAP_S_SHSTA!$I$2:$I$13, MATCH($B376,CALLITE_EVAP_S_SHSTA!$F$2:$F$13,0), 1)</f>
        <v>0.35836405541673416</v>
      </c>
      <c r="K376" s="11">
        <f>SHASTAlevel5extended!$H365</f>
        <v>4552.1000000000004</v>
      </c>
      <c r="L376" s="11">
        <f>INDEX(CALLiTE_SHASTA_LEVEL2_4!$E$1024:$E$1035, MATCH($B376,CALLiTE_SHASTA_LEVEL2_4!$C$1024:$C$1035,0), 1)</f>
        <v>1700</v>
      </c>
      <c r="M376" s="11">
        <f>INDEX(CALLiTE_SHASTA_LEVEL2_4!$F$1024:$F$1035, MATCH($B376,CALLiTE_SHASTA_LEVEL2_4!$C$1024:$C$1035,0), 1)</f>
        <v>3200</v>
      </c>
      <c r="N376" s="11">
        <f>inflowYuba!H365</f>
        <v>1780</v>
      </c>
      <c r="O376" s="11">
        <f>INDEX(DEMAND_D_DAGUER_NP!$K$3:$K$14, MATCH($B376,DEMAND_D_DAGUER_NP!$H$3:$H$14,0), 1)</f>
        <v>36.732239595756006</v>
      </c>
      <c r="P376" s="11">
        <f>INDEX(D_THERM_DEMANDS!AB$3:AB$14, MATCH($B376,D_THERM_DEMANDS!$P$3:$P$14,0), 1)</f>
        <v>0.94545698751868557</v>
      </c>
      <c r="Q376" s="11">
        <f>INDEX(D_THERM_DEMANDS!AC$3:AC$14, MATCH($B376,D_THERM_DEMANDS!$P$3:$P$14,0), 1)</f>
        <v>0.91394776755946749</v>
      </c>
      <c r="R376" s="11">
        <f>INDEX(D_THERM_DEMANDS!AD$3:AD$14, MATCH($B376,D_THERM_DEMANDS!$P$3:$P$14,0), 1)</f>
        <v>3.4784523924374908</v>
      </c>
      <c r="S376" s="11">
        <f>INDEX(D_THERM_DEMANDS!AE$3:AE$14, MATCH($B376,D_THERM_DEMANDS!$P$3:$P$14,0), 1)</f>
        <v>3.1624423972289505E-2</v>
      </c>
      <c r="T376" s="11">
        <f>INDEX(D_THERM_DEMANDS!AF$3:AF$14, MATCH($B376,D_THERM_DEMANDS!$P$3:$P$14,0), 1)</f>
        <v>3.4639017647861883E-2</v>
      </c>
      <c r="U376" s="11">
        <f>INDEX(D_THERM_DEMANDS!AG$3:AG$14, MATCH($B376,D_THERM_DEMANDS!$P$3:$P$14,0), 1)</f>
        <v>8.6597542242703524E-2</v>
      </c>
      <c r="V376" s="11">
        <f>INDEX(D_THERM_DEMANDS!AH$3:AH$14, MATCH($B376,D_THERM_DEMANDS!$P$3:$P$14,0), 1)</f>
        <v>5.0387864837998071E-2</v>
      </c>
      <c r="W376" s="11">
        <f>INDEX(D_THERM_DEMANDS!AI$3:AI$14, MATCH($B376,D_THERM_DEMANDS!$P$3:$P$14,0), 1)</f>
        <v>3.4907834458461004E-2</v>
      </c>
      <c r="X376" s="11">
        <f>INDEX(D_THERM_DEMANDS!AJ$3:AJ$14, MATCH($B376,D_THERM_DEMANDS!$P$3:$P$14,0), 1)</f>
        <v>9.1321047549972889E-2</v>
      </c>
      <c r="Y376" s="11">
        <f>INDEX(D_THERM_DEMANDS!AK$3:AK$14, MATCH($B376,D_THERM_DEMANDS!$P$3:$P$14,0), 1)</f>
        <v>0</v>
      </c>
      <c r="Z376">
        <f>INDEX(DEMAND_C217B!$K$3:$K$14, MATCH($B376,DEMAND_C217B!$H$3:$H$14,0), 1)</f>
        <v>0.53304207086929345</v>
      </c>
    </row>
    <row r="377" spans="1:26">
      <c r="A377" s="1">
        <v>44042</v>
      </c>
      <c r="B377" s="6">
        <f t="shared" si="5"/>
        <v>7</v>
      </c>
      <c r="C377" s="11">
        <v>2621</v>
      </c>
      <c r="D377" s="11">
        <f>OROLEVEL5!G366/1000</f>
        <v>3538</v>
      </c>
      <c r="E377" s="11">
        <f>INDEX(OROevaprateIN!$D$2:$D$13, MATCH($B377,OROevaprateIN!$A$2:$A$13,0), 1)</f>
        <v>0.29565888786446826</v>
      </c>
      <c r="F377" s="11">
        <f>INDEX(DEM_D6_PWR!$K$3:$K$14, MATCH($B377,DEM_D6_PWR!$H$3:$H$14,0), 1)</f>
        <v>0.11086405513839605</v>
      </c>
      <c r="G377" s="11">
        <f>INDEX('MINGW_6&amp;DR69'!$L$3:$L$14, MATCH($B377,'MINGW_6&amp;DR69'!$H$3:$H$14,0), 1)</f>
        <v>1.9022004659274756</v>
      </c>
      <c r="H377" s="11">
        <f>INDEX('MINGW_6&amp;DR69'!$M$3:$M$14, MATCH($B377,'MINGW_6&amp;DR69'!$H$3:$H$14,0), 1)</f>
        <v>11.765898439375119</v>
      </c>
      <c r="I377" s="11">
        <v>3247</v>
      </c>
      <c r="J377" s="11">
        <f>INDEX(CALLITE_EVAP_S_SHSTA!$I$2:$I$13, MATCH($B377,CALLITE_EVAP_S_SHSTA!$F$2:$F$13,0), 1)</f>
        <v>0.35836405541673416</v>
      </c>
      <c r="K377" s="11">
        <f>SHASTAlevel5extended!$H366</f>
        <v>4552.1000000000004</v>
      </c>
      <c r="L377" s="11">
        <f>INDEX(CALLiTE_SHASTA_LEVEL2_4!$E$1024:$E$1035, MATCH($B377,CALLiTE_SHASTA_LEVEL2_4!$C$1024:$C$1035,0), 1)</f>
        <v>1700</v>
      </c>
      <c r="M377" s="11">
        <f>INDEX(CALLiTE_SHASTA_LEVEL2_4!$F$1024:$F$1035, MATCH($B377,CALLiTE_SHASTA_LEVEL2_4!$C$1024:$C$1035,0), 1)</f>
        <v>3200</v>
      </c>
      <c r="N377" s="11">
        <f>inflowYuba!H366</f>
        <v>1787</v>
      </c>
      <c r="O377" s="11">
        <f>INDEX(DEMAND_D_DAGUER_NP!$K$3:$K$14, MATCH($B377,DEMAND_D_DAGUER_NP!$H$3:$H$14,0), 1)</f>
        <v>36.732239595756006</v>
      </c>
      <c r="P377" s="11">
        <f>INDEX(D_THERM_DEMANDS!AB$3:AB$14, MATCH($B377,D_THERM_DEMANDS!$P$3:$P$14,0), 1)</f>
        <v>0.94545698751868557</v>
      </c>
      <c r="Q377" s="11">
        <f>INDEX(D_THERM_DEMANDS!AC$3:AC$14, MATCH($B377,D_THERM_DEMANDS!$P$3:$P$14,0), 1)</f>
        <v>0.91394776755946749</v>
      </c>
      <c r="R377" s="11">
        <f>INDEX(D_THERM_DEMANDS!AD$3:AD$14, MATCH($B377,D_THERM_DEMANDS!$P$3:$P$14,0), 1)</f>
        <v>3.4784523924374908</v>
      </c>
      <c r="S377" s="11">
        <f>INDEX(D_THERM_DEMANDS!AE$3:AE$14, MATCH($B377,D_THERM_DEMANDS!$P$3:$P$14,0), 1)</f>
        <v>3.1624423972289505E-2</v>
      </c>
      <c r="T377" s="11">
        <f>INDEX(D_THERM_DEMANDS!AF$3:AF$14, MATCH($B377,D_THERM_DEMANDS!$P$3:$P$14,0), 1)</f>
        <v>3.4639017647861883E-2</v>
      </c>
      <c r="U377" s="11">
        <f>INDEX(D_THERM_DEMANDS!AG$3:AG$14, MATCH($B377,D_THERM_DEMANDS!$P$3:$P$14,0), 1)</f>
        <v>8.6597542242703524E-2</v>
      </c>
      <c r="V377" s="11">
        <f>INDEX(D_THERM_DEMANDS!AH$3:AH$14, MATCH($B377,D_THERM_DEMANDS!$P$3:$P$14,0), 1)</f>
        <v>5.0387864837998071E-2</v>
      </c>
      <c r="W377" s="11">
        <f>INDEX(D_THERM_DEMANDS!AI$3:AI$14, MATCH($B377,D_THERM_DEMANDS!$P$3:$P$14,0), 1)</f>
        <v>3.4907834458461004E-2</v>
      </c>
      <c r="X377" s="11">
        <f>INDEX(D_THERM_DEMANDS!AJ$3:AJ$14, MATCH($B377,D_THERM_DEMANDS!$P$3:$P$14,0), 1)</f>
        <v>9.1321047549972889E-2</v>
      </c>
      <c r="Y377" s="11">
        <f>INDEX(D_THERM_DEMANDS!AK$3:AK$14, MATCH($B377,D_THERM_DEMANDS!$P$3:$P$14,0), 1)</f>
        <v>0</v>
      </c>
      <c r="Z377">
        <f>INDEX(DEMAND_C217B!$K$3:$K$14, MATCH($B377,DEMAND_C217B!$H$3:$H$14,0), 1)</f>
        <v>0.53304207086929345</v>
      </c>
    </row>
    <row r="378" spans="1:26">
      <c r="A378" s="1">
        <v>44043</v>
      </c>
      <c r="B378" s="6">
        <f t="shared" si="5"/>
        <v>7</v>
      </c>
      <c r="C378" s="11">
        <v>2211</v>
      </c>
      <c r="D378" s="11">
        <f>OROLEVEL5!G367/1000</f>
        <v>3538</v>
      </c>
      <c r="E378" s="11">
        <f>INDEX(OROevaprateIN!$D$2:$D$13, MATCH($B378,OROevaprateIN!$A$2:$A$13,0), 1)</f>
        <v>0.29565888786446826</v>
      </c>
      <c r="F378" s="11">
        <f>INDEX(DEM_D6_PWR!$K$3:$K$14, MATCH($B378,DEM_D6_PWR!$H$3:$H$14,0), 1)</f>
        <v>0.11086405513839605</v>
      </c>
      <c r="G378" s="11">
        <f>INDEX('MINGW_6&amp;DR69'!$L$3:$L$14, MATCH($B378,'MINGW_6&amp;DR69'!$H$3:$H$14,0), 1)</f>
        <v>1.9022004659274756</v>
      </c>
      <c r="H378" s="11">
        <f>INDEX('MINGW_6&amp;DR69'!$M$3:$M$14, MATCH($B378,'MINGW_6&amp;DR69'!$H$3:$H$14,0), 1)</f>
        <v>11.765898439375119</v>
      </c>
      <c r="I378" s="11">
        <v>2726</v>
      </c>
      <c r="J378" s="11">
        <f>INDEX(CALLITE_EVAP_S_SHSTA!$I$2:$I$13, MATCH($B378,CALLITE_EVAP_S_SHSTA!$F$2:$F$13,0), 1)</f>
        <v>0.35836405541673416</v>
      </c>
      <c r="K378" s="11">
        <f>SHASTAlevel5extended!$H367</f>
        <v>4552.1000000000004</v>
      </c>
      <c r="L378" s="11">
        <f>INDEX(CALLiTE_SHASTA_LEVEL2_4!$E$1024:$E$1035, MATCH($B378,CALLiTE_SHASTA_LEVEL2_4!$C$1024:$C$1035,0), 1)</f>
        <v>1700</v>
      </c>
      <c r="M378" s="11">
        <f>INDEX(CALLiTE_SHASTA_LEVEL2_4!$F$1024:$F$1035, MATCH($B378,CALLiTE_SHASTA_LEVEL2_4!$C$1024:$C$1035,0), 1)</f>
        <v>3200</v>
      </c>
      <c r="N378" s="11">
        <f>inflowYuba!H367</f>
        <v>1791</v>
      </c>
      <c r="O378" s="11">
        <f>INDEX(DEMAND_D_DAGUER_NP!$K$3:$K$14, MATCH($B378,DEMAND_D_DAGUER_NP!$H$3:$H$14,0), 1)</f>
        <v>36.732239595756006</v>
      </c>
      <c r="P378" s="11">
        <f>INDEX(D_THERM_DEMANDS!AB$3:AB$14, MATCH($B378,D_THERM_DEMANDS!$P$3:$P$14,0), 1)</f>
        <v>0.94545698751868557</v>
      </c>
      <c r="Q378" s="11">
        <f>INDEX(D_THERM_DEMANDS!AC$3:AC$14, MATCH($B378,D_THERM_DEMANDS!$P$3:$P$14,0), 1)</f>
        <v>0.91394776755946749</v>
      </c>
      <c r="R378" s="11">
        <f>INDEX(D_THERM_DEMANDS!AD$3:AD$14, MATCH($B378,D_THERM_DEMANDS!$P$3:$P$14,0), 1)</f>
        <v>3.4784523924374908</v>
      </c>
      <c r="S378" s="11">
        <f>INDEX(D_THERM_DEMANDS!AE$3:AE$14, MATCH($B378,D_THERM_DEMANDS!$P$3:$P$14,0), 1)</f>
        <v>3.1624423972289505E-2</v>
      </c>
      <c r="T378" s="11">
        <f>INDEX(D_THERM_DEMANDS!AF$3:AF$14, MATCH($B378,D_THERM_DEMANDS!$P$3:$P$14,0), 1)</f>
        <v>3.4639017647861883E-2</v>
      </c>
      <c r="U378" s="11">
        <f>INDEX(D_THERM_DEMANDS!AG$3:AG$14, MATCH($B378,D_THERM_DEMANDS!$P$3:$P$14,0), 1)</f>
        <v>8.6597542242703524E-2</v>
      </c>
      <c r="V378" s="11">
        <f>INDEX(D_THERM_DEMANDS!AH$3:AH$14, MATCH($B378,D_THERM_DEMANDS!$P$3:$P$14,0), 1)</f>
        <v>5.0387864837998071E-2</v>
      </c>
      <c r="W378" s="11">
        <f>INDEX(D_THERM_DEMANDS!AI$3:AI$14, MATCH($B378,D_THERM_DEMANDS!$P$3:$P$14,0), 1)</f>
        <v>3.4907834458461004E-2</v>
      </c>
      <c r="X378" s="11">
        <f>INDEX(D_THERM_DEMANDS!AJ$3:AJ$14, MATCH($B378,D_THERM_DEMANDS!$P$3:$P$14,0), 1)</f>
        <v>9.1321047549972889E-2</v>
      </c>
      <c r="Y378" s="11">
        <f>INDEX(D_THERM_DEMANDS!AK$3:AK$14, MATCH($B378,D_THERM_DEMANDS!$P$3:$P$14,0), 1)</f>
        <v>0</v>
      </c>
      <c r="Z378">
        <f>INDEX(DEMAND_C217B!$K$3:$K$14, MATCH($B378,DEMAND_C217B!$H$3:$H$14,0), 1)</f>
        <v>0.53304207086929345</v>
      </c>
    </row>
    <row r="379" spans="1:26">
      <c r="A379" s="1">
        <v>44044</v>
      </c>
      <c r="B379" s="6">
        <f t="shared" si="5"/>
        <v>8</v>
      </c>
      <c r="C379" s="11">
        <v>1740</v>
      </c>
      <c r="D379" s="11">
        <f>OROLEVEL5!G368/1000</f>
        <v>3538</v>
      </c>
      <c r="E379" s="11">
        <f>INDEX(OROevaprateIN!$D$2:$D$13, MATCH($B379,OROevaprateIN!$A$2:$A$13,0), 1)</f>
        <v>0.28356897773690315</v>
      </c>
      <c r="F379" s="11">
        <f>INDEX(DEM_D6_PWR!$K$3:$K$14, MATCH($B379,DEM_D6_PWR!$H$3:$H$14,0), 1)</f>
        <v>8.6950844883369405E-2</v>
      </c>
      <c r="G379" s="11">
        <f>INDEX('MINGW_6&amp;DR69'!$L$3:$L$14, MATCH($B379,'MINGW_6&amp;DR69'!$H$3:$H$14,0), 1)</f>
        <v>1.4923195113784158</v>
      </c>
      <c r="H379" s="11">
        <f>INDEX('MINGW_6&amp;DR69'!$M$3:$M$14, MATCH($B379,'MINGW_6&amp;DR69'!$H$3:$H$14,0), 1)</f>
        <v>9.2302995262790564</v>
      </c>
      <c r="I379" s="11">
        <v>2338</v>
      </c>
      <c r="J379" s="11">
        <f>INDEX(CALLITE_EVAP_S_SHSTA!$I$2:$I$13, MATCH($B379,CALLITE_EVAP_S_SHSTA!$F$2:$F$13,0), 1)</f>
        <v>0.32086789406572802</v>
      </c>
      <c r="K379" s="11">
        <f>SHASTAlevel5extended!$H368</f>
        <v>4552.1000000000004</v>
      </c>
      <c r="L379" s="11">
        <f>INDEX(CALLiTE_SHASTA_LEVEL2_4!$E$1024:$E$1035, MATCH($B379,CALLiTE_SHASTA_LEVEL2_4!$C$1024:$C$1035,0), 1)</f>
        <v>1700</v>
      </c>
      <c r="M379" s="11">
        <f>INDEX(CALLiTE_SHASTA_LEVEL2_4!$F$1024:$F$1035, MATCH($B379,CALLiTE_SHASTA_LEVEL2_4!$C$1024:$C$1035,0), 1)</f>
        <v>3200</v>
      </c>
      <c r="N379" s="11">
        <f>inflowYuba!H368</f>
        <v>1791</v>
      </c>
      <c r="O379" s="11">
        <f>INDEX(DEMAND_D_DAGUER_NP!$K$3:$K$14, MATCH($B379,DEMAND_D_DAGUER_NP!$H$3:$H$14,0), 1)</f>
        <v>30.54394749818676</v>
      </c>
      <c r="P379" s="11">
        <f>INDEX(D_THERM_DEMANDS!AB$3:AB$14, MATCH($B379,D_THERM_DEMANDS!$P$3:$P$14,0), 1)</f>
        <v>0.74173579164730596</v>
      </c>
      <c r="Q379" s="11">
        <f>INDEX(D_THERM_DEMANDS!AC$3:AC$14, MATCH($B379,D_THERM_DEMANDS!$P$3:$P$14,0), 1)</f>
        <v>0.71701613292899191</v>
      </c>
      <c r="R379" s="11">
        <f>INDEX(D_THERM_DEMANDS!AD$3:AD$14, MATCH($B379,D_THERM_DEMANDS!$P$3:$P$14,0), 1)</f>
        <v>2.7285637628464472</v>
      </c>
      <c r="S379" s="11">
        <f>INDEX(D_THERM_DEMANDS!AE$3:AE$14, MATCH($B379,D_THERM_DEMANDS!$P$3:$P$14,0), 1)</f>
        <v>2.4815668204596148E-2</v>
      </c>
      <c r="T379" s="11">
        <f>INDEX(D_THERM_DEMANDS!AF$3:AF$14, MATCH($B379,D_THERM_DEMANDS!$P$3:$P$14,0), 1)</f>
        <v>3.4639017647861883E-2</v>
      </c>
      <c r="U379" s="11">
        <f>INDEX(D_THERM_DEMANDS!AG$3:AG$14, MATCH($B379,D_THERM_DEMANDS!$P$3:$P$14,0), 1)</f>
        <v>0.10391704918968331</v>
      </c>
      <c r="V379" s="11">
        <f>INDEX(D_THERM_DEMANDS!AH$3:AH$14, MATCH($B379,D_THERM_DEMANDS!$P$3:$P$14,0), 1)</f>
        <v>3.9527649841000954E-2</v>
      </c>
      <c r="W379" s="11">
        <f>INDEX(D_THERM_DEMANDS!AI$3:AI$14, MATCH($B379,D_THERM_DEMANDS!$P$3:$P$14,0), 1)</f>
        <v>3.9362520391490602E-2</v>
      </c>
      <c r="X379" s="11">
        <f>INDEX(D_THERM_DEMANDS!AJ$3:AJ$14, MATCH($B379,D_THERM_DEMANDS!$P$3:$P$14,0), 1)</f>
        <v>0.10391704918968331</v>
      </c>
      <c r="Y379" s="11">
        <f>INDEX(D_THERM_DEMANDS!AK$3:AK$14, MATCH($B379,D_THERM_DEMANDS!$P$3:$P$14,0), 1)</f>
        <v>0</v>
      </c>
      <c r="Z379">
        <f>INDEX(DEMAND_C217B!$K$3:$K$14, MATCH($B379,DEMAND_C217B!$H$3:$H$14,0), 1)</f>
        <v>0.62323399220011011</v>
      </c>
    </row>
    <row r="380" spans="1:26">
      <c r="A380" s="1">
        <v>44045</v>
      </c>
      <c r="B380" s="6">
        <f t="shared" si="5"/>
        <v>8</v>
      </c>
      <c r="C380" s="11">
        <v>1438</v>
      </c>
      <c r="D380" s="11">
        <f>OROLEVEL5!G369/1000</f>
        <v>3538</v>
      </c>
      <c r="E380" s="11">
        <f>INDEX(OROevaprateIN!$D$2:$D$13, MATCH($B380,OROevaprateIN!$A$2:$A$13,0), 1)</f>
        <v>0.28356897773690315</v>
      </c>
      <c r="F380" s="11">
        <f>INDEX(DEM_D6_PWR!$K$3:$K$14, MATCH($B380,DEM_D6_PWR!$H$3:$H$14,0), 1)</f>
        <v>8.6950844883369405E-2</v>
      </c>
      <c r="G380" s="11">
        <f>INDEX('MINGW_6&amp;DR69'!$L$3:$L$14, MATCH($B380,'MINGW_6&amp;DR69'!$H$3:$H$14,0), 1)</f>
        <v>1.4923195113784158</v>
      </c>
      <c r="H380" s="11">
        <f>INDEX('MINGW_6&amp;DR69'!$M$3:$M$14, MATCH($B380,'MINGW_6&amp;DR69'!$H$3:$H$14,0), 1)</f>
        <v>9.2302995262790564</v>
      </c>
      <c r="I380" s="11">
        <v>3498</v>
      </c>
      <c r="J380" s="11">
        <f>INDEX(CALLITE_EVAP_S_SHSTA!$I$2:$I$13, MATCH($B380,CALLITE_EVAP_S_SHSTA!$F$2:$F$13,0), 1)</f>
        <v>0.32086789406572802</v>
      </c>
      <c r="K380" s="11">
        <f>SHASTAlevel5extended!$H369</f>
        <v>4552.1000000000004</v>
      </c>
      <c r="L380" s="11">
        <f>INDEX(CALLiTE_SHASTA_LEVEL2_4!$E$1024:$E$1035, MATCH($B380,CALLiTE_SHASTA_LEVEL2_4!$C$1024:$C$1035,0), 1)</f>
        <v>1700</v>
      </c>
      <c r="M380" s="11">
        <f>INDEX(CALLiTE_SHASTA_LEVEL2_4!$F$1024:$F$1035, MATCH($B380,CALLiTE_SHASTA_LEVEL2_4!$C$1024:$C$1035,0), 1)</f>
        <v>3200</v>
      </c>
      <c r="N380" s="11">
        <f>inflowYuba!H369</f>
        <v>1771</v>
      </c>
      <c r="O380" s="11">
        <f>INDEX(DEMAND_D_DAGUER_NP!$K$3:$K$14, MATCH($B380,DEMAND_D_DAGUER_NP!$H$3:$H$14,0), 1)</f>
        <v>30.54394749818676</v>
      </c>
      <c r="P380" s="11">
        <f>INDEX(D_THERM_DEMANDS!AB$3:AB$14, MATCH($B380,D_THERM_DEMANDS!$P$3:$P$14,0), 1)</f>
        <v>0.74173579164730596</v>
      </c>
      <c r="Q380" s="11">
        <f>INDEX(D_THERM_DEMANDS!AC$3:AC$14, MATCH($B380,D_THERM_DEMANDS!$P$3:$P$14,0), 1)</f>
        <v>0.71701613292899191</v>
      </c>
      <c r="R380" s="11">
        <f>INDEX(D_THERM_DEMANDS!AD$3:AD$14, MATCH($B380,D_THERM_DEMANDS!$P$3:$P$14,0), 1)</f>
        <v>2.7285637628464472</v>
      </c>
      <c r="S380" s="11">
        <f>INDEX(D_THERM_DEMANDS!AE$3:AE$14, MATCH($B380,D_THERM_DEMANDS!$P$3:$P$14,0), 1)</f>
        <v>2.4815668204596148E-2</v>
      </c>
      <c r="T380" s="11">
        <f>INDEX(D_THERM_DEMANDS!AF$3:AF$14, MATCH($B380,D_THERM_DEMANDS!$P$3:$P$14,0), 1)</f>
        <v>3.4639017647861883E-2</v>
      </c>
      <c r="U380" s="11">
        <f>INDEX(D_THERM_DEMANDS!AG$3:AG$14, MATCH($B380,D_THERM_DEMANDS!$P$3:$P$14,0), 1)</f>
        <v>0.10391704918968331</v>
      </c>
      <c r="V380" s="11">
        <f>INDEX(D_THERM_DEMANDS!AH$3:AH$14, MATCH($B380,D_THERM_DEMANDS!$P$3:$P$14,0), 1)</f>
        <v>3.9527649841000954E-2</v>
      </c>
      <c r="W380" s="11">
        <f>INDEX(D_THERM_DEMANDS!AI$3:AI$14, MATCH($B380,D_THERM_DEMANDS!$P$3:$P$14,0), 1)</f>
        <v>3.9362520391490602E-2</v>
      </c>
      <c r="X380" s="11">
        <f>INDEX(D_THERM_DEMANDS!AJ$3:AJ$14, MATCH($B380,D_THERM_DEMANDS!$P$3:$P$14,0), 1)</f>
        <v>0.10391704918968331</v>
      </c>
      <c r="Y380" s="11">
        <f>INDEX(D_THERM_DEMANDS!AK$3:AK$14, MATCH($B380,D_THERM_DEMANDS!$P$3:$P$14,0), 1)</f>
        <v>0</v>
      </c>
      <c r="Z380">
        <f>INDEX(DEMAND_C217B!$K$3:$K$14, MATCH($B380,DEMAND_C217B!$H$3:$H$14,0), 1)</f>
        <v>0.62323399220011011</v>
      </c>
    </row>
    <row r="381" spans="1:26">
      <c r="A381" s="1">
        <v>44046</v>
      </c>
      <c r="B381" s="6">
        <f t="shared" si="5"/>
        <v>8</v>
      </c>
      <c r="C381" s="11">
        <v>1744</v>
      </c>
      <c r="D381" s="11">
        <f>OROLEVEL5!G370/1000</f>
        <v>3538</v>
      </c>
      <c r="E381" s="11">
        <f>INDEX(OROevaprateIN!$D$2:$D$13, MATCH($B381,OROevaprateIN!$A$2:$A$13,0), 1)</f>
        <v>0.28356897773690315</v>
      </c>
      <c r="F381" s="11">
        <f>INDEX(DEM_D6_PWR!$K$3:$K$14, MATCH($B381,DEM_D6_PWR!$H$3:$H$14,0), 1)</f>
        <v>8.6950844883369405E-2</v>
      </c>
      <c r="G381" s="11">
        <f>INDEX('MINGW_6&amp;DR69'!$L$3:$L$14, MATCH($B381,'MINGW_6&amp;DR69'!$H$3:$H$14,0), 1)</f>
        <v>1.4923195113784158</v>
      </c>
      <c r="H381" s="11">
        <f>INDEX('MINGW_6&amp;DR69'!$M$3:$M$14, MATCH($B381,'MINGW_6&amp;DR69'!$H$3:$H$14,0), 1)</f>
        <v>9.2302995262790564</v>
      </c>
      <c r="I381" s="11">
        <v>2505</v>
      </c>
      <c r="J381" s="11">
        <f>INDEX(CALLITE_EVAP_S_SHSTA!$I$2:$I$13, MATCH($B381,CALLITE_EVAP_S_SHSTA!$F$2:$F$13,0), 1)</f>
        <v>0.32086789406572802</v>
      </c>
      <c r="K381" s="11">
        <f>SHASTAlevel5extended!$H370</f>
        <v>4552.1000000000004</v>
      </c>
      <c r="L381" s="11">
        <f>INDEX(CALLiTE_SHASTA_LEVEL2_4!$E$1024:$E$1035, MATCH($B381,CALLiTE_SHASTA_LEVEL2_4!$C$1024:$C$1035,0), 1)</f>
        <v>1700</v>
      </c>
      <c r="M381" s="11">
        <f>INDEX(CALLiTE_SHASTA_LEVEL2_4!$F$1024:$F$1035, MATCH($B381,CALLiTE_SHASTA_LEVEL2_4!$C$1024:$C$1035,0), 1)</f>
        <v>3200</v>
      </c>
      <c r="N381" s="11">
        <f>inflowYuba!H370</f>
        <v>1751</v>
      </c>
      <c r="O381" s="11">
        <f>INDEX(DEMAND_D_DAGUER_NP!$K$3:$K$14, MATCH($B381,DEMAND_D_DAGUER_NP!$H$3:$H$14,0), 1)</f>
        <v>30.54394749818676</v>
      </c>
      <c r="P381" s="11">
        <f>INDEX(D_THERM_DEMANDS!AB$3:AB$14, MATCH($B381,D_THERM_DEMANDS!$P$3:$P$14,0), 1)</f>
        <v>0.74173579164730596</v>
      </c>
      <c r="Q381" s="11">
        <f>INDEX(D_THERM_DEMANDS!AC$3:AC$14, MATCH($B381,D_THERM_DEMANDS!$P$3:$P$14,0), 1)</f>
        <v>0.71701613292899191</v>
      </c>
      <c r="R381" s="11">
        <f>INDEX(D_THERM_DEMANDS!AD$3:AD$14, MATCH($B381,D_THERM_DEMANDS!$P$3:$P$14,0), 1)</f>
        <v>2.7285637628464472</v>
      </c>
      <c r="S381" s="11">
        <f>INDEX(D_THERM_DEMANDS!AE$3:AE$14, MATCH($B381,D_THERM_DEMANDS!$P$3:$P$14,0), 1)</f>
        <v>2.4815668204596148E-2</v>
      </c>
      <c r="T381" s="11">
        <f>INDEX(D_THERM_DEMANDS!AF$3:AF$14, MATCH($B381,D_THERM_DEMANDS!$P$3:$P$14,0), 1)</f>
        <v>3.4639017647861883E-2</v>
      </c>
      <c r="U381" s="11">
        <f>INDEX(D_THERM_DEMANDS!AG$3:AG$14, MATCH($B381,D_THERM_DEMANDS!$P$3:$P$14,0), 1)</f>
        <v>0.10391704918968331</v>
      </c>
      <c r="V381" s="11">
        <f>INDEX(D_THERM_DEMANDS!AH$3:AH$14, MATCH($B381,D_THERM_DEMANDS!$P$3:$P$14,0), 1)</f>
        <v>3.9527649841000954E-2</v>
      </c>
      <c r="W381" s="11">
        <f>INDEX(D_THERM_DEMANDS!AI$3:AI$14, MATCH($B381,D_THERM_DEMANDS!$P$3:$P$14,0), 1)</f>
        <v>3.9362520391490602E-2</v>
      </c>
      <c r="X381" s="11">
        <f>INDEX(D_THERM_DEMANDS!AJ$3:AJ$14, MATCH($B381,D_THERM_DEMANDS!$P$3:$P$14,0), 1)</f>
        <v>0.10391704918968331</v>
      </c>
      <c r="Y381" s="11">
        <f>INDEX(D_THERM_DEMANDS!AK$3:AK$14, MATCH($B381,D_THERM_DEMANDS!$P$3:$P$14,0), 1)</f>
        <v>0</v>
      </c>
      <c r="Z381">
        <f>INDEX(DEMAND_C217B!$K$3:$K$14, MATCH($B381,DEMAND_C217B!$H$3:$H$14,0), 1)</f>
        <v>0.62323399220011011</v>
      </c>
    </row>
    <row r="382" spans="1:26">
      <c r="A382" s="1">
        <v>44047</v>
      </c>
      <c r="B382" s="6">
        <f t="shared" si="5"/>
        <v>8</v>
      </c>
      <c r="C382" s="11">
        <v>1993</v>
      </c>
      <c r="D382" s="11">
        <f>OROLEVEL5!G371/1000</f>
        <v>3538</v>
      </c>
      <c r="E382" s="11">
        <f>INDEX(OROevaprateIN!$D$2:$D$13, MATCH($B382,OROevaprateIN!$A$2:$A$13,0), 1)</f>
        <v>0.28356897773690315</v>
      </c>
      <c r="F382" s="11">
        <f>INDEX(DEM_D6_PWR!$K$3:$K$14, MATCH($B382,DEM_D6_PWR!$H$3:$H$14,0), 1)</f>
        <v>8.6950844883369405E-2</v>
      </c>
      <c r="G382" s="11">
        <f>INDEX('MINGW_6&amp;DR69'!$L$3:$L$14, MATCH($B382,'MINGW_6&amp;DR69'!$H$3:$H$14,0), 1)</f>
        <v>1.4923195113784158</v>
      </c>
      <c r="H382" s="11">
        <f>INDEX('MINGW_6&amp;DR69'!$M$3:$M$14, MATCH($B382,'MINGW_6&amp;DR69'!$H$3:$H$14,0), 1)</f>
        <v>9.2302995262790564</v>
      </c>
      <c r="I382" s="11">
        <v>2593</v>
      </c>
      <c r="J382" s="11">
        <f>INDEX(CALLITE_EVAP_S_SHSTA!$I$2:$I$13, MATCH($B382,CALLITE_EVAP_S_SHSTA!$F$2:$F$13,0), 1)</f>
        <v>0.32086789406572802</v>
      </c>
      <c r="K382" s="11">
        <f>SHASTAlevel5extended!$H371</f>
        <v>4552.1000000000004</v>
      </c>
      <c r="L382" s="11">
        <f>INDEX(CALLiTE_SHASTA_LEVEL2_4!$E$1024:$E$1035, MATCH($B382,CALLiTE_SHASTA_LEVEL2_4!$C$1024:$C$1035,0), 1)</f>
        <v>1700</v>
      </c>
      <c r="M382" s="11">
        <f>INDEX(CALLiTE_SHASTA_LEVEL2_4!$F$1024:$F$1035, MATCH($B382,CALLiTE_SHASTA_LEVEL2_4!$C$1024:$C$1035,0), 1)</f>
        <v>3200</v>
      </c>
      <c r="N382" s="11">
        <f>inflowYuba!H371</f>
        <v>1718</v>
      </c>
      <c r="O382" s="11">
        <f>INDEX(DEMAND_D_DAGUER_NP!$K$3:$K$14, MATCH($B382,DEMAND_D_DAGUER_NP!$H$3:$H$14,0), 1)</f>
        <v>30.54394749818676</v>
      </c>
      <c r="P382" s="11">
        <f>INDEX(D_THERM_DEMANDS!AB$3:AB$14, MATCH($B382,D_THERM_DEMANDS!$P$3:$P$14,0), 1)</f>
        <v>0.74173579164730596</v>
      </c>
      <c r="Q382" s="11">
        <f>INDEX(D_THERM_DEMANDS!AC$3:AC$14, MATCH($B382,D_THERM_DEMANDS!$P$3:$P$14,0), 1)</f>
        <v>0.71701613292899191</v>
      </c>
      <c r="R382" s="11">
        <f>INDEX(D_THERM_DEMANDS!AD$3:AD$14, MATCH($B382,D_THERM_DEMANDS!$P$3:$P$14,0), 1)</f>
        <v>2.7285637628464472</v>
      </c>
      <c r="S382" s="11">
        <f>INDEX(D_THERM_DEMANDS!AE$3:AE$14, MATCH($B382,D_THERM_DEMANDS!$P$3:$P$14,0), 1)</f>
        <v>2.4815668204596148E-2</v>
      </c>
      <c r="T382" s="11">
        <f>INDEX(D_THERM_DEMANDS!AF$3:AF$14, MATCH($B382,D_THERM_DEMANDS!$P$3:$P$14,0), 1)</f>
        <v>3.4639017647861883E-2</v>
      </c>
      <c r="U382" s="11">
        <f>INDEX(D_THERM_DEMANDS!AG$3:AG$14, MATCH($B382,D_THERM_DEMANDS!$P$3:$P$14,0), 1)</f>
        <v>0.10391704918968331</v>
      </c>
      <c r="V382" s="11">
        <f>INDEX(D_THERM_DEMANDS!AH$3:AH$14, MATCH($B382,D_THERM_DEMANDS!$P$3:$P$14,0), 1)</f>
        <v>3.9527649841000954E-2</v>
      </c>
      <c r="W382" s="11">
        <f>INDEX(D_THERM_DEMANDS!AI$3:AI$14, MATCH($B382,D_THERM_DEMANDS!$P$3:$P$14,0), 1)</f>
        <v>3.9362520391490602E-2</v>
      </c>
      <c r="X382" s="11">
        <f>INDEX(D_THERM_DEMANDS!AJ$3:AJ$14, MATCH($B382,D_THERM_DEMANDS!$P$3:$P$14,0), 1)</f>
        <v>0.10391704918968331</v>
      </c>
      <c r="Y382" s="11">
        <f>INDEX(D_THERM_DEMANDS!AK$3:AK$14, MATCH($B382,D_THERM_DEMANDS!$P$3:$P$14,0), 1)</f>
        <v>0</v>
      </c>
      <c r="Z382">
        <f>INDEX(DEMAND_C217B!$K$3:$K$14, MATCH($B382,DEMAND_C217B!$H$3:$H$14,0), 1)</f>
        <v>0.62323399220011011</v>
      </c>
    </row>
    <row r="383" spans="1:26">
      <c r="A383" s="1">
        <v>44048</v>
      </c>
      <c r="B383" s="6">
        <f t="shared" si="5"/>
        <v>8</v>
      </c>
      <c r="C383" s="11">
        <v>859</v>
      </c>
      <c r="D383" s="11">
        <f>OROLEVEL5!G372/1000</f>
        <v>3538</v>
      </c>
      <c r="E383" s="11">
        <f>INDEX(OROevaprateIN!$D$2:$D$13, MATCH($B383,OROevaprateIN!$A$2:$A$13,0), 1)</f>
        <v>0.28356897773690315</v>
      </c>
      <c r="F383" s="11">
        <f>INDEX(DEM_D6_PWR!$K$3:$K$14, MATCH($B383,DEM_D6_PWR!$H$3:$H$14,0), 1)</f>
        <v>8.6950844883369405E-2</v>
      </c>
      <c r="G383" s="11">
        <f>INDEX('MINGW_6&amp;DR69'!$L$3:$L$14, MATCH($B383,'MINGW_6&amp;DR69'!$H$3:$H$14,0), 1)</f>
        <v>1.4923195113784158</v>
      </c>
      <c r="H383" s="11">
        <f>INDEX('MINGW_6&amp;DR69'!$M$3:$M$14, MATCH($B383,'MINGW_6&amp;DR69'!$H$3:$H$14,0), 1)</f>
        <v>9.2302995262790564</v>
      </c>
      <c r="I383" s="11">
        <v>3015</v>
      </c>
      <c r="J383" s="11">
        <f>INDEX(CALLITE_EVAP_S_SHSTA!$I$2:$I$13, MATCH($B383,CALLITE_EVAP_S_SHSTA!$F$2:$F$13,0), 1)</f>
        <v>0.32086789406572802</v>
      </c>
      <c r="K383" s="11">
        <f>SHASTAlevel5extended!$H372</f>
        <v>4552.1000000000004</v>
      </c>
      <c r="L383" s="11">
        <f>INDEX(CALLiTE_SHASTA_LEVEL2_4!$E$1024:$E$1035, MATCH($B383,CALLiTE_SHASTA_LEVEL2_4!$C$1024:$C$1035,0), 1)</f>
        <v>1700</v>
      </c>
      <c r="M383" s="11">
        <f>INDEX(CALLiTE_SHASTA_LEVEL2_4!$F$1024:$F$1035, MATCH($B383,CALLiTE_SHASTA_LEVEL2_4!$C$1024:$C$1035,0), 1)</f>
        <v>3200</v>
      </c>
      <c r="N383" s="11">
        <f>inflowYuba!H372</f>
        <v>1690</v>
      </c>
      <c r="O383" s="11">
        <f>INDEX(DEMAND_D_DAGUER_NP!$K$3:$K$14, MATCH($B383,DEMAND_D_DAGUER_NP!$H$3:$H$14,0), 1)</f>
        <v>30.54394749818676</v>
      </c>
      <c r="P383" s="11">
        <f>INDEX(D_THERM_DEMANDS!AB$3:AB$14, MATCH($B383,D_THERM_DEMANDS!$P$3:$P$14,0), 1)</f>
        <v>0.74173579164730596</v>
      </c>
      <c r="Q383" s="11">
        <f>INDEX(D_THERM_DEMANDS!AC$3:AC$14, MATCH($B383,D_THERM_DEMANDS!$P$3:$P$14,0), 1)</f>
        <v>0.71701613292899191</v>
      </c>
      <c r="R383" s="11">
        <f>INDEX(D_THERM_DEMANDS!AD$3:AD$14, MATCH($B383,D_THERM_DEMANDS!$P$3:$P$14,0), 1)</f>
        <v>2.7285637628464472</v>
      </c>
      <c r="S383" s="11">
        <f>INDEX(D_THERM_DEMANDS!AE$3:AE$14, MATCH($B383,D_THERM_DEMANDS!$P$3:$P$14,0), 1)</f>
        <v>2.4815668204596148E-2</v>
      </c>
      <c r="T383" s="11">
        <f>INDEX(D_THERM_DEMANDS!AF$3:AF$14, MATCH($B383,D_THERM_DEMANDS!$P$3:$P$14,0), 1)</f>
        <v>3.4639017647861883E-2</v>
      </c>
      <c r="U383" s="11">
        <f>INDEX(D_THERM_DEMANDS!AG$3:AG$14, MATCH($B383,D_THERM_DEMANDS!$P$3:$P$14,0), 1)</f>
        <v>0.10391704918968331</v>
      </c>
      <c r="V383" s="11">
        <f>INDEX(D_THERM_DEMANDS!AH$3:AH$14, MATCH($B383,D_THERM_DEMANDS!$P$3:$P$14,0), 1)</f>
        <v>3.9527649841000954E-2</v>
      </c>
      <c r="W383" s="11">
        <f>INDEX(D_THERM_DEMANDS!AI$3:AI$14, MATCH($B383,D_THERM_DEMANDS!$P$3:$P$14,0), 1)</f>
        <v>3.9362520391490602E-2</v>
      </c>
      <c r="X383" s="11">
        <f>INDEX(D_THERM_DEMANDS!AJ$3:AJ$14, MATCH($B383,D_THERM_DEMANDS!$P$3:$P$14,0), 1)</f>
        <v>0.10391704918968331</v>
      </c>
      <c r="Y383" s="11">
        <f>INDEX(D_THERM_DEMANDS!AK$3:AK$14, MATCH($B383,D_THERM_DEMANDS!$P$3:$P$14,0), 1)</f>
        <v>0</v>
      </c>
      <c r="Z383">
        <f>INDEX(DEMAND_C217B!$K$3:$K$14, MATCH($B383,DEMAND_C217B!$H$3:$H$14,0), 1)</f>
        <v>0.62323399220011011</v>
      </c>
    </row>
    <row r="384" spans="1:26">
      <c r="A384" s="1">
        <v>44049</v>
      </c>
      <c r="B384" s="6">
        <f t="shared" si="5"/>
        <v>8</v>
      </c>
      <c r="C384" s="11">
        <v>1548</v>
      </c>
      <c r="D384" s="11">
        <f>OROLEVEL5!G373/1000</f>
        <v>3538</v>
      </c>
      <c r="E384" s="11">
        <f>INDEX(OROevaprateIN!$D$2:$D$13, MATCH($B384,OROevaprateIN!$A$2:$A$13,0), 1)</f>
        <v>0.28356897773690315</v>
      </c>
      <c r="F384" s="11">
        <f>INDEX(DEM_D6_PWR!$K$3:$K$14, MATCH($B384,DEM_D6_PWR!$H$3:$H$14,0), 1)</f>
        <v>8.6950844883369405E-2</v>
      </c>
      <c r="G384" s="11">
        <f>INDEX('MINGW_6&amp;DR69'!$L$3:$L$14, MATCH($B384,'MINGW_6&amp;DR69'!$H$3:$H$14,0), 1)</f>
        <v>1.4923195113784158</v>
      </c>
      <c r="H384" s="11">
        <f>INDEX('MINGW_6&amp;DR69'!$M$3:$M$14, MATCH($B384,'MINGW_6&amp;DR69'!$H$3:$H$14,0), 1)</f>
        <v>9.2302995262790564</v>
      </c>
      <c r="I384" s="11">
        <v>3154</v>
      </c>
      <c r="J384" s="11">
        <f>INDEX(CALLITE_EVAP_S_SHSTA!$I$2:$I$13, MATCH($B384,CALLITE_EVAP_S_SHSTA!$F$2:$F$13,0), 1)</f>
        <v>0.32086789406572802</v>
      </c>
      <c r="K384" s="11">
        <f>SHASTAlevel5extended!$H373</f>
        <v>4552.1000000000004</v>
      </c>
      <c r="L384" s="11">
        <f>INDEX(CALLiTE_SHASTA_LEVEL2_4!$E$1024:$E$1035, MATCH($B384,CALLiTE_SHASTA_LEVEL2_4!$C$1024:$C$1035,0), 1)</f>
        <v>1700</v>
      </c>
      <c r="M384" s="11">
        <f>INDEX(CALLiTE_SHASTA_LEVEL2_4!$F$1024:$F$1035, MATCH($B384,CALLiTE_SHASTA_LEVEL2_4!$C$1024:$C$1035,0), 1)</f>
        <v>3200</v>
      </c>
      <c r="N384" s="11">
        <f>inflowYuba!H373</f>
        <v>1657</v>
      </c>
      <c r="O384" s="11">
        <f>INDEX(DEMAND_D_DAGUER_NP!$K$3:$K$14, MATCH($B384,DEMAND_D_DAGUER_NP!$H$3:$H$14,0), 1)</f>
        <v>30.54394749818676</v>
      </c>
      <c r="P384" s="11">
        <f>INDEX(D_THERM_DEMANDS!AB$3:AB$14, MATCH($B384,D_THERM_DEMANDS!$P$3:$P$14,0), 1)</f>
        <v>0.74173579164730596</v>
      </c>
      <c r="Q384" s="11">
        <f>INDEX(D_THERM_DEMANDS!AC$3:AC$14, MATCH($B384,D_THERM_DEMANDS!$P$3:$P$14,0), 1)</f>
        <v>0.71701613292899191</v>
      </c>
      <c r="R384" s="11">
        <f>INDEX(D_THERM_DEMANDS!AD$3:AD$14, MATCH($B384,D_THERM_DEMANDS!$P$3:$P$14,0), 1)</f>
        <v>2.7285637628464472</v>
      </c>
      <c r="S384" s="11">
        <f>INDEX(D_THERM_DEMANDS!AE$3:AE$14, MATCH($B384,D_THERM_DEMANDS!$P$3:$P$14,0), 1)</f>
        <v>2.4815668204596148E-2</v>
      </c>
      <c r="T384" s="11">
        <f>INDEX(D_THERM_DEMANDS!AF$3:AF$14, MATCH($B384,D_THERM_DEMANDS!$P$3:$P$14,0), 1)</f>
        <v>3.4639017647861883E-2</v>
      </c>
      <c r="U384" s="11">
        <f>INDEX(D_THERM_DEMANDS!AG$3:AG$14, MATCH($B384,D_THERM_DEMANDS!$P$3:$P$14,0), 1)</f>
        <v>0.10391704918968331</v>
      </c>
      <c r="V384" s="11">
        <f>INDEX(D_THERM_DEMANDS!AH$3:AH$14, MATCH($B384,D_THERM_DEMANDS!$P$3:$P$14,0), 1)</f>
        <v>3.9527649841000954E-2</v>
      </c>
      <c r="W384" s="11">
        <f>INDEX(D_THERM_DEMANDS!AI$3:AI$14, MATCH($B384,D_THERM_DEMANDS!$P$3:$P$14,0), 1)</f>
        <v>3.9362520391490602E-2</v>
      </c>
      <c r="X384" s="11">
        <f>INDEX(D_THERM_DEMANDS!AJ$3:AJ$14, MATCH($B384,D_THERM_DEMANDS!$P$3:$P$14,0), 1)</f>
        <v>0.10391704918968331</v>
      </c>
      <c r="Y384" s="11">
        <f>INDEX(D_THERM_DEMANDS!AK$3:AK$14, MATCH($B384,D_THERM_DEMANDS!$P$3:$P$14,0), 1)</f>
        <v>0</v>
      </c>
      <c r="Z384">
        <f>INDEX(DEMAND_C217B!$K$3:$K$14, MATCH($B384,DEMAND_C217B!$H$3:$H$14,0), 1)</f>
        <v>0.62323399220011011</v>
      </c>
    </row>
    <row r="385" spans="1:26">
      <c r="A385" s="1">
        <v>44050</v>
      </c>
      <c r="B385" s="6">
        <f t="shared" si="5"/>
        <v>8</v>
      </c>
      <c r="C385" s="11">
        <v>990</v>
      </c>
      <c r="D385" s="11">
        <f>OROLEVEL5!G374/1000</f>
        <v>3538</v>
      </c>
      <c r="E385" s="11">
        <f>INDEX(OROevaprateIN!$D$2:$D$13, MATCH($B385,OROevaprateIN!$A$2:$A$13,0), 1)</f>
        <v>0.28356897773690315</v>
      </c>
      <c r="F385" s="11">
        <f>INDEX(DEM_D6_PWR!$K$3:$K$14, MATCH($B385,DEM_D6_PWR!$H$3:$H$14,0), 1)</f>
        <v>8.6950844883369405E-2</v>
      </c>
      <c r="G385" s="11">
        <f>INDEX('MINGW_6&amp;DR69'!$L$3:$L$14, MATCH($B385,'MINGW_6&amp;DR69'!$H$3:$H$14,0), 1)</f>
        <v>1.4923195113784158</v>
      </c>
      <c r="H385" s="11">
        <f>INDEX('MINGW_6&amp;DR69'!$M$3:$M$14, MATCH($B385,'MINGW_6&amp;DR69'!$H$3:$H$14,0), 1)</f>
        <v>9.2302995262790564</v>
      </c>
      <c r="I385" s="11">
        <v>2267</v>
      </c>
      <c r="J385" s="11">
        <f>INDEX(CALLITE_EVAP_S_SHSTA!$I$2:$I$13, MATCH($B385,CALLITE_EVAP_S_SHSTA!$F$2:$F$13,0), 1)</f>
        <v>0.32086789406572802</v>
      </c>
      <c r="K385" s="11">
        <f>SHASTAlevel5extended!$H374</f>
        <v>4552.1000000000004</v>
      </c>
      <c r="L385" s="11">
        <f>INDEX(CALLiTE_SHASTA_LEVEL2_4!$E$1024:$E$1035, MATCH($B385,CALLiTE_SHASTA_LEVEL2_4!$C$1024:$C$1035,0), 1)</f>
        <v>1700</v>
      </c>
      <c r="M385" s="11">
        <f>INDEX(CALLiTE_SHASTA_LEVEL2_4!$F$1024:$F$1035, MATCH($B385,CALLiTE_SHASTA_LEVEL2_4!$C$1024:$C$1035,0), 1)</f>
        <v>3200</v>
      </c>
      <c r="N385" s="11">
        <f>inflowYuba!H374</f>
        <v>1632</v>
      </c>
      <c r="O385" s="11">
        <f>INDEX(DEMAND_D_DAGUER_NP!$K$3:$K$14, MATCH($B385,DEMAND_D_DAGUER_NP!$H$3:$H$14,0), 1)</f>
        <v>30.54394749818676</v>
      </c>
      <c r="P385" s="11">
        <f>INDEX(D_THERM_DEMANDS!AB$3:AB$14, MATCH($B385,D_THERM_DEMANDS!$P$3:$P$14,0), 1)</f>
        <v>0.74173579164730596</v>
      </c>
      <c r="Q385" s="11">
        <f>INDEX(D_THERM_DEMANDS!AC$3:AC$14, MATCH($B385,D_THERM_DEMANDS!$P$3:$P$14,0), 1)</f>
        <v>0.71701613292899191</v>
      </c>
      <c r="R385" s="11">
        <f>INDEX(D_THERM_DEMANDS!AD$3:AD$14, MATCH($B385,D_THERM_DEMANDS!$P$3:$P$14,0), 1)</f>
        <v>2.7285637628464472</v>
      </c>
      <c r="S385" s="11">
        <f>INDEX(D_THERM_DEMANDS!AE$3:AE$14, MATCH($B385,D_THERM_DEMANDS!$P$3:$P$14,0), 1)</f>
        <v>2.4815668204596148E-2</v>
      </c>
      <c r="T385" s="11">
        <f>INDEX(D_THERM_DEMANDS!AF$3:AF$14, MATCH($B385,D_THERM_DEMANDS!$P$3:$P$14,0), 1)</f>
        <v>3.4639017647861883E-2</v>
      </c>
      <c r="U385" s="11">
        <f>INDEX(D_THERM_DEMANDS!AG$3:AG$14, MATCH($B385,D_THERM_DEMANDS!$P$3:$P$14,0), 1)</f>
        <v>0.10391704918968331</v>
      </c>
      <c r="V385" s="11">
        <f>INDEX(D_THERM_DEMANDS!AH$3:AH$14, MATCH($B385,D_THERM_DEMANDS!$P$3:$P$14,0), 1)</f>
        <v>3.9527649841000954E-2</v>
      </c>
      <c r="W385" s="11">
        <f>INDEX(D_THERM_DEMANDS!AI$3:AI$14, MATCH($B385,D_THERM_DEMANDS!$P$3:$P$14,0), 1)</f>
        <v>3.9362520391490602E-2</v>
      </c>
      <c r="X385" s="11">
        <f>INDEX(D_THERM_DEMANDS!AJ$3:AJ$14, MATCH($B385,D_THERM_DEMANDS!$P$3:$P$14,0), 1)</f>
        <v>0.10391704918968331</v>
      </c>
      <c r="Y385" s="11">
        <f>INDEX(D_THERM_DEMANDS!AK$3:AK$14, MATCH($B385,D_THERM_DEMANDS!$P$3:$P$14,0), 1)</f>
        <v>0</v>
      </c>
      <c r="Z385">
        <f>INDEX(DEMAND_C217B!$K$3:$K$14, MATCH($B385,DEMAND_C217B!$H$3:$H$14,0), 1)</f>
        <v>0.62323399220011011</v>
      </c>
    </row>
    <row r="386" spans="1:26">
      <c r="A386" s="1">
        <v>44051</v>
      </c>
      <c r="B386" s="6">
        <f t="shared" si="5"/>
        <v>8</v>
      </c>
      <c r="C386" s="11">
        <v>1635</v>
      </c>
      <c r="D386" s="11">
        <f>OROLEVEL5!G375/1000</f>
        <v>3538</v>
      </c>
      <c r="E386" s="11">
        <f>INDEX(OROevaprateIN!$D$2:$D$13, MATCH($B386,OROevaprateIN!$A$2:$A$13,0), 1)</f>
        <v>0.28356897773690315</v>
      </c>
      <c r="F386" s="11">
        <f>INDEX(DEM_D6_PWR!$K$3:$K$14, MATCH($B386,DEM_D6_PWR!$H$3:$H$14,0), 1)</f>
        <v>8.6950844883369405E-2</v>
      </c>
      <c r="G386" s="11">
        <f>INDEX('MINGW_6&amp;DR69'!$L$3:$L$14, MATCH($B386,'MINGW_6&amp;DR69'!$H$3:$H$14,0), 1)</f>
        <v>1.4923195113784158</v>
      </c>
      <c r="H386" s="11">
        <f>INDEX('MINGW_6&amp;DR69'!$M$3:$M$14, MATCH($B386,'MINGW_6&amp;DR69'!$H$3:$H$14,0), 1)</f>
        <v>9.2302995262790564</v>
      </c>
      <c r="I386" s="11">
        <v>1995</v>
      </c>
      <c r="J386" s="11">
        <f>INDEX(CALLITE_EVAP_S_SHSTA!$I$2:$I$13, MATCH($B386,CALLITE_EVAP_S_SHSTA!$F$2:$F$13,0), 1)</f>
        <v>0.32086789406572802</v>
      </c>
      <c r="K386" s="11">
        <f>SHASTAlevel5extended!$H375</f>
        <v>4552.1000000000004</v>
      </c>
      <c r="L386" s="11">
        <f>INDEX(CALLiTE_SHASTA_LEVEL2_4!$E$1024:$E$1035, MATCH($B386,CALLiTE_SHASTA_LEVEL2_4!$C$1024:$C$1035,0), 1)</f>
        <v>1700</v>
      </c>
      <c r="M386" s="11">
        <f>INDEX(CALLiTE_SHASTA_LEVEL2_4!$F$1024:$F$1035, MATCH($B386,CALLiTE_SHASTA_LEVEL2_4!$C$1024:$C$1035,0), 1)</f>
        <v>3200</v>
      </c>
      <c r="N386" s="11">
        <f>inflowYuba!H375</f>
        <v>1626</v>
      </c>
      <c r="O386" s="11">
        <f>INDEX(DEMAND_D_DAGUER_NP!$K$3:$K$14, MATCH($B386,DEMAND_D_DAGUER_NP!$H$3:$H$14,0), 1)</f>
        <v>30.54394749818676</v>
      </c>
      <c r="P386" s="11">
        <f>INDEX(D_THERM_DEMANDS!AB$3:AB$14, MATCH($B386,D_THERM_DEMANDS!$P$3:$P$14,0), 1)</f>
        <v>0.74173579164730596</v>
      </c>
      <c r="Q386" s="11">
        <f>INDEX(D_THERM_DEMANDS!AC$3:AC$14, MATCH($B386,D_THERM_DEMANDS!$P$3:$P$14,0), 1)</f>
        <v>0.71701613292899191</v>
      </c>
      <c r="R386" s="11">
        <f>INDEX(D_THERM_DEMANDS!AD$3:AD$14, MATCH($B386,D_THERM_DEMANDS!$P$3:$P$14,0), 1)</f>
        <v>2.7285637628464472</v>
      </c>
      <c r="S386" s="11">
        <f>INDEX(D_THERM_DEMANDS!AE$3:AE$14, MATCH($B386,D_THERM_DEMANDS!$P$3:$P$14,0), 1)</f>
        <v>2.4815668204596148E-2</v>
      </c>
      <c r="T386" s="11">
        <f>INDEX(D_THERM_DEMANDS!AF$3:AF$14, MATCH($B386,D_THERM_DEMANDS!$P$3:$P$14,0), 1)</f>
        <v>3.4639017647861883E-2</v>
      </c>
      <c r="U386" s="11">
        <f>INDEX(D_THERM_DEMANDS!AG$3:AG$14, MATCH($B386,D_THERM_DEMANDS!$P$3:$P$14,0), 1)</f>
        <v>0.10391704918968331</v>
      </c>
      <c r="V386" s="11">
        <f>INDEX(D_THERM_DEMANDS!AH$3:AH$14, MATCH($B386,D_THERM_DEMANDS!$P$3:$P$14,0), 1)</f>
        <v>3.9527649841000954E-2</v>
      </c>
      <c r="W386" s="11">
        <f>INDEX(D_THERM_DEMANDS!AI$3:AI$14, MATCH($B386,D_THERM_DEMANDS!$P$3:$P$14,0), 1)</f>
        <v>3.9362520391490602E-2</v>
      </c>
      <c r="X386" s="11">
        <f>INDEX(D_THERM_DEMANDS!AJ$3:AJ$14, MATCH($B386,D_THERM_DEMANDS!$P$3:$P$14,0), 1)</f>
        <v>0.10391704918968331</v>
      </c>
      <c r="Y386" s="11">
        <f>INDEX(D_THERM_DEMANDS!AK$3:AK$14, MATCH($B386,D_THERM_DEMANDS!$P$3:$P$14,0), 1)</f>
        <v>0</v>
      </c>
      <c r="Z386">
        <f>INDEX(DEMAND_C217B!$K$3:$K$14, MATCH($B386,DEMAND_C217B!$H$3:$H$14,0), 1)</f>
        <v>0.62323399220011011</v>
      </c>
    </row>
    <row r="387" spans="1:26">
      <c r="A387" s="1">
        <v>44052</v>
      </c>
      <c r="B387" s="6">
        <f t="shared" si="5"/>
        <v>8</v>
      </c>
      <c r="C387" s="11">
        <v>1365</v>
      </c>
      <c r="D387" s="11">
        <f>OROLEVEL5!G376/1000</f>
        <v>3538</v>
      </c>
      <c r="E387" s="11">
        <f>INDEX(OROevaprateIN!$D$2:$D$13, MATCH($B387,OROevaprateIN!$A$2:$A$13,0), 1)</f>
        <v>0.28356897773690315</v>
      </c>
      <c r="F387" s="11">
        <f>INDEX(DEM_D6_PWR!$K$3:$K$14, MATCH($B387,DEM_D6_PWR!$H$3:$H$14,0), 1)</f>
        <v>8.6950844883369405E-2</v>
      </c>
      <c r="G387" s="11">
        <f>INDEX('MINGW_6&amp;DR69'!$L$3:$L$14, MATCH($B387,'MINGW_6&amp;DR69'!$H$3:$H$14,0), 1)</f>
        <v>1.4923195113784158</v>
      </c>
      <c r="H387" s="11">
        <f>INDEX('MINGW_6&amp;DR69'!$M$3:$M$14, MATCH($B387,'MINGW_6&amp;DR69'!$H$3:$H$14,0), 1)</f>
        <v>9.2302995262790564</v>
      </c>
      <c r="I387" s="11">
        <v>2192</v>
      </c>
      <c r="J387" s="11">
        <f>INDEX(CALLITE_EVAP_S_SHSTA!$I$2:$I$13, MATCH($B387,CALLITE_EVAP_S_SHSTA!$F$2:$F$13,0), 1)</f>
        <v>0.32086789406572802</v>
      </c>
      <c r="K387" s="11">
        <f>SHASTAlevel5extended!$H376</f>
        <v>4552.1000000000004</v>
      </c>
      <c r="L387" s="11">
        <f>INDEX(CALLiTE_SHASTA_LEVEL2_4!$E$1024:$E$1035, MATCH($B387,CALLiTE_SHASTA_LEVEL2_4!$C$1024:$C$1035,0), 1)</f>
        <v>1700</v>
      </c>
      <c r="M387" s="11">
        <f>INDEX(CALLiTE_SHASTA_LEVEL2_4!$F$1024:$F$1035, MATCH($B387,CALLiTE_SHASTA_LEVEL2_4!$C$1024:$C$1035,0), 1)</f>
        <v>3200</v>
      </c>
      <c r="N387" s="11">
        <f>inflowYuba!H376</f>
        <v>1634</v>
      </c>
      <c r="O387" s="11">
        <f>INDEX(DEMAND_D_DAGUER_NP!$K$3:$K$14, MATCH($B387,DEMAND_D_DAGUER_NP!$H$3:$H$14,0), 1)</f>
        <v>30.54394749818676</v>
      </c>
      <c r="P387" s="11">
        <f>INDEX(D_THERM_DEMANDS!AB$3:AB$14, MATCH($B387,D_THERM_DEMANDS!$P$3:$P$14,0), 1)</f>
        <v>0.74173579164730596</v>
      </c>
      <c r="Q387" s="11">
        <f>INDEX(D_THERM_DEMANDS!AC$3:AC$14, MATCH($B387,D_THERM_DEMANDS!$P$3:$P$14,0), 1)</f>
        <v>0.71701613292899191</v>
      </c>
      <c r="R387" s="11">
        <f>INDEX(D_THERM_DEMANDS!AD$3:AD$14, MATCH($B387,D_THERM_DEMANDS!$P$3:$P$14,0), 1)</f>
        <v>2.7285637628464472</v>
      </c>
      <c r="S387" s="11">
        <f>INDEX(D_THERM_DEMANDS!AE$3:AE$14, MATCH($B387,D_THERM_DEMANDS!$P$3:$P$14,0), 1)</f>
        <v>2.4815668204596148E-2</v>
      </c>
      <c r="T387" s="11">
        <f>INDEX(D_THERM_DEMANDS!AF$3:AF$14, MATCH($B387,D_THERM_DEMANDS!$P$3:$P$14,0), 1)</f>
        <v>3.4639017647861883E-2</v>
      </c>
      <c r="U387" s="11">
        <f>INDEX(D_THERM_DEMANDS!AG$3:AG$14, MATCH($B387,D_THERM_DEMANDS!$P$3:$P$14,0), 1)</f>
        <v>0.10391704918968331</v>
      </c>
      <c r="V387" s="11">
        <f>INDEX(D_THERM_DEMANDS!AH$3:AH$14, MATCH($B387,D_THERM_DEMANDS!$P$3:$P$14,0), 1)</f>
        <v>3.9527649841000954E-2</v>
      </c>
      <c r="W387" s="11">
        <f>INDEX(D_THERM_DEMANDS!AI$3:AI$14, MATCH($B387,D_THERM_DEMANDS!$P$3:$P$14,0), 1)</f>
        <v>3.9362520391490602E-2</v>
      </c>
      <c r="X387" s="11">
        <f>INDEX(D_THERM_DEMANDS!AJ$3:AJ$14, MATCH($B387,D_THERM_DEMANDS!$P$3:$P$14,0), 1)</f>
        <v>0.10391704918968331</v>
      </c>
      <c r="Y387" s="11">
        <f>INDEX(D_THERM_DEMANDS!AK$3:AK$14, MATCH($B387,D_THERM_DEMANDS!$P$3:$P$14,0), 1)</f>
        <v>0</v>
      </c>
      <c r="Z387">
        <f>INDEX(DEMAND_C217B!$K$3:$K$14, MATCH($B387,DEMAND_C217B!$H$3:$H$14,0), 1)</f>
        <v>0.62323399220011011</v>
      </c>
    </row>
    <row r="388" spans="1:26">
      <c r="A388" s="1">
        <v>44053</v>
      </c>
      <c r="B388" s="6">
        <f t="shared" si="5"/>
        <v>8</v>
      </c>
      <c r="C388" s="11">
        <v>2025</v>
      </c>
      <c r="D388" s="11">
        <f>OROLEVEL5!G377/1000</f>
        <v>3538</v>
      </c>
      <c r="E388" s="11">
        <f>INDEX(OROevaprateIN!$D$2:$D$13, MATCH($B388,OROevaprateIN!$A$2:$A$13,0), 1)</f>
        <v>0.28356897773690315</v>
      </c>
      <c r="F388" s="11">
        <f>INDEX(DEM_D6_PWR!$K$3:$K$14, MATCH($B388,DEM_D6_PWR!$H$3:$H$14,0), 1)</f>
        <v>8.6950844883369405E-2</v>
      </c>
      <c r="G388" s="11">
        <f>INDEX('MINGW_6&amp;DR69'!$L$3:$L$14, MATCH($B388,'MINGW_6&amp;DR69'!$H$3:$H$14,0), 1)</f>
        <v>1.4923195113784158</v>
      </c>
      <c r="H388" s="11">
        <f>INDEX('MINGW_6&amp;DR69'!$M$3:$M$14, MATCH($B388,'MINGW_6&amp;DR69'!$H$3:$H$14,0), 1)</f>
        <v>9.2302995262790564</v>
      </c>
      <c r="I388" s="11">
        <v>3099</v>
      </c>
      <c r="J388" s="11">
        <f>INDEX(CALLITE_EVAP_S_SHSTA!$I$2:$I$13, MATCH($B388,CALLITE_EVAP_S_SHSTA!$F$2:$F$13,0), 1)</f>
        <v>0.32086789406572802</v>
      </c>
      <c r="K388" s="11">
        <f>SHASTAlevel5extended!$H377</f>
        <v>4552.1000000000004</v>
      </c>
      <c r="L388" s="11">
        <f>INDEX(CALLiTE_SHASTA_LEVEL2_4!$E$1024:$E$1035, MATCH($B388,CALLiTE_SHASTA_LEVEL2_4!$C$1024:$C$1035,0), 1)</f>
        <v>1700</v>
      </c>
      <c r="M388" s="11">
        <f>INDEX(CALLiTE_SHASTA_LEVEL2_4!$F$1024:$F$1035, MATCH($B388,CALLiTE_SHASTA_LEVEL2_4!$C$1024:$C$1035,0), 1)</f>
        <v>3200</v>
      </c>
      <c r="N388" s="11">
        <f>inflowYuba!H377</f>
        <v>1643</v>
      </c>
      <c r="O388" s="11">
        <f>INDEX(DEMAND_D_DAGUER_NP!$K$3:$K$14, MATCH($B388,DEMAND_D_DAGUER_NP!$H$3:$H$14,0), 1)</f>
        <v>30.54394749818676</v>
      </c>
      <c r="P388" s="11">
        <f>INDEX(D_THERM_DEMANDS!AB$3:AB$14, MATCH($B388,D_THERM_DEMANDS!$P$3:$P$14,0), 1)</f>
        <v>0.74173579164730596</v>
      </c>
      <c r="Q388" s="11">
        <f>INDEX(D_THERM_DEMANDS!AC$3:AC$14, MATCH($B388,D_THERM_DEMANDS!$P$3:$P$14,0), 1)</f>
        <v>0.71701613292899191</v>
      </c>
      <c r="R388" s="11">
        <f>INDEX(D_THERM_DEMANDS!AD$3:AD$14, MATCH($B388,D_THERM_DEMANDS!$P$3:$P$14,0), 1)</f>
        <v>2.7285637628464472</v>
      </c>
      <c r="S388" s="11">
        <f>INDEX(D_THERM_DEMANDS!AE$3:AE$14, MATCH($B388,D_THERM_DEMANDS!$P$3:$P$14,0), 1)</f>
        <v>2.4815668204596148E-2</v>
      </c>
      <c r="T388" s="11">
        <f>INDEX(D_THERM_DEMANDS!AF$3:AF$14, MATCH($B388,D_THERM_DEMANDS!$P$3:$P$14,0), 1)</f>
        <v>3.4639017647861883E-2</v>
      </c>
      <c r="U388" s="11">
        <f>INDEX(D_THERM_DEMANDS!AG$3:AG$14, MATCH($B388,D_THERM_DEMANDS!$P$3:$P$14,0), 1)</f>
        <v>0.10391704918968331</v>
      </c>
      <c r="V388" s="11">
        <f>INDEX(D_THERM_DEMANDS!AH$3:AH$14, MATCH($B388,D_THERM_DEMANDS!$P$3:$P$14,0), 1)</f>
        <v>3.9527649841000954E-2</v>
      </c>
      <c r="W388" s="11">
        <f>INDEX(D_THERM_DEMANDS!AI$3:AI$14, MATCH($B388,D_THERM_DEMANDS!$P$3:$P$14,0), 1)</f>
        <v>3.9362520391490602E-2</v>
      </c>
      <c r="X388" s="11">
        <f>INDEX(D_THERM_DEMANDS!AJ$3:AJ$14, MATCH($B388,D_THERM_DEMANDS!$P$3:$P$14,0), 1)</f>
        <v>0.10391704918968331</v>
      </c>
      <c r="Y388" s="11">
        <f>INDEX(D_THERM_DEMANDS!AK$3:AK$14, MATCH($B388,D_THERM_DEMANDS!$P$3:$P$14,0), 1)</f>
        <v>0</v>
      </c>
      <c r="Z388">
        <f>INDEX(DEMAND_C217B!$K$3:$K$14, MATCH($B388,DEMAND_C217B!$H$3:$H$14,0), 1)</f>
        <v>0.62323399220011011</v>
      </c>
    </row>
    <row r="389" spans="1:26">
      <c r="A389" s="1">
        <v>44054</v>
      </c>
      <c r="B389" s="6">
        <f t="shared" si="5"/>
        <v>8</v>
      </c>
      <c r="C389" s="11">
        <v>1776</v>
      </c>
      <c r="D389" s="11">
        <f>OROLEVEL5!G378/1000</f>
        <v>3538</v>
      </c>
      <c r="E389" s="11">
        <f>INDEX(OROevaprateIN!$D$2:$D$13, MATCH($B389,OROevaprateIN!$A$2:$A$13,0), 1)</f>
        <v>0.28356897773690315</v>
      </c>
      <c r="F389" s="11">
        <f>INDEX(DEM_D6_PWR!$K$3:$K$14, MATCH($B389,DEM_D6_PWR!$H$3:$H$14,0), 1)</f>
        <v>8.6950844883369405E-2</v>
      </c>
      <c r="G389" s="11">
        <f>INDEX('MINGW_6&amp;DR69'!$L$3:$L$14, MATCH($B389,'MINGW_6&amp;DR69'!$H$3:$H$14,0), 1)</f>
        <v>1.4923195113784158</v>
      </c>
      <c r="H389" s="11">
        <f>INDEX('MINGW_6&amp;DR69'!$M$3:$M$14, MATCH($B389,'MINGW_6&amp;DR69'!$H$3:$H$14,0), 1)</f>
        <v>9.2302995262790564</v>
      </c>
      <c r="I389" s="11">
        <v>2446</v>
      </c>
      <c r="J389" s="11">
        <f>INDEX(CALLITE_EVAP_S_SHSTA!$I$2:$I$13, MATCH($B389,CALLITE_EVAP_S_SHSTA!$F$2:$F$13,0), 1)</f>
        <v>0.32086789406572802</v>
      </c>
      <c r="K389" s="11">
        <f>SHASTAlevel5extended!$H378</f>
        <v>4552.1000000000004</v>
      </c>
      <c r="L389" s="11">
        <f>INDEX(CALLiTE_SHASTA_LEVEL2_4!$E$1024:$E$1035, MATCH($B389,CALLiTE_SHASTA_LEVEL2_4!$C$1024:$C$1035,0), 1)</f>
        <v>1700</v>
      </c>
      <c r="M389" s="11">
        <f>INDEX(CALLiTE_SHASTA_LEVEL2_4!$F$1024:$F$1035, MATCH($B389,CALLiTE_SHASTA_LEVEL2_4!$C$1024:$C$1035,0), 1)</f>
        <v>3200</v>
      </c>
      <c r="N389" s="11">
        <f>inflowYuba!H378</f>
        <v>1627</v>
      </c>
      <c r="O389" s="11">
        <f>INDEX(DEMAND_D_DAGUER_NP!$K$3:$K$14, MATCH($B389,DEMAND_D_DAGUER_NP!$H$3:$H$14,0), 1)</f>
        <v>30.54394749818676</v>
      </c>
      <c r="P389" s="11">
        <f>INDEX(D_THERM_DEMANDS!AB$3:AB$14, MATCH($B389,D_THERM_DEMANDS!$P$3:$P$14,0), 1)</f>
        <v>0.74173579164730596</v>
      </c>
      <c r="Q389" s="11">
        <f>INDEX(D_THERM_DEMANDS!AC$3:AC$14, MATCH($B389,D_THERM_DEMANDS!$P$3:$P$14,0), 1)</f>
        <v>0.71701613292899191</v>
      </c>
      <c r="R389" s="11">
        <f>INDEX(D_THERM_DEMANDS!AD$3:AD$14, MATCH($B389,D_THERM_DEMANDS!$P$3:$P$14,0), 1)</f>
        <v>2.7285637628464472</v>
      </c>
      <c r="S389" s="11">
        <f>INDEX(D_THERM_DEMANDS!AE$3:AE$14, MATCH($B389,D_THERM_DEMANDS!$P$3:$P$14,0), 1)</f>
        <v>2.4815668204596148E-2</v>
      </c>
      <c r="T389" s="11">
        <f>INDEX(D_THERM_DEMANDS!AF$3:AF$14, MATCH($B389,D_THERM_DEMANDS!$P$3:$P$14,0), 1)</f>
        <v>3.4639017647861883E-2</v>
      </c>
      <c r="U389" s="11">
        <f>INDEX(D_THERM_DEMANDS!AG$3:AG$14, MATCH($B389,D_THERM_DEMANDS!$P$3:$P$14,0), 1)</f>
        <v>0.10391704918968331</v>
      </c>
      <c r="V389" s="11">
        <f>INDEX(D_THERM_DEMANDS!AH$3:AH$14, MATCH($B389,D_THERM_DEMANDS!$P$3:$P$14,0), 1)</f>
        <v>3.9527649841000954E-2</v>
      </c>
      <c r="W389" s="11">
        <f>INDEX(D_THERM_DEMANDS!AI$3:AI$14, MATCH($B389,D_THERM_DEMANDS!$P$3:$P$14,0), 1)</f>
        <v>3.9362520391490602E-2</v>
      </c>
      <c r="X389" s="11">
        <f>INDEX(D_THERM_DEMANDS!AJ$3:AJ$14, MATCH($B389,D_THERM_DEMANDS!$P$3:$P$14,0), 1)</f>
        <v>0.10391704918968331</v>
      </c>
      <c r="Y389" s="11">
        <f>INDEX(D_THERM_DEMANDS!AK$3:AK$14, MATCH($B389,D_THERM_DEMANDS!$P$3:$P$14,0), 1)</f>
        <v>0</v>
      </c>
      <c r="Z389">
        <f>INDEX(DEMAND_C217B!$K$3:$K$14, MATCH($B389,DEMAND_C217B!$H$3:$H$14,0), 1)</f>
        <v>0.62323399220011011</v>
      </c>
    </row>
    <row r="390" spans="1:26">
      <c r="A390" s="1">
        <v>44055</v>
      </c>
      <c r="B390" s="6">
        <f t="shared" si="5"/>
        <v>8</v>
      </c>
      <c r="C390" s="11">
        <v>1763</v>
      </c>
      <c r="D390" s="11">
        <f>OROLEVEL5!G379/1000</f>
        <v>3538</v>
      </c>
      <c r="E390" s="11">
        <f>INDEX(OROevaprateIN!$D$2:$D$13, MATCH($B390,OROevaprateIN!$A$2:$A$13,0), 1)</f>
        <v>0.28356897773690315</v>
      </c>
      <c r="F390" s="11">
        <f>INDEX(DEM_D6_PWR!$K$3:$K$14, MATCH($B390,DEM_D6_PWR!$H$3:$H$14,0), 1)</f>
        <v>8.6950844883369405E-2</v>
      </c>
      <c r="G390" s="11">
        <f>INDEX('MINGW_6&amp;DR69'!$L$3:$L$14, MATCH($B390,'MINGW_6&amp;DR69'!$H$3:$H$14,0), 1)</f>
        <v>1.4923195113784158</v>
      </c>
      <c r="H390" s="11">
        <f>INDEX('MINGW_6&amp;DR69'!$M$3:$M$14, MATCH($B390,'MINGW_6&amp;DR69'!$H$3:$H$14,0), 1)</f>
        <v>9.2302995262790564</v>
      </c>
      <c r="I390" s="11">
        <v>3926</v>
      </c>
      <c r="J390" s="11">
        <f>INDEX(CALLITE_EVAP_S_SHSTA!$I$2:$I$13, MATCH($B390,CALLITE_EVAP_S_SHSTA!$F$2:$F$13,0), 1)</f>
        <v>0.32086789406572802</v>
      </c>
      <c r="K390" s="11">
        <f>SHASTAlevel5extended!$H379</f>
        <v>4552.1000000000004</v>
      </c>
      <c r="L390" s="11">
        <f>INDEX(CALLiTE_SHASTA_LEVEL2_4!$E$1024:$E$1035, MATCH($B390,CALLiTE_SHASTA_LEVEL2_4!$C$1024:$C$1035,0), 1)</f>
        <v>1700</v>
      </c>
      <c r="M390" s="11">
        <f>INDEX(CALLiTE_SHASTA_LEVEL2_4!$F$1024:$F$1035, MATCH($B390,CALLiTE_SHASTA_LEVEL2_4!$C$1024:$C$1035,0), 1)</f>
        <v>3200</v>
      </c>
      <c r="N390" s="11">
        <f>inflowYuba!H379</f>
        <v>1587</v>
      </c>
      <c r="O390" s="11">
        <f>INDEX(DEMAND_D_DAGUER_NP!$K$3:$K$14, MATCH($B390,DEMAND_D_DAGUER_NP!$H$3:$H$14,0), 1)</f>
        <v>30.54394749818676</v>
      </c>
      <c r="P390" s="11">
        <f>INDEX(D_THERM_DEMANDS!AB$3:AB$14, MATCH($B390,D_THERM_DEMANDS!$P$3:$P$14,0), 1)</f>
        <v>0.74173579164730596</v>
      </c>
      <c r="Q390" s="11">
        <f>INDEX(D_THERM_DEMANDS!AC$3:AC$14, MATCH($B390,D_THERM_DEMANDS!$P$3:$P$14,0), 1)</f>
        <v>0.71701613292899191</v>
      </c>
      <c r="R390" s="11">
        <f>INDEX(D_THERM_DEMANDS!AD$3:AD$14, MATCH($B390,D_THERM_DEMANDS!$P$3:$P$14,0), 1)</f>
        <v>2.7285637628464472</v>
      </c>
      <c r="S390" s="11">
        <f>INDEX(D_THERM_DEMANDS!AE$3:AE$14, MATCH($B390,D_THERM_DEMANDS!$P$3:$P$14,0), 1)</f>
        <v>2.4815668204596148E-2</v>
      </c>
      <c r="T390" s="11">
        <f>INDEX(D_THERM_DEMANDS!AF$3:AF$14, MATCH($B390,D_THERM_DEMANDS!$P$3:$P$14,0), 1)</f>
        <v>3.4639017647861883E-2</v>
      </c>
      <c r="U390" s="11">
        <f>INDEX(D_THERM_DEMANDS!AG$3:AG$14, MATCH($B390,D_THERM_DEMANDS!$P$3:$P$14,0), 1)</f>
        <v>0.10391704918968331</v>
      </c>
      <c r="V390" s="11">
        <f>INDEX(D_THERM_DEMANDS!AH$3:AH$14, MATCH($B390,D_THERM_DEMANDS!$P$3:$P$14,0), 1)</f>
        <v>3.9527649841000954E-2</v>
      </c>
      <c r="W390" s="11">
        <f>INDEX(D_THERM_DEMANDS!AI$3:AI$14, MATCH($B390,D_THERM_DEMANDS!$P$3:$P$14,0), 1)</f>
        <v>3.9362520391490602E-2</v>
      </c>
      <c r="X390" s="11">
        <f>INDEX(D_THERM_DEMANDS!AJ$3:AJ$14, MATCH($B390,D_THERM_DEMANDS!$P$3:$P$14,0), 1)</f>
        <v>0.10391704918968331</v>
      </c>
      <c r="Y390" s="11">
        <f>INDEX(D_THERM_DEMANDS!AK$3:AK$14, MATCH($B390,D_THERM_DEMANDS!$P$3:$P$14,0), 1)</f>
        <v>0</v>
      </c>
      <c r="Z390">
        <f>INDEX(DEMAND_C217B!$K$3:$K$14, MATCH($B390,DEMAND_C217B!$H$3:$H$14,0), 1)</f>
        <v>0.62323399220011011</v>
      </c>
    </row>
    <row r="391" spans="1:26">
      <c r="A391" s="1">
        <v>44056</v>
      </c>
      <c r="B391" s="6">
        <f t="shared" si="5"/>
        <v>8</v>
      </c>
      <c r="C391" s="11">
        <v>1976</v>
      </c>
      <c r="D391" s="11">
        <f>OROLEVEL5!G380/1000</f>
        <v>3538</v>
      </c>
      <c r="E391" s="11">
        <f>INDEX(OROevaprateIN!$D$2:$D$13, MATCH($B391,OROevaprateIN!$A$2:$A$13,0), 1)</f>
        <v>0.28356897773690315</v>
      </c>
      <c r="F391" s="11">
        <f>INDEX(DEM_D6_PWR!$K$3:$K$14, MATCH($B391,DEM_D6_PWR!$H$3:$H$14,0), 1)</f>
        <v>8.6950844883369405E-2</v>
      </c>
      <c r="G391" s="11">
        <f>INDEX('MINGW_6&amp;DR69'!$L$3:$L$14, MATCH($B391,'MINGW_6&amp;DR69'!$H$3:$H$14,0), 1)</f>
        <v>1.4923195113784158</v>
      </c>
      <c r="H391" s="11">
        <f>INDEX('MINGW_6&amp;DR69'!$M$3:$M$14, MATCH($B391,'MINGW_6&amp;DR69'!$H$3:$H$14,0), 1)</f>
        <v>9.2302995262790564</v>
      </c>
      <c r="I391" s="11">
        <v>2902</v>
      </c>
      <c r="J391" s="11">
        <f>INDEX(CALLITE_EVAP_S_SHSTA!$I$2:$I$13, MATCH($B391,CALLITE_EVAP_S_SHSTA!$F$2:$F$13,0), 1)</f>
        <v>0.32086789406572802</v>
      </c>
      <c r="K391" s="11">
        <f>SHASTAlevel5extended!$H380</f>
        <v>4552.1000000000004</v>
      </c>
      <c r="L391" s="11">
        <f>INDEX(CALLiTE_SHASTA_LEVEL2_4!$E$1024:$E$1035, MATCH($B391,CALLiTE_SHASTA_LEVEL2_4!$C$1024:$C$1035,0), 1)</f>
        <v>1700</v>
      </c>
      <c r="M391" s="11">
        <f>INDEX(CALLiTE_SHASTA_LEVEL2_4!$F$1024:$F$1035, MATCH($B391,CALLiTE_SHASTA_LEVEL2_4!$C$1024:$C$1035,0), 1)</f>
        <v>3200</v>
      </c>
      <c r="N391" s="11">
        <f>inflowYuba!H380</f>
        <v>1568</v>
      </c>
      <c r="O391" s="11">
        <f>INDEX(DEMAND_D_DAGUER_NP!$K$3:$K$14, MATCH($B391,DEMAND_D_DAGUER_NP!$H$3:$H$14,0), 1)</f>
        <v>30.54394749818676</v>
      </c>
      <c r="P391" s="11">
        <f>INDEX(D_THERM_DEMANDS!AB$3:AB$14, MATCH($B391,D_THERM_DEMANDS!$P$3:$P$14,0), 1)</f>
        <v>0.74173579164730596</v>
      </c>
      <c r="Q391" s="11">
        <f>INDEX(D_THERM_DEMANDS!AC$3:AC$14, MATCH($B391,D_THERM_DEMANDS!$P$3:$P$14,0), 1)</f>
        <v>0.71701613292899191</v>
      </c>
      <c r="R391" s="11">
        <f>INDEX(D_THERM_DEMANDS!AD$3:AD$14, MATCH($B391,D_THERM_DEMANDS!$P$3:$P$14,0), 1)</f>
        <v>2.7285637628464472</v>
      </c>
      <c r="S391" s="11">
        <f>INDEX(D_THERM_DEMANDS!AE$3:AE$14, MATCH($B391,D_THERM_DEMANDS!$P$3:$P$14,0), 1)</f>
        <v>2.4815668204596148E-2</v>
      </c>
      <c r="T391" s="11">
        <f>INDEX(D_THERM_DEMANDS!AF$3:AF$14, MATCH($B391,D_THERM_DEMANDS!$P$3:$P$14,0), 1)</f>
        <v>3.4639017647861883E-2</v>
      </c>
      <c r="U391" s="11">
        <f>INDEX(D_THERM_DEMANDS!AG$3:AG$14, MATCH($B391,D_THERM_DEMANDS!$P$3:$P$14,0), 1)</f>
        <v>0.10391704918968331</v>
      </c>
      <c r="V391" s="11">
        <f>INDEX(D_THERM_DEMANDS!AH$3:AH$14, MATCH($B391,D_THERM_DEMANDS!$P$3:$P$14,0), 1)</f>
        <v>3.9527649841000954E-2</v>
      </c>
      <c r="W391" s="11">
        <f>INDEX(D_THERM_DEMANDS!AI$3:AI$14, MATCH($B391,D_THERM_DEMANDS!$P$3:$P$14,0), 1)</f>
        <v>3.9362520391490602E-2</v>
      </c>
      <c r="X391" s="11">
        <f>INDEX(D_THERM_DEMANDS!AJ$3:AJ$14, MATCH($B391,D_THERM_DEMANDS!$P$3:$P$14,0), 1)</f>
        <v>0.10391704918968331</v>
      </c>
      <c r="Y391" s="11">
        <f>INDEX(D_THERM_DEMANDS!AK$3:AK$14, MATCH($B391,D_THERM_DEMANDS!$P$3:$P$14,0), 1)</f>
        <v>0</v>
      </c>
      <c r="Z391">
        <f>INDEX(DEMAND_C217B!$K$3:$K$14, MATCH($B391,DEMAND_C217B!$H$3:$H$14,0), 1)</f>
        <v>0.62323399220011011</v>
      </c>
    </row>
    <row r="392" spans="1:26">
      <c r="A392" s="1">
        <v>44057</v>
      </c>
      <c r="B392" s="6">
        <f t="shared" si="5"/>
        <v>8</v>
      </c>
      <c r="C392" s="11">
        <v>2025</v>
      </c>
      <c r="D392" s="11">
        <f>OROLEVEL5!G381/1000</f>
        <v>3538</v>
      </c>
      <c r="E392" s="11">
        <f>INDEX(OROevaprateIN!$D$2:$D$13, MATCH($B392,OROevaprateIN!$A$2:$A$13,0), 1)</f>
        <v>0.28356897773690315</v>
      </c>
      <c r="F392" s="11">
        <f>INDEX(DEM_D6_PWR!$K$3:$K$14, MATCH($B392,DEM_D6_PWR!$H$3:$H$14,0), 1)</f>
        <v>8.6950844883369405E-2</v>
      </c>
      <c r="G392" s="11">
        <f>INDEX('MINGW_6&amp;DR69'!$L$3:$L$14, MATCH($B392,'MINGW_6&amp;DR69'!$H$3:$H$14,0), 1)</f>
        <v>1.4923195113784158</v>
      </c>
      <c r="H392" s="11">
        <f>INDEX('MINGW_6&amp;DR69'!$M$3:$M$14, MATCH($B392,'MINGW_6&amp;DR69'!$H$3:$H$14,0), 1)</f>
        <v>9.2302995262790564</v>
      </c>
      <c r="I392" s="11">
        <v>951</v>
      </c>
      <c r="J392" s="11">
        <f>INDEX(CALLITE_EVAP_S_SHSTA!$I$2:$I$13, MATCH($B392,CALLITE_EVAP_S_SHSTA!$F$2:$F$13,0), 1)</f>
        <v>0.32086789406572802</v>
      </c>
      <c r="K392" s="11">
        <f>SHASTAlevel5extended!$H381</f>
        <v>4552.1000000000004</v>
      </c>
      <c r="L392" s="11">
        <f>INDEX(CALLiTE_SHASTA_LEVEL2_4!$E$1024:$E$1035, MATCH($B392,CALLiTE_SHASTA_LEVEL2_4!$C$1024:$C$1035,0), 1)</f>
        <v>1700</v>
      </c>
      <c r="M392" s="11">
        <f>INDEX(CALLiTE_SHASTA_LEVEL2_4!$F$1024:$F$1035, MATCH($B392,CALLiTE_SHASTA_LEVEL2_4!$C$1024:$C$1035,0), 1)</f>
        <v>3200</v>
      </c>
      <c r="N392" s="11">
        <f>inflowYuba!H381</f>
        <v>1580</v>
      </c>
      <c r="O392" s="11">
        <f>INDEX(DEMAND_D_DAGUER_NP!$K$3:$K$14, MATCH($B392,DEMAND_D_DAGUER_NP!$H$3:$H$14,0), 1)</f>
        <v>30.54394749818676</v>
      </c>
      <c r="P392" s="11">
        <f>INDEX(D_THERM_DEMANDS!AB$3:AB$14, MATCH($B392,D_THERM_DEMANDS!$P$3:$P$14,0), 1)</f>
        <v>0.74173579164730596</v>
      </c>
      <c r="Q392" s="11">
        <f>INDEX(D_THERM_DEMANDS!AC$3:AC$14, MATCH($B392,D_THERM_DEMANDS!$P$3:$P$14,0), 1)</f>
        <v>0.71701613292899191</v>
      </c>
      <c r="R392" s="11">
        <f>INDEX(D_THERM_DEMANDS!AD$3:AD$14, MATCH($B392,D_THERM_DEMANDS!$P$3:$P$14,0), 1)</f>
        <v>2.7285637628464472</v>
      </c>
      <c r="S392" s="11">
        <f>INDEX(D_THERM_DEMANDS!AE$3:AE$14, MATCH($B392,D_THERM_DEMANDS!$P$3:$P$14,0), 1)</f>
        <v>2.4815668204596148E-2</v>
      </c>
      <c r="T392" s="11">
        <f>INDEX(D_THERM_DEMANDS!AF$3:AF$14, MATCH($B392,D_THERM_DEMANDS!$P$3:$P$14,0), 1)</f>
        <v>3.4639017647861883E-2</v>
      </c>
      <c r="U392" s="11">
        <f>INDEX(D_THERM_DEMANDS!AG$3:AG$14, MATCH($B392,D_THERM_DEMANDS!$P$3:$P$14,0), 1)</f>
        <v>0.10391704918968331</v>
      </c>
      <c r="V392" s="11">
        <f>INDEX(D_THERM_DEMANDS!AH$3:AH$14, MATCH($B392,D_THERM_DEMANDS!$P$3:$P$14,0), 1)</f>
        <v>3.9527649841000954E-2</v>
      </c>
      <c r="W392" s="11">
        <f>INDEX(D_THERM_DEMANDS!AI$3:AI$14, MATCH($B392,D_THERM_DEMANDS!$P$3:$P$14,0), 1)</f>
        <v>3.9362520391490602E-2</v>
      </c>
      <c r="X392" s="11">
        <f>INDEX(D_THERM_DEMANDS!AJ$3:AJ$14, MATCH($B392,D_THERM_DEMANDS!$P$3:$P$14,0), 1)</f>
        <v>0.10391704918968331</v>
      </c>
      <c r="Y392" s="11">
        <f>INDEX(D_THERM_DEMANDS!AK$3:AK$14, MATCH($B392,D_THERM_DEMANDS!$P$3:$P$14,0), 1)</f>
        <v>0</v>
      </c>
      <c r="Z392">
        <f>INDEX(DEMAND_C217B!$K$3:$K$14, MATCH($B392,DEMAND_C217B!$H$3:$H$14,0), 1)</f>
        <v>0.62323399220011011</v>
      </c>
    </row>
    <row r="393" spans="1:26">
      <c r="A393" s="1">
        <v>44058</v>
      </c>
      <c r="B393" s="6">
        <f t="shared" si="5"/>
        <v>8</v>
      </c>
      <c r="C393" s="11">
        <v>2249</v>
      </c>
      <c r="D393" s="11">
        <f>OROLEVEL5!G382/1000</f>
        <v>3538</v>
      </c>
      <c r="E393" s="11">
        <f>INDEX(OROevaprateIN!$D$2:$D$13, MATCH($B393,OROevaprateIN!$A$2:$A$13,0), 1)</f>
        <v>0.28356897773690315</v>
      </c>
      <c r="F393" s="11">
        <f>INDEX(DEM_D6_PWR!$K$3:$K$14, MATCH($B393,DEM_D6_PWR!$H$3:$H$14,0), 1)</f>
        <v>8.6950844883369405E-2</v>
      </c>
      <c r="G393" s="11">
        <f>INDEX('MINGW_6&amp;DR69'!$L$3:$L$14, MATCH($B393,'MINGW_6&amp;DR69'!$H$3:$H$14,0), 1)</f>
        <v>1.4923195113784158</v>
      </c>
      <c r="H393" s="11">
        <f>INDEX('MINGW_6&amp;DR69'!$M$3:$M$14, MATCH($B393,'MINGW_6&amp;DR69'!$H$3:$H$14,0), 1)</f>
        <v>9.2302995262790564</v>
      </c>
      <c r="I393" s="11">
        <v>3987</v>
      </c>
      <c r="J393" s="11">
        <f>INDEX(CALLITE_EVAP_S_SHSTA!$I$2:$I$13, MATCH($B393,CALLITE_EVAP_S_SHSTA!$F$2:$F$13,0), 1)</f>
        <v>0.32086789406572802</v>
      </c>
      <c r="K393" s="11">
        <f>SHASTAlevel5extended!$H382</f>
        <v>4552.1000000000004</v>
      </c>
      <c r="L393" s="11">
        <f>INDEX(CALLiTE_SHASTA_LEVEL2_4!$E$1024:$E$1035, MATCH($B393,CALLiTE_SHASTA_LEVEL2_4!$C$1024:$C$1035,0), 1)</f>
        <v>1700</v>
      </c>
      <c r="M393" s="11">
        <f>INDEX(CALLiTE_SHASTA_LEVEL2_4!$F$1024:$F$1035, MATCH($B393,CALLiTE_SHASTA_LEVEL2_4!$C$1024:$C$1035,0), 1)</f>
        <v>3200</v>
      </c>
      <c r="N393" s="11">
        <f>inflowYuba!H382</f>
        <v>1586</v>
      </c>
      <c r="O393" s="11">
        <f>INDEX(DEMAND_D_DAGUER_NP!$K$3:$K$14, MATCH($B393,DEMAND_D_DAGUER_NP!$H$3:$H$14,0), 1)</f>
        <v>30.54394749818676</v>
      </c>
      <c r="P393" s="11">
        <f>INDEX(D_THERM_DEMANDS!AB$3:AB$14, MATCH($B393,D_THERM_DEMANDS!$P$3:$P$14,0), 1)</f>
        <v>0.74173579164730596</v>
      </c>
      <c r="Q393" s="11">
        <f>INDEX(D_THERM_DEMANDS!AC$3:AC$14, MATCH($B393,D_THERM_DEMANDS!$P$3:$P$14,0), 1)</f>
        <v>0.71701613292899191</v>
      </c>
      <c r="R393" s="11">
        <f>INDEX(D_THERM_DEMANDS!AD$3:AD$14, MATCH($B393,D_THERM_DEMANDS!$P$3:$P$14,0), 1)</f>
        <v>2.7285637628464472</v>
      </c>
      <c r="S393" s="11">
        <f>INDEX(D_THERM_DEMANDS!AE$3:AE$14, MATCH($B393,D_THERM_DEMANDS!$P$3:$P$14,0), 1)</f>
        <v>2.4815668204596148E-2</v>
      </c>
      <c r="T393" s="11">
        <f>INDEX(D_THERM_DEMANDS!AF$3:AF$14, MATCH($B393,D_THERM_DEMANDS!$P$3:$P$14,0), 1)</f>
        <v>3.4639017647861883E-2</v>
      </c>
      <c r="U393" s="11">
        <f>INDEX(D_THERM_DEMANDS!AG$3:AG$14, MATCH($B393,D_THERM_DEMANDS!$P$3:$P$14,0), 1)</f>
        <v>0.10391704918968331</v>
      </c>
      <c r="V393" s="11">
        <f>INDEX(D_THERM_DEMANDS!AH$3:AH$14, MATCH($B393,D_THERM_DEMANDS!$P$3:$P$14,0), 1)</f>
        <v>3.9527649841000954E-2</v>
      </c>
      <c r="W393" s="11">
        <f>INDEX(D_THERM_DEMANDS!AI$3:AI$14, MATCH($B393,D_THERM_DEMANDS!$P$3:$P$14,0), 1)</f>
        <v>3.9362520391490602E-2</v>
      </c>
      <c r="X393" s="11">
        <f>INDEX(D_THERM_DEMANDS!AJ$3:AJ$14, MATCH($B393,D_THERM_DEMANDS!$P$3:$P$14,0), 1)</f>
        <v>0.10391704918968331</v>
      </c>
      <c r="Y393" s="11">
        <f>INDEX(D_THERM_DEMANDS!AK$3:AK$14, MATCH($B393,D_THERM_DEMANDS!$P$3:$P$14,0), 1)</f>
        <v>0</v>
      </c>
      <c r="Z393">
        <f>INDEX(DEMAND_C217B!$K$3:$K$14, MATCH($B393,DEMAND_C217B!$H$3:$H$14,0), 1)</f>
        <v>0.62323399220011011</v>
      </c>
    </row>
    <row r="394" spans="1:26">
      <c r="A394" s="1">
        <v>44059</v>
      </c>
      <c r="B394" s="6">
        <f t="shared" si="5"/>
        <v>8</v>
      </c>
      <c r="C394" s="11">
        <v>2068</v>
      </c>
      <c r="D394" s="11">
        <f>OROLEVEL5!G383/1000</f>
        <v>3538</v>
      </c>
      <c r="E394" s="11">
        <f>INDEX(OROevaprateIN!$D$2:$D$13, MATCH($B394,OROevaprateIN!$A$2:$A$13,0), 1)</f>
        <v>0.28356897773690315</v>
      </c>
      <c r="F394" s="11">
        <f>INDEX(DEM_D6_PWR!$K$3:$K$14, MATCH($B394,DEM_D6_PWR!$H$3:$H$14,0), 1)</f>
        <v>8.6950844883369405E-2</v>
      </c>
      <c r="G394" s="11">
        <f>INDEX('MINGW_6&amp;DR69'!$L$3:$L$14, MATCH($B394,'MINGW_6&amp;DR69'!$H$3:$H$14,0), 1)</f>
        <v>1.4923195113784158</v>
      </c>
      <c r="H394" s="11">
        <f>INDEX('MINGW_6&amp;DR69'!$M$3:$M$14, MATCH($B394,'MINGW_6&amp;DR69'!$H$3:$H$14,0), 1)</f>
        <v>9.2302995262790564</v>
      </c>
      <c r="I394" s="11">
        <v>2916</v>
      </c>
      <c r="J394" s="11">
        <f>INDEX(CALLITE_EVAP_S_SHSTA!$I$2:$I$13, MATCH($B394,CALLITE_EVAP_S_SHSTA!$F$2:$F$13,0), 1)</f>
        <v>0.32086789406572802</v>
      </c>
      <c r="K394" s="11">
        <f>SHASTAlevel5extended!$H383</f>
        <v>4552.1000000000004</v>
      </c>
      <c r="L394" s="11">
        <f>INDEX(CALLiTE_SHASTA_LEVEL2_4!$E$1024:$E$1035, MATCH($B394,CALLiTE_SHASTA_LEVEL2_4!$C$1024:$C$1035,0), 1)</f>
        <v>1700</v>
      </c>
      <c r="M394" s="11">
        <f>INDEX(CALLiTE_SHASTA_LEVEL2_4!$F$1024:$F$1035, MATCH($B394,CALLiTE_SHASTA_LEVEL2_4!$C$1024:$C$1035,0), 1)</f>
        <v>3200</v>
      </c>
      <c r="N394" s="11">
        <f>inflowYuba!H383</f>
        <v>1578</v>
      </c>
      <c r="O394" s="11">
        <f>INDEX(DEMAND_D_DAGUER_NP!$K$3:$K$14, MATCH($B394,DEMAND_D_DAGUER_NP!$H$3:$H$14,0), 1)</f>
        <v>30.54394749818676</v>
      </c>
      <c r="P394" s="11">
        <f>INDEX(D_THERM_DEMANDS!AB$3:AB$14, MATCH($B394,D_THERM_DEMANDS!$P$3:$P$14,0), 1)</f>
        <v>0.74173579164730596</v>
      </c>
      <c r="Q394" s="11">
        <f>INDEX(D_THERM_DEMANDS!AC$3:AC$14, MATCH($B394,D_THERM_DEMANDS!$P$3:$P$14,0), 1)</f>
        <v>0.71701613292899191</v>
      </c>
      <c r="R394" s="11">
        <f>INDEX(D_THERM_DEMANDS!AD$3:AD$14, MATCH($B394,D_THERM_DEMANDS!$P$3:$P$14,0), 1)</f>
        <v>2.7285637628464472</v>
      </c>
      <c r="S394" s="11">
        <f>INDEX(D_THERM_DEMANDS!AE$3:AE$14, MATCH($B394,D_THERM_DEMANDS!$P$3:$P$14,0), 1)</f>
        <v>2.4815668204596148E-2</v>
      </c>
      <c r="T394" s="11">
        <f>INDEX(D_THERM_DEMANDS!AF$3:AF$14, MATCH($B394,D_THERM_DEMANDS!$P$3:$P$14,0), 1)</f>
        <v>3.4639017647861883E-2</v>
      </c>
      <c r="U394" s="11">
        <f>INDEX(D_THERM_DEMANDS!AG$3:AG$14, MATCH($B394,D_THERM_DEMANDS!$P$3:$P$14,0), 1)</f>
        <v>0.10391704918968331</v>
      </c>
      <c r="V394" s="11">
        <f>INDEX(D_THERM_DEMANDS!AH$3:AH$14, MATCH($B394,D_THERM_DEMANDS!$P$3:$P$14,0), 1)</f>
        <v>3.9527649841000954E-2</v>
      </c>
      <c r="W394" s="11">
        <f>INDEX(D_THERM_DEMANDS!AI$3:AI$14, MATCH($B394,D_THERM_DEMANDS!$P$3:$P$14,0), 1)</f>
        <v>3.9362520391490602E-2</v>
      </c>
      <c r="X394" s="11">
        <f>INDEX(D_THERM_DEMANDS!AJ$3:AJ$14, MATCH($B394,D_THERM_DEMANDS!$P$3:$P$14,0), 1)</f>
        <v>0.10391704918968331</v>
      </c>
      <c r="Y394" s="11">
        <f>INDEX(D_THERM_DEMANDS!AK$3:AK$14, MATCH($B394,D_THERM_DEMANDS!$P$3:$P$14,0), 1)</f>
        <v>0</v>
      </c>
      <c r="Z394">
        <f>INDEX(DEMAND_C217B!$K$3:$K$14, MATCH($B394,DEMAND_C217B!$H$3:$H$14,0), 1)</f>
        <v>0.62323399220011011</v>
      </c>
    </row>
    <row r="395" spans="1:26">
      <c r="A395" s="1">
        <v>44060</v>
      </c>
      <c r="B395" s="6">
        <f t="shared" si="5"/>
        <v>8</v>
      </c>
      <c r="C395" s="11">
        <v>1485</v>
      </c>
      <c r="D395" s="11">
        <f>OROLEVEL5!G384/1000</f>
        <v>3538</v>
      </c>
      <c r="E395" s="11">
        <f>INDEX(OROevaprateIN!$D$2:$D$13, MATCH($B395,OROevaprateIN!$A$2:$A$13,0), 1)</f>
        <v>0.28356897773690315</v>
      </c>
      <c r="F395" s="11">
        <f>INDEX(DEM_D6_PWR!$K$3:$K$14, MATCH($B395,DEM_D6_PWR!$H$3:$H$14,0), 1)</f>
        <v>8.6950844883369405E-2</v>
      </c>
      <c r="G395" s="11">
        <f>INDEX('MINGW_6&amp;DR69'!$L$3:$L$14, MATCH($B395,'MINGW_6&amp;DR69'!$H$3:$H$14,0), 1)</f>
        <v>1.4923195113784158</v>
      </c>
      <c r="H395" s="11">
        <f>INDEX('MINGW_6&amp;DR69'!$M$3:$M$14, MATCH($B395,'MINGW_6&amp;DR69'!$H$3:$H$14,0), 1)</f>
        <v>9.2302995262790564</v>
      </c>
      <c r="I395" s="11">
        <v>2473</v>
      </c>
      <c r="J395" s="11">
        <f>INDEX(CALLITE_EVAP_S_SHSTA!$I$2:$I$13, MATCH($B395,CALLITE_EVAP_S_SHSTA!$F$2:$F$13,0), 1)</f>
        <v>0.32086789406572802</v>
      </c>
      <c r="K395" s="11">
        <f>SHASTAlevel5extended!$H384</f>
        <v>4552.1000000000004</v>
      </c>
      <c r="L395" s="11">
        <f>INDEX(CALLiTE_SHASTA_LEVEL2_4!$E$1024:$E$1035, MATCH($B395,CALLiTE_SHASTA_LEVEL2_4!$C$1024:$C$1035,0), 1)</f>
        <v>1700</v>
      </c>
      <c r="M395" s="11">
        <f>INDEX(CALLiTE_SHASTA_LEVEL2_4!$F$1024:$F$1035, MATCH($B395,CALLiTE_SHASTA_LEVEL2_4!$C$1024:$C$1035,0), 1)</f>
        <v>3200</v>
      </c>
      <c r="N395" s="11">
        <f>inflowYuba!H384</f>
        <v>1584</v>
      </c>
      <c r="O395" s="11">
        <f>INDEX(DEMAND_D_DAGUER_NP!$K$3:$K$14, MATCH($B395,DEMAND_D_DAGUER_NP!$H$3:$H$14,0), 1)</f>
        <v>30.54394749818676</v>
      </c>
      <c r="P395" s="11">
        <f>INDEX(D_THERM_DEMANDS!AB$3:AB$14, MATCH($B395,D_THERM_DEMANDS!$P$3:$P$14,0), 1)</f>
        <v>0.74173579164730596</v>
      </c>
      <c r="Q395" s="11">
        <f>INDEX(D_THERM_DEMANDS!AC$3:AC$14, MATCH($B395,D_THERM_DEMANDS!$P$3:$P$14,0), 1)</f>
        <v>0.71701613292899191</v>
      </c>
      <c r="R395" s="11">
        <f>INDEX(D_THERM_DEMANDS!AD$3:AD$14, MATCH($B395,D_THERM_DEMANDS!$P$3:$P$14,0), 1)</f>
        <v>2.7285637628464472</v>
      </c>
      <c r="S395" s="11">
        <f>INDEX(D_THERM_DEMANDS!AE$3:AE$14, MATCH($B395,D_THERM_DEMANDS!$P$3:$P$14,0), 1)</f>
        <v>2.4815668204596148E-2</v>
      </c>
      <c r="T395" s="11">
        <f>INDEX(D_THERM_DEMANDS!AF$3:AF$14, MATCH($B395,D_THERM_DEMANDS!$P$3:$P$14,0), 1)</f>
        <v>3.4639017647861883E-2</v>
      </c>
      <c r="U395" s="11">
        <f>INDEX(D_THERM_DEMANDS!AG$3:AG$14, MATCH($B395,D_THERM_DEMANDS!$P$3:$P$14,0), 1)</f>
        <v>0.10391704918968331</v>
      </c>
      <c r="V395" s="11">
        <f>INDEX(D_THERM_DEMANDS!AH$3:AH$14, MATCH($B395,D_THERM_DEMANDS!$P$3:$P$14,0), 1)</f>
        <v>3.9527649841000954E-2</v>
      </c>
      <c r="W395" s="11">
        <f>INDEX(D_THERM_DEMANDS!AI$3:AI$14, MATCH($B395,D_THERM_DEMANDS!$P$3:$P$14,0), 1)</f>
        <v>3.9362520391490602E-2</v>
      </c>
      <c r="X395" s="11">
        <f>INDEX(D_THERM_DEMANDS!AJ$3:AJ$14, MATCH($B395,D_THERM_DEMANDS!$P$3:$P$14,0), 1)</f>
        <v>0.10391704918968331</v>
      </c>
      <c r="Y395" s="11">
        <f>INDEX(D_THERM_DEMANDS!AK$3:AK$14, MATCH($B395,D_THERM_DEMANDS!$P$3:$P$14,0), 1)</f>
        <v>0</v>
      </c>
      <c r="Z395">
        <f>INDEX(DEMAND_C217B!$K$3:$K$14, MATCH($B395,DEMAND_C217B!$H$3:$H$14,0), 1)</f>
        <v>0.62323399220011011</v>
      </c>
    </row>
    <row r="396" spans="1:26">
      <c r="A396" s="1">
        <v>44061</v>
      </c>
      <c r="B396" s="6">
        <f t="shared" si="5"/>
        <v>8</v>
      </c>
      <c r="C396" s="11">
        <v>2217</v>
      </c>
      <c r="D396" s="11">
        <f>OROLEVEL5!G385/1000</f>
        <v>3538</v>
      </c>
      <c r="E396" s="11">
        <f>INDEX(OROevaprateIN!$D$2:$D$13, MATCH($B396,OROevaprateIN!$A$2:$A$13,0), 1)</f>
        <v>0.28356897773690315</v>
      </c>
      <c r="F396" s="11">
        <f>INDEX(DEM_D6_PWR!$K$3:$K$14, MATCH($B396,DEM_D6_PWR!$H$3:$H$14,0), 1)</f>
        <v>8.6950844883369405E-2</v>
      </c>
      <c r="G396" s="11">
        <f>INDEX('MINGW_6&amp;DR69'!$L$3:$L$14, MATCH($B396,'MINGW_6&amp;DR69'!$H$3:$H$14,0), 1)</f>
        <v>1.4923195113784158</v>
      </c>
      <c r="H396" s="11">
        <f>INDEX('MINGW_6&amp;DR69'!$M$3:$M$14, MATCH($B396,'MINGW_6&amp;DR69'!$H$3:$H$14,0), 1)</f>
        <v>9.2302995262790564</v>
      </c>
      <c r="I396" s="11">
        <v>1629</v>
      </c>
      <c r="J396" s="11">
        <f>INDEX(CALLITE_EVAP_S_SHSTA!$I$2:$I$13, MATCH($B396,CALLITE_EVAP_S_SHSTA!$F$2:$F$13,0), 1)</f>
        <v>0.32086789406572802</v>
      </c>
      <c r="K396" s="11">
        <f>SHASTAlevel5extended!$H385</f>
        <v>4552.1000000000004</v>
      </c>
      <c r="L396" s="11">
        <f>INDEX(CALLiTE_SHASTA_LEVEL2_4!$E$1024:$E$1035, MATCH($B396,CALLiTE_SHASTA_LEVEL2_4!$C$1024:$C$1035,0), 1)</f>
        <v>1700</v>
      </c>
      <c r="M396" s="11">
        <f>INDEX(CALLiTE_SHASTA_LEVEL2_4!$F$1024:$F$1035, MATCH($B396,CALLiTE_SHASTA_LEVEL2_4!$C$1024:$C$1035,0), 1)</f>
        <v>3200</v>
      </c>
      <c r="N396" s="11">
        <f>inflowYuba!H385</f>
        <v>2233</v>
      </c>
      <c r="O396" s="11">
        <f>INDEX(DEMAND_D_DAGUER_NP!$K$3:$K$14, MATCH($B396,DEMAND_D_DAGUER_NP!$H$3:$H$14,0), 1)</f>
        <v>30.54394749818676</v>
      </c>
      <c r="P396" s="11">
        <f>INDEX(D_THERM_DEMANDS!AB$3:AB$14, MATCH($B396,D_THERM_DEMANDS!$P$3:$P$14,0), 1)</f>
        <v>0.74173579164730596</v>
      </c>
      <c r="Q396" s="11">
        <f>INDEX(D_THERM_DEMANDS!AC$3:AC$14, MATCH($B396,D_THERM_DEMANDS!$P$3:$P$14,0), 1)</f>
        <v>0.71701613292899191</v>
      </c>
      <c r="R396" s="11">
        <f>INDEX(D_THERM_DEMANDS!AD$3:AD$14, MATCH($B396,D_THERM_DEMANDS!$P$3:$P$14,0), 1)</f>
        <v>2.7285637628464472</v>
      </c>
      <c r="S396" s="11">
        <f>INDEX(D_THERM_DEMANDS!AE$3:AE$14, MATCH($B396,D_THERM_DEMANDS!$P$3:$P$14,0), 1)</f>
        <v>2.4815668204596148E-2</v>
      </c>
      <c r="T396" s="11">
        <f>INDEX(D_THERM_DEMANDS!AF$3:AF$14, MATCH($B396,D_THERM_DEMANDS!$P$3:$P$14,0), 1)</f>
        <v>3.4639017647861883E-2</v>
      </c>
      <c r="U396" s="11">
        <f>INDEX(D_THERM_DEMANDS!AG$3:AG$14, MATCH($B396,D_THERM_DEMANDS!$P$3:$P$14,0), 1)</f>
        <v>0.10391704918968331</v>
      </c>
      <c r="V396" s="11">
        <f>INDEX(D_THERM_DEMANDS!AH$3:AH$14, MATCH($B396,D_THERM_DEMANDS!$P$3:$P$14,0), 1)</f>
        <v>3.9527649841000954E-2</v>
      </c>
      <c r="W396" s="11">
        <f>INDEX(D_THERM_DEMANDS!AI$3:AI$14, MATCH($B396,D_THERM_DEMANDS!$P$3:$P$14,0), 1)</f>
        <v>3.9362520391490602E-2</v>
      </c>
      <c r="X396" s="11">
        <f>INDEX(D_THERM_DEMANDS!AJ$3:AJ$14, MATCH($B396,D_THERM_DEMANDS!$P$3:$P$14,0), 1)</f>
        <v>0.10391704918968331</v>
      </c>
      <c r="Y396" s="11">
        <f>INDEX(D_THERM_DEMANDS!AK$3:AK$14, MATCH($B396,D_THERM_DEMANDS!$P$3:$P$14,0), 1)</f>
        <v>0</v>
      </c>
      <c r="Z396">
        <f>INDEX(DEMAND_C217B!$K$3:$K$14, MATCH($B396,DEMAND_C217B!$H$3:$H$14,0), 1)</f>
        <v>0.62323399220011011</v>
      </c>
    </row>
    <row r="397" spans="1:26">
      <c r="A397" s="1">
        <v>44062</v>
      </c>
      <c r="B397" s="6">
        <f t="shared" ref="B397:B460" si="6">MONTH(A397)</f>
        <v>8</v>
      </c>
      <c r="C397" s="11">
        <v>2032</v>
      </c>
      <c r="D397" s="11">
        <f>OROLEVEL5!G386/1000</f>
        <v>3538</v>
      </c>
      <c r="E397" s="11">
        <f>INDEX(OROevaprateIN!$D$2:$D$13, MATCH($B397,OROevaprateIN!$A$2:$A$13,0), 1)</f>
        <v>0.28356897773690315</v>
      </c>
      <c r="F397" s="11">
        <f>INDEX(DEM_D6_PWR!$K$3:$K$14, MATCH($B397,DEM_D6_PWR!$H$3:$H$14,0), 1)</f>
        <v>8.6950844883369405E-2</v>
      </c>
      <c r="G397" s="11">
        <f>INDEX('MINGW_6&amp;DR69'!$L$3:$L$14, MATCH($B397,'MINGW_6&amp;DR69'!$H$3:$H$14,0), 1)</f>
        <v>1.4923195113784158</v>
      </c>
      <c r="H397" s="11">
        <f>INDEX('MINGW_6&amp;DR69'!$M$3:$M$14, MATCH($B397,'MINGW_6&amp;DR69'!$H$3:$H$14,0), 1)</f>
        <v>9.2302995262790564</v>
      </c>
      <c r="I397" s="11">
        <v>1423</v>
      </c>
      <c r="J397" s="11">
        <f>INDEX(CALLITE_EVAP_S_SHSTA!$I$2:$I$13, MATCH($B397,CALLITE_EVAP_S_SHSTA!$F$2:$F$13,0), 1)</f>
        <v>0.32086789406572802</v>
      </c>
      <c r="K397" s="11">
        <f>SHASTAlevel5extended!$H386</f>
        <v>4552.1000000000004</v>
      </c>
      <c r="L397" s="11">
        <f>INDEX(CALLiTE_SHASTA_LEVEL2_4!$E$1024:$E$1035, MATCH($B397,CALLiTE_SHASTA_LEVEL2_4!$C$1024:$C$1035,0), 1)</f>
        <v>1700</v>
      </c>
      <c r="M397" s="11">
        <f>INDEX(CALLiTE_SHASTA_LEVEL2_4!$F$1024:$F$1035, MATCH($B397,CALLiTE_SHASTA_LEVEL2_4!$C$1024:$C$1035,0), 1)</f>
        <v>3200</v>
      </c>
      <c r="N397" s="11">
        <f>inflowYuba!H386</f>
        <v>2597</v>
      </c>
      <c r="O397" s="11">
        <f>INDEX(DEMAND_D_DAGUER_NP!$K$3:$K$14, MATCH($B397,DEMAND_D_DAGUER_NP!$H$3:$H$14,0), 1)</f>
        <v>30.54394749818676</v>
      </c>
      <c r="P397" s="11">
        <f>INDEX(D_THERM_DEMANDS!AB$3:AB$14, MATCH($B397,D_THERM_DEMANDS!$P$3:$P$14,0), 1)</f>
        <v>0.74173579164730596</v>
      </c>
      <c r="Q397" s="11">
        <f>INDEX(D_THERM_DEMANDS!AC$3:AC$14, MATCH($B397,D_THERM_DEMANDS!$P$3:$P$14,0), 1)</f>
        <v>0.71701613292899191</v>
      </c>
      <c r="R397" s="11">
        <f>INDEX(D_THERM_DEMANDS!AD$3:AD$14, MATCH($B397,D_THERM_DEMANDS!$P$3:$P$14,0), 1)</f>
        <v>2.7285637628464472</v>
      </c>
      <c r="S397" s="11">
        <f>INDEX(D_THERM_DEMANDS!AE$3:AE$14, MATCH($B397,D_THERM_DEMANDS!$P$3:$P$14,0), 1)</f>
        <v>2.4815668204596148E-2</v>
      </c>
      <c r="T397" s="11">
        <f>INDEX(D_THERM_DEMANDS!AF$3:AF$14, MATCH($B397,D_THERM_DEMANDS!$P$3:$P$14,0), 1)</f>
        <v>3.4639017647861883E-2</v>
      </c>
      <c r="U397" s="11">
        <f>INDEX(D_THERM_DEMANDS!AG$3:AG$14, MATCH($B397,D_THERM_DEMANDS!$P$3:$P$14,0), 1)</f>
        <v>0.10391704918968331</v>
      </c>
      <c r="V397" s="11">
        <f>INDEX(D_THERM_DEMANDS!AH$3:AH$14, MATCH($B397,D_THERM_DEMANDS!$P$3:$P$14,0), 1)</f>
        <v>3.9527649841000954E-2</v>
      </c>
      <c r="W397" s="11">
        <f>INDEX(D_THERM_DEMANDS!AI$3:AI$14, MATCH($B397,D_THERM_DEMANDS!$P$3:$P$14,0), 1)</f>
        <v>3.9362520391490602E-2</v>
      </c>
      <c r="X397" s="11">
        <f>INDEX(D_THERM_DEMANDS!AJ$3:AJ$14, MATCH($B397,D_THERM_DEMANDS!$P$3:$P$14,0), 1)</f>
        <v>0.10391704918968331</v>
      </c>
      <c r="Y397" s="11">
        <f>INDEX(D_THERM_DEMANDS!AK$3:AK$14, MATCH($B397,D_THERM_DEMANDS!$P$3:$P$14,0), 1)</f>
        <v>0</v>
      </c>
      <c r="Z397">
        <f>INDEX(DEMAND_C217B!$K$3:$K$14, MATCH($B397,DEMAND_C217B!$H$3:$H$14,0), 1)</f>
        <v>0.62323399220011011</v>
      </c>
    </row>
    <row r="398" spans="1:26">
      <c r="A398" s="1">
        <v>44063</v>
      </c>
      <c r="B398" s="6">
        <f t="shared" si="6"/>
        <v>8</v>
      </c>
      <c r="C398" s="11">
        <v>2462</v>
      </c>
      <c r="D398" s="11">
        <f>OROLEVEL5!G387/1000</f>
        <v>3538</v>
      </c>
      <c r="E398" s="11">
        <f>INDEX(OROevaprateIN!$D$2:$D$13, MATCH($B398,OROevaprateIN!$A$2:$A$13,0), 1)</f>
        <v>0.28356897773690315</v>
      </c>
      <c r="F398" s="11">
        <f>INDEX(DEM_D6_PWR!$K$3:$K$14, MATCH($B398,DEM_D6_PWR!$H$3:$H$14,0), 1)</f>
        <v>8.6950844883369405E-2</v>
      </c>
      <c r="G398" s="11">
        <f>INDEX('MINGW_6&amp;DR69'!$L$3:$L$14, MATCH($B398,'MINGW_6&amp;DR69'!$H$3:$H$14,0), 1)</f>
        <v>1.4923195113784158</v>
      </c>
      <c r="H398" s="11">
        <f>INDEX('MINGW_6&amp;DR69'!$M$3:$M$14, MATCH($B398,'MINGW_6&amp;DR69'!$H$3:$H$14,0), 1)</f>
        <v>9.2302995262790564</v>
      </c>
      <c r="I398" s="11">
        <v>3890</v>
      </c>
      <c r="J398" s="11">
        <f>INDEX(CALLITE_EVAP_S_SHSTA!$I$2:$I$13, MATCH($B398,CALLITE_EVAP_S_SHSTA!$F$2:$F$13,0), 1)</f>
        <v>0.32086789406572802</v>
      </c>
      <c r="K398" s="11">
        <f>SHASTAlevel5extended!$H387</f>
        <v>4552.1000000000004</v>
      </c>
      <c r="L398" s="11">
        <f>INDEX(CALLiTE_SHASTA_LEVEL2_4!$E$1024:$E$1035, MATCH($B398,CALLiTE_SHASTA_LEVEL2_4!$C$1024:$C$1035,0), 1)</f>
        <v>1700</v>
      </c>
      <c r="M398" s="11">
        <f>INDEX(CALLiTE_SHASTA_LEVEL2_4!$F$1024:$F$1035, MATCH($B398,CALLiTE_SHASTA_LEVEL2_4!$C$1024:$C$1035,0), 1)</f>
        <v>3200</v>
      </c>
      <c r="N398" s="11">
        <f>inflowYuba!H387</f>
        <v>2592</v>
      </c>
      <c r="O398" s="11">
        <f>INDEX(DEMAND_D_DAGUER_NP!$K$3:$K$14, MATCH($B398,DEMAND_D_DAGUER_NP!$H$3:$H$14,0), 1)</f>
        <v>30.54394749818676</v>
      </c>
      <c r="P398" s="11">
        <f>INDEX(D_THERM_DEMANDS!AB$3:AB$14, MATCH($B398,D_THERM_DEMANDS!$P$3:$P$14,0), 1)</f>
        <v>0.74173579164730596</v>
      </c>
      <c r="Q398" s="11">
        <f>INDEX(D_THERM_DEMANDS!AC$3:AC$14, MATCH($B398,D_THERM_DEMANDS!$P$3:$P$14,0), 1)</f>
        <v>0.71701613292899191</v>
      </c>
      <c r="R398" s="11">
        <f>INDEX(D_THERM_DEMANDS!AD$3:AD$14, MATCH($B398,D_THERM_DEMANDS!$P$3:$P$14,0), 1)</f>
        <v>2.7285637628464472</v>
      </c>
      <c r="S398" s="11">
        <f>INDEX(D_THERM_DEMANDS!AE$3:AE$14, MATCH($B398,D_THERM_DEMANDS!$P$3:$P$14,0), 1)</f>
        <v>2.4815668204596148E-2</v>
      </c>
      <c r="T398" s="11">
        <f>INDEX(D_THERM_DEMANDS!AF$3:AF$14, MATCH($B398,D_THERM_DEMANDS!$P$3:$P$14,0), 1)</f>
        <v>3.4639017647861883E-2</v>
      </c>
      <c r="U398" s="11">
        <f>INDEX(D_THERM_DEMANDS!AG$3:AG$14, MATCH($B398,D_THERM_DEMANDS!$P$3:$P$14,0), 1)</f>
        <v>0.10391704918968331</v>
      </c>
      <c r="V398" s="11">
        <f>INDEX(D_THERM_DEMANDS!AH$3:AH$14, MATCH($B398,D_THERM_DEMANDS!$P$3:$P$14,0), 1)</f>
        <v>3.9527649841000954E-2</v>
      </c>
      <c r="W398" s="11">
        <f>INDEX(D_THERM_DEMANDS!AI$3:AI$14, MATCH($B398,D_THERM_DEMANDS!$P$3:$P$14,0), 1)</f>
        <v>3.9362520391490602E-2</v>
      </c>
      <c r="X398" s="11">
        <f>INDEX(D_THERM_DEMANDS!AJ$3:AJ$14, MATCH($B398,D_THERM_DEMANDS!$P$3:$P$14,0), 1)</f>
        <v>0.10391704918968331</v>
      </c>
      <c r="Y398" s="11">
        <f>INDEX(D_THERM_DEMANDS!AK$3:AK$14, MATCH($B398,D_THERM_DEMANDS!$P$3:$P$14,0), 1)</f>
        <v>0</v>
      </c>
      <c r="Z398">
        <f>INDEX(DEMAND_C217B!$K$3:$K$14, MATCH($B398,DEMAND_C217B!$H$3:$H$14,0), 1)</f>
        <v>0.62323399220011011</v>
      </c>
    </row>
    <row r="399" spans="1:26">
      <c r="A399" s="1">
        <v>44064</v>
      </c>
      <c r="B399" s="6">
        <f t="shared" si="6"/>
        <v>8</v>
      </c>
      <c r="C399" s="11">
        <v>1723</v>
      </c>
      <c r="D399" s="11">
        <f>OROLEVEL5!G388/1000</f>
        <v>3538</v>
      </c>
      <c r="E399" s="11">
        <f>INDEX(OROevaprateIN!$D$2:$D$13, MATCH($B399,OROevaprateIN!$A$2:$A$13,0), 1)</f>
        <v>0.28356897773690315</v>
      </c>
      <c r="F399" s="11">
        <f>INDEX(DEM_D6_PWR!$K$3:$K$14, MATCH($B399,DEM_D6_PWR!$H$3:$H$14,0), 1)</f>
        <v>8.6950844883369405E-2</v>
      </c>
      <c r="G399" s="11">
        <f>INDEX('MINGW_6&amp;DR69'!$L$3:$L$14, MATCH($B399,'MINGW_6&amp;DR69'!$H$3:$H$14,0), 1)</f>
        <v>1.4923195113784158</v>
      </c>
      <c r="H399" s="11">
        <f>INDEX('MINGW_6&amp;DR69'!$M$3:$M$14, MATCH($B399,'MINGW_6&amp;DR69'!$H$3:$H$14,0), 1)</f>
        <v>9.2302995262790564</v>
      </c>
      <c r="I399" s="11">
        <v>2842</v>
      </c>
      <c r="J399" s="11">
        <f>INDEX(CALLITE_EVAP_S_SHSTA!$I$2:$I$13, MATCH($B399,CALLITE_EVAP_S_SHSTA!$F$2:$F$13,0), 1)</f>
        <v>0.32086789406572802</v>
      </c>
      <c r="K399" s="11">
        <f>SHASTAlevel5extended!$H388</f>
        <v>4552.1000000000004</v>
      </c>
      <c r="L399" s="11">
        <f>INDEX(CALLiTE_SHASTA_LEVEL2_4!$E$1024:$E$1035, MATCH($B399,CALLiTE_SHASTA_LEVEL2_4!$C$1024:$C$1035,0), 1)</f>
        <v>1700</v>
      </c>
      <c r="M399" s="11">
        <f>INDEX(CALLiTE_SHASTA_LEVEL2_4!$F$1024:$F$1035, MATCH($B399,CALLiTE_SHASTA_LEVEL2_4!$C$1024:$C$1035,0), 1)</f>
        <v>3200</v>
      </c>
      <c r="N399" s="11">
        <f>inflowYuba!H388</f>
        <v>2599</v>
      </c>
      <c r="O399" s="11">
        <f>INDEX(DEMAND_D_DAGUER_NP!$K$3:$K$14, MATCH($B399,DEMAND_D_DAGUER_NP!$H$3:$H$14,0), 1)</f>
        <v>30.54394749818676</v>
      </c>
      <c r="P399" s="11">
        <f>INDEX(D_THERM_DEMANDS!AB$3:AB$14, MATCH($B399,D_THERM_DEMANDS!$P$3:$P$14,0), 1)</f>
        <v>0.74173579164730596</v>
      </c>
      <c r="Q399" s="11">
        <f>INDEX(D_THERM_DEMANDS!AC$3:AC$14, MATCH($B399,D_THERM_DEMANDS!$P$3:$P$14,0), 1)</f>
        <v>0.71701613292899191</v>
      </c>
      <c r="R399" s="11">
        <f>INDEX(D_THERM_DEMANDS!AD$3:AD$14, MATCH($B399,D_THERM_DEMANDS!$P$3:$P$14,0), 1)</f>
        <v>2.7285637628464472</v>
      </c>
      <c r="S399" s="11">
        <f>INDEX(D_THERM_DEMANDS!AE$3:AE$14, MATCH($B399,D_THERM_DEMANDS!$P$3:$P$14,0), 1)</f>
        <v>2.4815668204596148E-2</v>
      </c>
      <c r="T399" s="11">
        <f>INDEX(D_THERM_DEMANDS!AF$3:AF$14, MATCH($B399,D_THERM_DEMANDS!$P$3:$P$14,0), 1)</f>
        <v>3.4639017647861883E-2</v>
      </c>
      <c r="U399" s="11">
        <f>INDEX(D_THERM_DEMANDS!AG$3:AG$14, MATCH($B399,D_THERM_DEMANDS!$P$3:$P$14,0), 1)</f>
        <v>0.10391704918968331</v>
      </c>
      <c r="V399" s="11">
        <f>INDEX(D_THERM_DEMANDS!AH$3:AH$14, MATCH($B399,D_THERM_DEMANDS!$P$3:$P$14,0), 1)</f>
        <v>3.9527649841000954E-2</v>
      </c>
      <c r="W399" s="11">
        <f>INDEX(D_THERM_DEMANDS!AI$3:AI$14, MATCH($B399,D_THERM_DEMANDS!$P$3:$P$14,0), 1)</f>
        <v>3.9362520391490602E-2</v>
      </c>
      <c r="X399" s="11">
        <f>INDEX(D_THERM_DEMANDS!AJ$3:AJ$14, MATCH($B399,D_THERM_DEMANDS!$P$3:$P$14,0), 1)</f>
        <v>0.10391704918968331</v>
      </c>
      <c r="Y399" s="11">
        <f>INDEX(D_THERM_DEMANDS!AK$3:AK$14, MATCH($B399,D_THERM_DEMANDS!$P$3:$P$14,0), 1)</f>
        <v>0</v>
      </c>
      <c r="Z399">
        <f>INDEX(DEMAND_C217B!$K$3:$K$14, MATCH($B399,DEMAND_C217B!$H$3:$H$14,0), 1)</f>
        <v>0.62323399220011011</v>
      </c>
    </row>
    <row r="400" spans="1:26">
      <c r="A400" s="1">
        <v>44065</v>
      </c>
      <c r="B400" s="6">
        <f t="shared" si="6"/>
        <v>8</v>
      </c>
      <c r="C400" s="11">
        <v>1656</v>
      </c>
      <c r="D400" s="11">
        <f>OROLEVEL5!G389/1000</f>
        <v>3538</v>
      </c>
      <c r="E400" s="11">
        <f>INDEX(OROevaprateIN!$D$2:$D$13, MATCH($B400,OROevaprateIN!$A$2:$A$13,0), 1)</f>
        <v>0.28356897773690315</v>
      </c>
      <c r="F400" s="11">
        <f>INDEX(DEM_D6_PWR!$K$3:$K$14, MATCH($B400,DEM_D6_PWR!$H$3:$H$14,0), 1)</f>
        <v>8.6950844883369405E-2</v>
      </c>
      <c r="G400" s="11">
        <f>INDEX('MINGW_6&amp;DR69'!$L$3:$L$14, MATCH($B400,'MINGW_6&amp;DR69'!$H$3:$H$14,0), 1)</f>
        <v>1.4923195113784158</v>
      </c>
      <c r="H400" s="11">
        <f>INDEX('MINGW_6&amp;DR69'!$M$3:$M$14, MATCH($B400,'MINGW_6&amp;DR69'!$H$3:$H$14,0), 1)</f>
        <v>9.2302995262790564</v>
      </c>
      <c r="I400" s="11">
        <v>2421</v>
      </c>
      <c r="J400" s="11">
        <f>INDEX(CALLITE_EVAP_S_SHSTA!$I$2:$I$13, MATCH($B400,CALLITE_EVAP_S_SHSTA!$F$2:$F$13,0), 1)</f>
        <v>0.32086789406572802</v>
      </c>
      <c r="K400" s="11">
        <f>SHASTAlevel5extended!$H389</f>
        <v>4552.1000000000004</v>
      </c>
      <c r="L400" s="11">
        <f>INDEX(CALLiTE_SHASTA_LEVEL2_4!$E$1024:$E$1035, MATCH($B400,CALLiTE_SHASTA_LEVEL2_4!$C$1024:$C$1035,0), 1)</f>
        <v>1700</v>
      </c>
      <c r="M400" s="11">
        <f>INDEX(CALLiTE_SHASTA_LEVEL2_4!$F$1024:$F$1035, MATCH($B400,CALLiTE_SHASTA_LEVEL2_4!$C$1024:$C$1035,0), 1)</f>
        <v>3200</v>
      </c>
      <c r="N400" s="11">
        <f>inflowYuba!H389</f>
        <v>2491</v>
      </c>
      <c r="O400" s="11">
        <f>INDEX(DEMAND_D_DAGUER_NP!$K$3:$K$14, MATCH($B400,DEMAND_D_DAGUER_NP!$H$3:$H$14,0), 1)</f>
        <v>30.54394749818676</v>
      </c>
      <c r="P400" s="11">
        <f>INDEX(D_THERM_DEMANDS!AB$3:AB$14, MATCH($B400,D_THERM_DEMANDS!$P$3:$P$14,0), 1)</f>
        <v>0.74173579164730596</v>
      </c>
      <c r="Q400" s="11">
        <f>INDEX(D_THERM_DEMANDS!AC$3:AC$14, MATCH($B400,D_THERM_DEMANDS!$P$3:$P$14,0), 1)</f>
        <v>0.71701613292899191</v>
      </c>
      <c r="R400" s="11">
        <f>INDEX(D_THERM_DEMANDS!AD$3:AD$14, MATCH($B400,D_THERM_DEMANDS!$P$3:$P$14,0), 1)</f>
        <v>2.7285637628464472</v>
      </c>
      <c r="S400" s="11">
        <f>INDEX(D_THERM_DEMANDS!AE$3:AE$14, MATCH($B400,D_THERM_DEMANDS!$P$3:$P$14,0), 1)</f>
        <v>2.4815668204596148E-2</v>
      </c>
      <c r="T400" s="11">
        <f>INDEX(D_THERM_DEMANDS!AF$3:AF$14, MATCH($B400,D_THERM_DEMANDS!$P$3:$P$14,0), 1)</f>
        <v>3.4639017647861883E-2</v>
      </c>
      <c r="U400" s="11">
        <f>INDEX(D_THERM_DEMANDS!AG$3:AG$14, MATCH($B400,D_THERM_DEMANDS!$P$3:$P$14,0), 1)</f>
        <v>0.10391704918968331</v>
      </c>
      <c r="V400" s="11">
        <f>INDEX(D_THERM_DEMANDS!AH$3:AH$14, MATCH($B400,D_THERM_DEMANDS!$P$3:$P$14,0), 1)</f>
        <v>3.9527649841000954E-2</v>
      </c>
      <c r="W400" s="11">
        <f>INDEX(D_THERM_DEMANDS!AI$3:AI$14, MATCH($B400,D_THERM_DEMANDS!$P$3:$P$14,0), 1)</f>
        <v>3.9362520391490602E-2</v>
      </c>
      <c r="X400" s="11">
        <f>INDEX(D_THERM_DEMANDS!AJ$3:AJ$14, MATCH($B400,D_THERM_DEMANDS!$P$3:$P$14,0), 1)</f>
        <v>0.10391704918968331</v>
      </c>
      <c r="Y400" s="11">
        <f>INDEX(D_THERM_DEMANDS!AK$3:AK$14, MATCH($B400,D_THERM_DEMANDS!$P$3:$P$14,0), 1)</f>
        <v>0</v>
      </c>
      <c r="Z400">
        <f>INDEX(DEMAND_C217B!$K$3:$K$14, MATCH($B400,DEMAND_C217B!$H$3:$H$14,0), 1)</f>
        <v>0.62323399220011011</v>
      </c>
    </row>
    <row r="401" spans="1:26">
      <c r="A401" s="1">
        <v>44066</v>
      </c>
      <c r="B401" s="6">
        <f t="shared" si="6"/>
        <v>8</v>
      </c>
      <c r="C401" s="11">
        <v>1865</v>
      </c>
      <c r="D401" s="11">
        <f>OROLEVEL5!G390/1000</f>
        <v>3538</v>
      </c>
      <c r="E401" s="11">
        <f>INDEX(OROevaprateIN!$D$2:$D$13, MATCH($B401,OROevaprateIN!$A$2:$A$13,0), 1)</f>
        <v>0.28356897773690315</v>
      </c>
      <c r="F401" s="11">
        <f>INDEX(DEM_D6_PWR!$K$3:$K$14, MATCH($B401,DEM_D6_PWR!$H$3:$H$14,0), 1)</f>
        <v>8.6950844883369405E-2</v>
      </c>
      <c r="G401" s="11">
        <f>INDEX('MINGW_6&amp;DR69'!$L$3:$L$14, MATCH($B401,'MINGW_6&amp;DR69'!$H$3:$H$14,0), 1)</f>
        <v>1.4923195113784158</v>
      </c>
      <c r="H401" s="11">
        <f>INDEX('MINGW_6&amp;DR69'!$M$3:$M$14, MATCH($B401,'MINGW_6&amp;DR69'!$H$3:$H$14,0), 1)</f>
        <v>9.2302995262790564</v>
      </c>
      <c r="I401" s="11">
        <v>3348</v>
      </c>
      <c r="J401" s="11">
        <f>INDEX(CALLITE_EVAP_S_SHSTA!$I$2:$I$13, MATCH($B401,CALLITE_EVAP_S_SHSTA!$F$2:$F$13,0), 1)</f>
        <v>0.32086789406572802</v>
      </c>
      <c r="K401" s="11">
        <f>SHASTAlevel5extended!$H390</f>
        <v>4552.1000000000004</v>
      </c>
      <c r="L401" s="11">
        <f>INDEX(CALLiTE_SHASTA_LEVEL2_4!$E$1024:$E$1035, MATCH($B401,CALLiTE_SHASTA_LEVEL2_4!$C$1024:$C$1035,0), 1)</f>
        <v>1700</v>
      </c>
      <c r="M401" s="11">
        <f>INDEX(CALLiTE_SHASTA_LEVEL2_4!$F$1024:$F$1035, MATCH($B401,CALLiTE_SHASTA_LEVEL2_4!$C$1024:$C$1035,0), 1)</f>
        <v>3200</v>
      </c>
      <c r="N401" s="11">
        <f>inflowYuba!H390</f>
        <v>2314</v>
      </c>
      <c r="O401" s="11">
        <f>INDEX(DEMAND_D_DAGUER_NP!$K$3:$K$14, MATCH($B401,DEMAND_D_DAGUER_NP!$H$3:$H$14,0), 1)</f>
        <v>30.54394749818676</v>
      </c>
      <c r="P401" s="11">
        <f>INDEX(D_THERM_DEMANDS!AB$3:AB$14, MATCH($B401,D_THERM_DEMANDS!$P$3:$P$14,0), 1)</f>
        <v>0.74173579164730596</v>
      </c>
      <c r="Q401" s="11">
        <f>INDEX(D_THERM_DEMANDS!AC$3:AC$14, MATCH($B401,D_THERM_DEMANDS!$P$3:$P$14,0), 1)</f>
        <v>0.71701613292899191</v>
      </c>
      <c r="R401" s="11">
        <f>INDEX(D_THERM_DEMANDS!AD$3:AD$14, MATCH($B401,D_THERM_DEMANDS!$P$3:$P$14,0), 1)</f>
        <v>2.7285637628464472</v>
      </c>
      <c r="S401" s="11">
        <f>INDEX(D_THERM_DEMANDS!AE$3:AE$14, MATCH($B401,D_THERM_DEMANDS!$P$3:$P$14,0), 1)</f>
        <v>2.4815668204596148E-2</v>
      </c>
      <c r="T401" s="11">
        <f>INDEX(D_THERM_DEMANDS!AF$3:AF$14, MATCH($B401,D_THERM_DEMANDS!$P$3:$P$14,0), 1)</f>
        <v>3.4639017647861883E-2</v>
      </c>
      <c r="U401" s="11">
        <f>INDEX(D_THERM_DEMANDS!AG$3:AG$14, MATCH($B401,D_THERM_DEMANDS!$P$3:$P$14,0), 1)</f>
        <v>0.10391704918968331</v>
      </c>
      <c r="V401" s="11">
        <f>INDEX(D_THERM_DEMANDS!AH$3:AH$14, MATCH($B401,D_THERM_DEMANDS!$P$3:$P$14,0), 1)</f>
        <v>3.9527649841000954E-2</v>
      </c>
      <c r="W401" s="11">
        <f>INDEX(D_THERM_DEMANDS!AI$3:AI$14, MATCH($B401,D_THERM_DEMANDS!$P$3:$P$14,0), 1)</f>
        <v>3.9362520391490602E-2</v>
      </c>
      <c r="X401" s="11">
        <f>INDEX(D_THERM_DEMANDS!AJ$3:AJ$14, MATCH($B401,D_THERM_DEMANDS!$P$3:$P$14,0), 1)</f>
        <v>0.10391704918968331</v>
      </c>
      <c r="Y401" s="11">
        <f>INDEX(D_THERM_DEMANDS!AK$3:AK$14, MATCH($B401,D_THERM_DEMANDS!$P$3:$P$14,0), 1)</f>
        <v>0</v>
      </c>
      <c r="Z401">
        <f>INDEX(DEMAND_C217B!$K$3:$K$14, MATCH($B401,DEMAND_C217B!$H$3:$H$14,0), 1)</f>
        <v>0.62323399220011011</v>
      </c>
    </row>
    <row r="402" spans="1:26">
      <c r="A402" s="1">
        <v>44067</v>
      </c>
      <c r="B402" s="6">
        <f t="shared" si="6"/>
        <v>8</v>
      </c>
      <c r="C402" s="11">
        <v>1588</v>
      </c>
      <c r="D402" s="11">
        <f>OROLEVEL5!G391/1000</f>
        <v>3538</v>
      </c>
      <c r="E402" s="11">
        <f>INDEX(OROevaprateIN!$D$2:$D$13, MATCH($B402,OROevaprateIN!$A$2:$A$13,0), 1)</f>
        <v>0.28356897773690315</v>
      </c>
      <c r="F402" s="11">
        <f>INDEX(DEM_D6_PWR!$K$3:$K$14, MATCH($B402,DEM_D6_PWR!$H$3:$H$14,0), 1)</f>
        <v>8.6950844883369405E-2</v>
      </c>
      <c r="G402" s="11">
        <f>INDEX('MINGW_6&amp;DR69'!$L$3:$L$14, MATCH($B402,'MINGW_6&amp;DR69'!$H$3:$H$14,0), 1)</f>
        <v>1.4923195113784158</v>
      </c>
      <c r="H402" s="11">
        <f>INDEX('MINGW_6&amp;DR69'!$M$3:$M$14, MATCH($B402,'MINGW_6&amp;DR69'!$H$3:$H$14,0), 1)</f>
        <v>9.2302995262790564</v>
      </c>
      <c r="I402" s="11">
        <v>2178</v>
      </c>
      <c r="J402" s="11">
        <f>INDEX(CALLITE_EVAP_S_SHSTA!$I$2:$I$13, MATCH($B402,CALLITE_EVAP_S_SHSTA!$F$2:$F$13,0), 1)</f>
        <v>0.32086789406572802</v>
      </c>
      <c r="K402" s="11">
        <f>SHASTAlevel5extended!$H391</f>
        <v>4552.1000000000004</v>
      </c>
      <c r="L402" s="11">
        <f>INDEX(CALLiTE_SHASTA_LEVEL2_4!$E$1024:$E$1035, MATCH($B402,CALLiTE_SHASTA_LEVEL2_4!$C$1024:$C$1035,0), 1)</f>
        <v>1700</v>
      </c>
      <c r="M402" s="11">
        <f>INDEX(CALLiTE_SHASTA_LEVEL2_4!$F$1024:$F$1035, MATCH($B402,CALLiTE_SHASTA_LEVEL2_4!$C$1024:$C$1035,0), 1)</f>
        <v>3200</v>
      </c>
      <c r="N402" s="11">
        <f>inflowYuba!H391</f>
        <v>2113</v>
      </c>
      <c r="O402" s="11">
        <f>INDEX(DEMAND_D_DAGUER_NP!$K$3:$K$14, MATCH($B402,DEMAND_D_DAGUER_NP!$H$3:$H$14,0), 1)</f>
        <v>30.54394749818676</v>
      </c>
      <c r="P402" s="11">
        <f>INDEX(D_THERM_DEMANDS!AB$3:AB$14, MATCH($B402,D_THERM_DEMANDS!$P$3:$P$14,0), 1)</f>
        <v>0.74173579164730596</v>
      </c>
      <c r="Q402" s="11">
        <f>INDEX(D_THERM_DEMANDS!AC$3:AC$14, MATCH($B402,D_THERM_DEMANDS!$P$3:$P$14,0), 1)</f>
        <v>0.71701613292899191</v>
      </c>
      <c r="R402" s="11">
        <f>INDEX(D_THERM_DEMANDS!AD$3:AD$14, MATCH($B402,D_THERM_DEMANDS!$P$3:$P$14,0), 1)</f>
        <v>2.7285637628464472</v>
      </c>
      <c r="S402" s="11">
        <f>INDEX(D_THERM_DEMANDS!AE$3:AE$14, MATCH($B402,D_THERM_DEMANDS!$P$3:$P$14,0), 1)</f>
        <v>2.4815668204596148E-2</v>
      </c>
      <c r="T402" s="11">
        <f>INDEX(D_THERM_DEMANDS!AF$3:AF$14, MATCH($B402,D_THERM_DEMANDS!$P$3:$P$14,0), 1)</f>
        <v>3.4639017647861883E-2</v>
      </c>
      <c r="U402" s="11">
        <f>INDEX(D_THERM_DEMANDS!AG$3:AG$14, MATCH($B402,D_THERM_DEMANDS!$P$3:$P$14,0), 1)</f>
        <v>0.10391704918968331</v>
      </c>
      <c r="V402" s="11">
        <f>INDEX(D_THERM_DEMANDS!AH$3:AH$14, MATCH($B402,D_THERM_DEMANDS!$P$3:$P$14,0), 1)</f>
        <v>3.9527649841000954E-2</v>
      </c>
      <c r="W402" s="11">
        <f>INDEX(D_THERM_DEMANDS!AI$3:AI$14, MATCH($B402,D_THERM_DEMANDS!$P$3:$P$14,0), 1)</f>
        <v>3.9362520391490602E-2</v>
      </c>
      <c r="X402" s="11">
        <f>INDEX(D_THERM_DEMANDS!AJ$3:AJ$14, MATCH($B402,D_THERM_DEMANDS!$P$3:$P$14,0), 1)</f>
        <v>0.10391704918968331</v>
      </c>
      <c r="Y402" s="11">
        <f>INDEX(D_THERM_DEMANDS!AK$3:AK$14, MATCH($B402,D_THERM_DEMANDS!$P$3:$P$14,0), 1)</f>
        <v>0</v>
      </c>
      <c r="Z402">
        <f>INDEX(DEMAND_C217B!$K$3:$K$14, MATCH($B402,DEMAND_C217B!$H$3:$H$14,0), 1)</f>
        <v>0.62323399220011011</v>
      </c>
    </row>
    <row r="403" spans="1:26">
      <c r="A403" s="1">
        <v>44068</v>
      </c>
      <c r="B403" s="6">
        <f t="shared" si="6"/>
        <v>8</v>
      </c>
      <c r="C403" s="11">
        <v>2101</v>
      </c>
      <c r="D403" s="11">
        <f>OROLEVEL5!G392/1000</f>
        <v>3538</v>
      </c>
      <c r="E403" s="11">
        <f>INDEX(OROevaprateIN!$D$2:$D$13, MATCH($B403,OROevaprateIN!$A$2:$A$13,0), 1)</f>
        <v>0.28356897773690315</v>
      </c>
      <c r="F403" s="11">
        <f>INDEX(DEM_D6_PWR!$K$3:$K$14, MATCH($B403,DEM_D6_PWR!$H$3:$H$14,0), 1)</f>
        <v>8.6950844883369405E-2</v>
      </c>
      <c r="G403" s="11">
        <f>INDEX('MINGW_6&amp;DR69'!$L$3:$L$14, MATCH($B403,'MINGW_6&amp;DR69'!$H$3:$H$14,0), 1)</f>
        <v>1.4923195113784158</v>
      </c>
      <c r="H403" s="11">
        <f>INDEX('MINGW_6&amp;DR69'!$M$3:$M$14, MATCH($B403,'MINGW_6&amp;DR69'!$H$3:$H$14,0), 1)</f>
        <v>9.2302995262790564</v>
      </c>
      <c r="I403" s="11">
        <v>2351</v>
      </c>
      <c r="J403" s="11">
        <f>INDEX(CALLITE_EVAP_S_SHSTA!$I$2:$I$13, MATCH($B403,CALLITE_EVAP_S_SHSTA!$F$2:$F$13,0), 1)</f>
        <v>0.32086789406572802</v>
      </c>
      <c r="K403" s="11">
        <f>SHASTAlevel5extended!$H392</f>
        <v>4552.1000000000004</v>
      </c>
      <c r="L403" s="11">
        <f>INDEX(CALLiTE_SHASTA_LEVEL2_4!$E$1024:$E$1035, MATCH($B403,CALLiTE_SHASTA_LEVEL2_4!$C$1024:$C$1035,0), 1)</f>
        <v>1700</v>
      </c>
      <c r="M403" s="11">
        <f>INDEX(CALLiTE_SHASTA_LEVEL2_4!$F$1024:$F$1035, MATCH($B403,CALLiTE_SHASTA_LEVEL2_4!$C$1024:$C$1035,0), 1)</f>
        <v>3200</v>
      </c>
      <c r="N403" s="11">
        <f>inflowYuba!H392</f>
        <v>1914</v>
      </c>
      <c r="O403" s="11">
        <f>INDEX(DEMAND_D_DAGUER_NP!$K$3:$K$14, MATCH($B403,DEMAND_D_DAGUER_NP!$H$3:$H$14,0), 1)</f>
        <v>30.54394749818676</v>
      </c>
      <c r="P403" s="11">
        <f>INDEX(D_THERM_DEMANDS!AB$3:AB$14, MATCH($B403,D_THERM_DEMANDS!$P$3:$P$14,0), 1)</f>
        <v>0.74173579164730596</v>
      </c>
      <c r="Q403" s="11">
        <f>INDEX(D_THERM_DEMANDS!AC$3:AC$14, MATCH($B403,D_THERM_DEMANDS!$P$3:$P$14,0), 1)</f>
        <v>0.71701613292899191</v>
      </c>
      <c r="R403" s="11">
        <f>INDEX(D_THERM_DEMANDS!AD$3:AD$14, MATCH($B403,D_THERM_DEMANDS!$P$3:$P$14,0), 1)</f>
        <v>2.7285637628464472</v>
      </c>
      <c r="S403" s="11">
        <f>INDEX(D_THERM_DEMANDS!AE$3:AE$14, MATCH($B403,D_THERM_DEMANDS!$P$3:$P$14,0), 1)</f>
        <v>2.4815668204596148E-2</v>
      </c>
      <c r="T403" s="11">
        <f>INDEX(D_THERM_DEMANDS!AF$3:AF$14, MATCH($B403,D_THERM_DEMANDS!$P$3:$P$14,0), 1)</f>
        <v>3.4639017647861883E-2</v>
      </c>
      <c r="U403" s="11">
        <f>INDEX(D_THERM_DEMANDS!AG$3:AG$14, MATCH($B403,D_THERM_DEMANDS!$P$3:$P$14,0), 1)</f>
        <v>0.10391704918968331</v>
      </c>
      <c r="V403" s="11">
        <f>INDEX(D_THERM_DEMANDS!AH$3:AH$14, MATCH($B403,D_THERM_DEMANDS!$P$3:$P$14,0), 1)</f>
        <v>3.9527649841000954E-2</v>
      </c>
      <c r="W403" s="11">
        <f>INDEX(D_THERM_DEMANDS!AI$3:AI$14, MATCH($B403,D_THERM_DEMANDS!$P$3:$P$14,0), 1)</f>
        <v>3.9362520391490602E-2</v>
      </c>
      <c r="X403" s="11">
        <f>INDEX(D_THERM_DEMANDS!AJ$3:AJ$14, MATCH($B403,D_THERM_DEMANDS!$P$3:$P$14,0), 1)</f>
        <v>0.10391704918968331</v>
      </c>
      <c r="Y403" s="11">
        <f>INDEX(D_THERM_DEMANDS!AK$3:AK$14, MATCH($B403,D_THERM_DEMANDS!$P$3:$P$14,0), 1)</f>
        <v>0</v>
      </c>
      <c r="Z403">
        <f>INDEX(DEMAND_C217B!$K$3:$K$14, MATCH($B403,DEMAND_C217B!$H$3:$H$14,0), 1)</f>
        <v>0.62323399220011011</v>
      </c>
    </row>
    <row r="404" spans="1:26">
      <c r="A404" s="1">
        <v>44069</v>
      </c>
      <c r="B404" s="6">
        <f t="shared" si="6"/>
        <v>8</v>
      </c>
      <c r="C404" s="11">
        <v>2437</v>
      </c>
      <c r="D404" s="11">
        <f>OROLEVEL5!G393/1000</f>
        <v>3538</v>
      </c>
      <c r="E404" s="11">
        <f>INDEX(OROevaprateIN!$D$2:$D$13, MATCH($B404,OROevaprateIN!$A$2:$A$13,0), 1)</f>
        <v>0.28356897773690315</v>
      </c>
      <c r="F404" s="11">
        <f>INDEX(DEM_D6_PWR!$K$3:$K$14, MATCH($B404,DEM_D6_PWR!$H$3:$H$14,0), 1)</f>
        <v>8.6950844883369405E-2</v>
      </c>
      <c r="G404" s="11">
        <f>INDEX('MINGW_6&amp;DR69'!$L$3:$L$14, MATCH($B404,'MINGW_6&amp;DR69'!$H$3:$H$14,0), 1)</f>
        <v>1.4923195113784158</v>
      </c>
      <c r="H404" s="11">
        <f>INDEX('MINGW_6&amp;DR69'!$M$3:$M$14, MATCH($B404,'MINGW_6&amp;DR69'!$H$3:$H$14,0), 1)</f>
        <v>9.2302995262790564</v>
      </c>
      <c r="I404" s="11">
        <v>2156</v>
      </c>
      <c r="J404" s="11">
        <f>INDEX(CALLITE_EVAP_S_SHSTA!$I$2:$I$13, MATCH($B404,CALLITE_EVAP_S_SHSTA!$F$2:$F$13,0), 1)</f>
        <v>0.32086789406572802</v>
      </c>
      <c r="K404" s="11">
        <f>SHASTAlevel5extended!$H393</f>
        <v>4552.1000000000004</v>
      </c>
      <c r="L404" s="11">
        <f>INDEX(CALLiTE_SHASTA_LEVEL2_4!$E$1024:$E$1035, MATCH($B404,CALLiTE_SHASTA_LEVEL2_4!$C$1024:$C$1035,0), 1)</f>
        <v>1700</v>
      </c>
      <c r="M404" s="11">
        <f>INDEX(CALLiTE_SHASTA_LEVEL2_4!$F$1024:$F$1035, MATCH($B404,CALLiTE_SHASTA_LEVEL2_4!$C$1024:$C$1035,0), 1)</f>
        <v>3200</v>
      </c>
      <c r="N404" s="11">
        <f>inflowYuba!H393</f>
        <v>1726</v>
      </c>
      <c r="O404" s="11">
        <f>INDEX(DEMAND_D_DAGUER_NP!$K$3:$K$14, MATCH($B404,DEMAND_D_DAGUER_NP!$H$3:$H$14,0), 1)</f>
        <v>30.54394749818676</v>
      </c>
      <c r="P404" s="11">
        <f>INDEX(D_THERM_DEMANDS!AB$3:AB$14, MATCH($B404,D_THERM_DEMANDS!$P$3:$P$14,0), 1)</f>
        <v>0.74173579164730596</v>
      </c>
      <c r="Q404" s="11">
        <f>INDEX(D_THERM_DEMANDS!AC$3:AC$14, MATCH($B404,D_THERM_DEMANDS!$P$3:$P$14,0), 1)</f>
        <v>0.71701613292899191</v>
      </c>
      <c r="R404" s="11">
        <f>INDEX(D_THERM_DEMANDS!AD$3:AD$14, MATCH($B404,D_THERM_DEMANDS!$P$3:$P$14,0), 1)</f>
        <v>2.7285637628464472</v>
      </c>
      <c r="S404" s="11">
        <f>INDEX(D_THERM_DEMANDS!AE$3:AE$14, MATCH($B404,D_THERM_DEMANDS!$P$3:$P$14,0), 1)</f>
        <v>2.4815668204596148E-2</v>
      </c>
      <c r="T404" s="11">
        <f>INDEX(D_THERM_DEMANDS!AF$3:AF$14, MATCH($B404,D_THERM_DEMANDS!$P$3:$P$14,0), 1)</f>
        <v>3.4639017647861883E-2</v>
      </c>
      <c r="U404" s="11">
        <f>INDEX(D_THERM_DEMANDS!AG$3:AG$14, MATCH($B404,D_THERM_DEMANDS!$P$3:$P$14,0), 1)</f>
        <v>0.10391704918968331</v>
      </c>
      <c r="V404" s="11">
        <f>INDEX(D_THERM_DEMANDS!AH$3:AH$14, MATCH($B404,D_THERM_DEMANDS!$P$3:$P$14,0), 1)</f>
        <v>3.9527649841000954E-2</v>
      </c>
      <c r="W404" s="11">
        <f>INDEX(D_THERM_DEMANDS!AI$3:AI$14, MATCH($B404,D_THERM_DEMANDS!$P$3:$P$14,0), 1)</f>
        <v>3.9362520391490602E-2</v>
      </c>
      <c r="X404" s="11">
        <f>INDEX(D_THERM_DEMANDS!AJ$3:AJ$14, MATCH($B404,D_THERM_DEMANDS!$P$3:$P$14,0), 1)</f>
        <v>0.10391704918968331</v>
      </c>
      <c r="Y404" s="11">
        <f>INDEX(D_THERM_DEMANDS!AK$3:AK$14, MATCH($B404,D_THERM_DEMANDS!$P$3:$P$14,0), 1)</f>
        <v>0</v>
      </c>
      <c r="Z404">
        <f>INDEX(DEMAND_C217B!$K$3:$K$14, MATCH($B404,DEMAND_C217B!$H$3:$H$14,0), 1)</f>
        <v>0.62323399220011011</v>
      </c>
    </row>
    <row r="405" spans="1:26">
      <c r="A405" s="1">
        <v>44070</v>
      </c>
      <c r="B405" s="6">
        <f t="shared" si="6"/>
        <v>8</v>
      </c>
      <c r="C405" s="11">
        <v>2249</v>
      </c>
      <c r="D405" s="11">
        <f>OROLEVEL5!G394/1000</f>
        <v>3538</v>
      </c>
      <c r="E405" s="11">
        <f>INDEX(OROevaprateIN!$D$2:$D$13, MATCH($B405,OROevaprateIN!$A$2:$A$13,0), 1)</f>
        <v>0.28356897773690315</v>
      </c>
      <c r="F405" s="11">
        <f>INDEX(DEM_D6_PWR!$K$3:$K$14, MATCH($B405,DEM_D6_PWR!$H$3:$H$14,0), 1)</f>
        <v>8.6950844883369405E-2</v>
      </c>
      <c r="G405" s="11">
        <f>INDEX('MINGW_6&amp;DR69'!$L$3:$L$14, MATCH($B405,'MINGW_6&amp;DR69'!$H$3:$H$14,0), 1)</f>
        <v>1.4923195113784158</v>
      </c>
      <c r="H405" s="11">
        <f>INDEX('MINGW_6&amp;DR69'!$M$3:$M$14, MATCH($B405,'MINGW_6&amp;DR69'!$H$3:$H$14,0), 1)</f>
        <v>9.2302995262790564</v>
      </c>
      <c r="I405" s="11">
        <v>2130</v>
      </c>
      <c r="J405" s="11">
        <f>INDEX(CALLITE_EVAP_S_SHSTA!$I$2:$I$13, MATCH($B405,CALLITE_EVAP_S_SHSTA!$F$2:$F$13,0), 1)</f>
        <v>0.32086789406572802</v>
      </c>
      <c r="K405" s="11">
        <f>SHASTAlevel5extended!$H394</f>
        <v>4552.1000000000004</v>
      </c>
      <c r="L405" s="11">
        <f>INDEX(CALLiTE_SHASTA_LEVEL2_4!$E$1024:$E$1035, MATCH($B405,CALLiTE_SHASTA_LEVEL2_4!$C$1024:$C$1035,0), 1)</f>
        <v>1700</v>
      </c>
      <c r="M405" s="11">
        <f>INDEX(CALLiTE_SHASTA_LEVEL2_4!$F$1024:$F$1035, MATCH($B405,CALLiTE_SHASTA_LEVEL2_4!$C$1024:$C$1035,0), 1)</f>
        <v>3200</v>
      </c>
      <c r="N405" s="11">
        <f>inflowYuba!H394</f>
        <v>1537</v>
      </c>
      <c r="O405" s="11">
        <f>INDEX(DEMAND_D_DAGUER_NP!$K$3:$K$14, MATCH($B405,DEMAND_D_DAGUER_NP!$H$3:$H$14,0), 1)</f>
        <v>30.54394749818676</v>
      </c>
      <c r="P405" s="11">
        <f>INDEX(D_THERM_DEMANDS!AB$3:AB$14, MATCH($B405,D_THERM_DEMANDS!$P$3:$P$14,0), 1)</f>
        <v>0.74173579164730596</v>
      </c>
      <c r="Q405" s="11">
        <f>INDEX(D_THERM_DEMANDS!AC$3:AC$14, MATCH($B405,D_THERM_DEMANDS!$P$3:$P$14,0), 1)</f>
        <v>0.71701613292899191</v>
      </c>
      <c r="R405" s="11">
        <f>INDEX(D_THERM_DEMANDS!AD$3:AD$14, MATCH($B405,D_THERM_DEMANDS!$P$3:$P$14,0), 1)</f>
        <v>2.7285637628464472</v>
      </c>
      <c r="S405" s="11">
        <f>INDEX(D_THERM_DEMANDS!AE$3:AE$14, MATCH($B405,D_THERM_DEMANDS!$P$3:$P$14,0), 1)</f>
        <v>2.4815668204596148E-2</v>
      </c>
      <c r="T405" s="11">
        <f>INDEX(D_THERM_DEMANDS!AF$3:AF$14, MATCH($B405,D_THERM_DEMANDS!$P$3:$P$14,0), 1)</f>
        <v>3.4639017647861883E-2</v>
      </c>
      <c r="U405" s="11">
        <f>INDEX(D_THERM_DEMANDS!AG$3:AG$14, MATCH($B405,D_THERM_DEMANDS!$P$3:$P$14,0), 1)</f>
        <v>0.10391704918968331</v>
      </c>
      <c r="V405" s="11">
        <f>INDEX(D_THERM_DEMANDS!AH$3:AH$14, MATCH($B405,D_THERM_DEMANDS!$P$3:$P$14,0), 1)</f>
        <v>3.9527649841000954E-2</v>
      </c>
      <c r="W405" s="11">
        <f>INDEX(D_THERM_DEMANDS!AI$3:AI$14, MATCH($B405,D_THERM_DEMANDS!$P$3:$P$14,0), 1)</f>
        <v>3.9362520391490602E-2</v>
      </c>
      <c r="X405" s="11">
        <f>INDEX(D_THERM_DEMANDS!AJ$3:AJ$14, MATCH($B405,D_THERM_DEMANDS!$P$3:$P$14,0), 1)</f>
        <v>0.10391704918968331</v>
      </c>
      <c r="Y405" s="11">
        <f>INDEX(D_THERM_DEMANDS!AK$3:AK$14, MATCH($B405,D_THERM_DEMANDS!$P$3:$P$14,0), 1)</f>
        <v>0</v>
      </c>
      <c r="Z405">
        <f>INDEX(DEMAND_C217B!$K$3:$K$14, MATCH($B405,DEMAND_C217B!$H$3:$H$14,0), 1)</f>
        <v>0.62323399220011011</v>
      </c>
    </row>
    <row r="406" spans="1:26">
      <c r="A406" s="1">
        <v>44071</v>
      </c>
      <c r="B406" s="6">
        <f t="shared" si="6"/>
        <v>8</v>
      </c>
      <c r="C406" s="11">
        <v>2749</v>
      </c>
      <c r="D406" s="11">
        <f>OROLEVEL5!G395/1000</f>
        <v>3538</v>
      </c>
      <c r="E406" s="11">
        <f>INDEX(OROevaprateIN!$D$2:$D$13, MATCH($B406,OROevaprateIN!$A$2:$A$13,0), 1)</f>
        <v>0.28356897773690315</v>
      </c>
      <c r="F406" s="11">
        <f>INDEX(DEM_D6_PWR!$K$3:$K$14, MATCH($B406,DEM_D6_PWR!$H$3:$H$14,0), 1)</f>
        <v>8.6950844883369405E-2</v>
      </c>
      <c r="G406" s="11">
        <f>INDEX('MINGW_6&amp;DR69'!$L$3:$L$14, MATCH($B406,'MINGW_6&amp;DR69'!$H$3:$H$14,0), 1)</f>
        <v>1.4923195113784158</v>
      </c>
      <c r="H406" s="11">
        <f>INDEX('MINGW_6&amp;DR69'!$M$3:$M$14, MATCH($B406,'MINGW_6&amp;DR69'!$H$3:$H$14,0), 1)</f>
        <v>9.2302995262790564</v>
      </c>
      <c r="I406" s="11">
        <v>2242</v>
      </c>
      <c r="J406" s="11">
        <f>INDEX(CALLITE_EVAP_S_SHSTA!$I$2:$I$13, MATCH($B406,CALLITE_EVAP_S_SHSTA!$F$2:$F$13,0), 1)</f>
        <v>0.32086789406572802</v>
      </c>
      <c r="K406" s="11">
        <f>SHASTAlevel5extended!$H395</f>
        <v>4552.1000000000004</v>
      </c>
      <c r="L406" s="11">
        <f>INDEX(CALLiTE_SHASTA_LEVEL2_4!$E$1024:$E$1035, MATCH($B406,CALLiTE_SHASTA_LEVEL2_4!$C$1024:$C$1035,0), 1)</f>
        <v>1700</v>
      </c>
      <c r="M406" s="11">
        <f>INDEX(CALLiTE_SHASTA_LEVEL2_4!$F$1024:$F$1035, MATCH($B406,CALLiTE_SHASTA_LEVEL2_4!$C$1024:$C$1035,0), 1)</f>
        <v>3200</v>
      </c>
      <c r="N406" s="11">
        <f>inflowYuba!H395</f>
        <v>1363</v>
      </c>
      <c r="O406" s="11">
        <f>INDEX(DEMAND_D_DAGUER_NP!$K$3:$K$14, MATCH($B406,DEMAND_D_DAGUER_NP!$H$3:$H$14,0), 1)</f>
        <v>30.54394749818676</v>
      </c>
      <c r="P406" s="11">
        <f>INDEX(D_THERM_DEMANDS!AB$3:AB$14, MATCH($B406,D_THERM_DEMANDS!$P$3:$P$14,0), 1)</f>
        <v>0.74173579164730596</v>
      </c>
      <c r="Q406" s="11">
        <f>INDEX(D_THERM_DEMANDS!AC$3:AC$14, MATCH($B406,D_THERM_DEMANDS!$P$3:$P$14,0), 1)</f>
        <v>0.71701613292899191</v>
      </c>
      <c r="R406" s="11">
        <f>INDEX(D_THERM_DEMANDS!AD$3:AD$14, MATCH($B406,D_THERM_DEMANDS!$P$3:$P$14,0), 1)</f>
        <v>2.7285637628464472</v>
      </c>
      <c r="S406" s="11">
        <f>INDEX(D_THERM_DEMANDS!AE$3:AE$14, MATCH($B406,D_THERM_DEMANDS!$P$3:$P$14,0), 1)</f>
        <v>2.4815668204596148E-2</v>
      </c>
      <c r="T406" s="11">
        <f>INDEX(D_THERM_DEMANDS!AF$3:AF$14, MATCH($B406,D_THERM_DEMANDS!$P$3:$P$14,0), 1)</f>
        <v>3.4639017647861883E-2</v>
      </c>
      <c r="U406" s="11">
        <f>INDEX(D_THERM_DEMANDS!AG$3:AG$14, MATCH($B406,D_THERM_DEMANDS!$P$3:$P$14,0), 1)</f>
        <v>0.10391704918968331</v>
      </c>
      <c r="V406" s="11">
        <f>INDEX(D_THERM_DEMANDS!AH$3:AH$14, MATCH($B406,D_THERM_DEMANDS!$P$3:$P$14,0), 1)</f>
        <v>3.9527649841000954E-2</v>
      </c>
      <c r="W406" s="11">
        <f>INDEX(D_THERM_DEMANDS!AI$3:AI$14, MATCH($B406,D_THERM_DEMANDS!$P$3:$P$14,0), 1)</f>
        <v>3.9362520391490602E-2</v>
      </c>
      <c r="X406" s="11">
        <f>INDEX(D_THERM_DEMANDS!AJ$3:AJ$14, MATCH($B406,D_THERM_DEMANDS!$P$3:$P$14,0), 1)</f>
        <v>0.10391704918968331</v>
      </c>
      <c r="Y406" s="11">
        <f>INDEX(D_THERM_DEMANDS!AK$3:AK$14, MATCH($B406,D_THERM_DEMANDS!$P$3:$P$14,0), 1)</f>
        <v>0</v>
      </c>
      <c r="Z406">
        <f>INDEX(DEMAND_C217B!$K$3:$K$14, MATCH($B406,DEMAND_C217B!$H$3:$H$14,0), 1)</f>
        <v>0.62323399220011011</v>
      </c>
    </row>
    <row r="407" spans="1:26">
      <c r="A407" s="1">
        <v>44072</v>
      </c>
      <c r="B407" s="6">
        <f t="shared" si="6"/>
        <v>8</v>
      </c>
      <c r="C407" s="11">
        <v>1585</v>
      </c>
      <c r="D407" s="11">
        <f>OROLEVEL5!G396/1000</f>
        <v>3538</v>
      </c>
      <c r="E407" s="11">
        <f>INDEX(OROevaprateIN!$D$2:$D$13, MATCH($B407,OROevaprateIN!$A$2:$A$13,0), 1)</f>
        <v>0.28356897773690315</v>
      </c>
      <c r="F407" s="11">
        <f>INDEX(DEM_D6_PWR!$K$3:$K$14, MATCH($B407,DEM_D6_PWR!$H$3:$H$14,0), 1)</f>
        <v>8.6950844883369405E-2</v>
      </c>
      <c r="G407" s="11">
        <f>INDEX('MINGW_6&amp;DR69'!$L$3:$L$14, MATCH($B407,'MINGW_6&amp;DR69'!$H$3:$H$14,0), 1)</f>
        <v>1.4923195113784158</v>
      </c>
      <c r="H407" s="11">
        <f>INDEX('MINGW_6&amp;DR69'!$M$3:$M$14, MATCH($B407,'MINGW_6&amp;DR69'!$H$3:$H$14,0), 1)</f>
        <v>9.2302995262790564</v>
      </c>
      <c r="I407" s="11">
        <v>1900</v>
      </c>
      <c r="J407" s="11">
        <f>INDEX(CALLITE_EVAP_S_SHSTA!$I$2:$I$13, MATCH($B407,CALLITE_EVAP_S_SHSTA!$F$2:$F$13,0), 1)</f>
        <v>0.32086789406572802</v>
      </c>
      <c r="K407" s="11">
        <f>SHASTAlevel5extended!$H396</f>
        <v>4552.1000000000004</v>
      </c>
      <c r="L407" s="11">
        <f>INDEX(CALLiTE_SHASTA_LEVEL2_4!$E$1024:$E$1035, MATCH($B407,CALLiTE_SHASTA_LEVEL2_4!$C$1024:$C$1035,0), 1)</f>
        <v>1700</v>
      </c>
      <c r="M407" s="11">
        <f>INDEX(CALLiTE_SHASTA_LEVEL2_4!$F$1024:$F$1035, MATCH($B407,CALLiTE_SHASTA_LEVEL2_4!$C$1024:$C$1035,0), 1)</f>
        <v>3200</v>
      </c>
      <c r="N407" s="11">
        <f>inflowYuba!H396</f>
        <v>1223</v>
      </c>
      <c r="O407" s="11">
        <f>INDEX(DEMAND_D_DAGUER_NP!$K$3:$K$14, MATCH($B407,DEMAND_D_DAGUER_NP!$H$3:$H$14,0), 1)</f>
        <v>30.54394749818676</v>
      </c>
      <c r="P407" s="11">
        <f>INDEX(D_THERM_DEMANDS!AB$3:AB$14, MATCH($B407,D_THERM_DEMANDS!$P$3:$P$14,0), 1)</f>
        <v>0.74173579164730596</v>
      </c>
      <c r="Q407" s="11">
        <f>INDEX(D_THERM_DEMANDS!AC$3:AC$14, MATCH($B407,D_THERM_DEMANDS!$P$3:$P$14,0), 1)</f>
        <v>0.71701613292899191</v>
      </c>
      <c r="R407" s="11">
        <f>INDEX(D_THERM_DEMANDS!AD$3:AD$14, MATCH($B407,D_THERM_DEMANDS!$P$3:$P$14,0), 1)</f>
        <v>2.7285637628464472</v>
      </c>
      <c r="S407" s="11">
        <f>INDEX(D_THERM_DEMANDS!AE$3:AE$14, MATCH($B407,D_THERM_DEMANDS!$P$3:$P$14,0), 1)</f>
        <v>2.4815668204596148E-2</v>
      </c>
      <c r="T407" s="11">
        <f>INDEX(D_THERM_DEMANDS!AF$3:AF$14, MATCH($B407,D_THERM_DEMANDS!$P$3:$P$14,0), 1)</f>
        <v>3.4639017647861883E-2</v>
      </c>
      <c r="U407" s="11">
        <f>INDEX(D_THERM_DEMANDS!AG$3:AG$14, MATCH($B407,D_THERM_DEMANDS!$P$3:$P$14,0), 1)</f>
        <v>0.10391704918968331</v>
      </c>
      <c r="V407" s="11">
        <f>INDEX(D_THERM_DEMANDS!AH$3:AH$14, MATCH($B407,D_THERM_DEMANDS!$P$3:$P$14,0), 1)</f>
        <v>3.9527649841000954E-2</v>
      </c>
      <c r="W407" s="11">
        <f>INDEX(D_THERM_DEMANDS!AI$3:AI$14, MATCH($B407,D_THERM_DEMANDS!$P$3:$P$14,0), 1)</f>
        <v>3.9362520391490602E-2</v>
      </c>
      <c r="X407" s="11">
        <f>INDEX(D_THERM_DEMANDS!AJ$3:AJ$14, MATCH($B407,D_THERM_DEMANDS!$P$3:$P$14,0), 1)</f>
        <v>0.10391704918968331</v>
      </c>
      <c r="Y407" s="11">
        <f>INDEX(D_THERM_DEMANDS!AK$3:AK$14, MATCH($B407,D_THERM_DEMANDS!$P$3:$P$14,0), 1)</f>
        <v>0</v>
      </c>
      <c r="Z407">
        <f>INDEX(DEMAND_C217B!$K$3:$K$14, MATCH($B407,DEMAND_C217B!$H$3:$H$14,0), 1)</f>
        <v>0.62323399220011011</v>
      </c>
    </row>
    <row r="408" spans="1:26">
      <c r="A408" s="1">
        <v>44073</v>
      </c>
      <c r="B408" s="6">
        <f t="shared" si="6"/>
        <v>8</v>
      </c>
      <c r="C408" s="11">
        <v>1354</v>
      </c>
      <c r="D408" s="11">
        <f>OROLEVEL5!G397/1000</f>
        <v>3538</v>
      </c>
      <c r="E408" s="11">
        <f>INDEX(OROevaprateIN!$D$2:$D$13, MATCH($B408,OROevaprateIN!$A$2:$A$13,0), 1)</f>
        <v>0.28356897773690315</v>
      </c>
      <c r="F408" s="11">
        <f>INDEX(DEM_D6_PWR!$K$3:$K$14, MATCH($B408,DEM_D6_PWR!$H$3:$H$14,0), 1)</f>
        <v>8.6950844883369405E-2</v>
      </c>
      <c r="G408" s="11">
        <f>INDEX('MINGW_6&amp;DR69'!$L$3:$L$14, MATCH($B408,'MINGW_6&amp;DR69'!$H$3:$H$14,0), 1)</f>
        <v>1.4923195113784158</v>
      </c>
      <c r="H408" s="11">
        <f>INDEX('MINGW_6&amp;DR69'!$M$3:$M$14, MATCH($B408,'MINGW_6&amp;DR69'!$H$3:$H$14,0), 1)</f>
        <v>9.2302995262790564</v>
      </c>
      <c r="I408" s="11">
        <v>3085</v>
      </c>
      <c r="J408" s="11">
        <f>INDEX(CALLITE_EVAP_S_SHSTA!$I$2:$I$13, MATCH($B408,CALLITE_EVAP_S_SHSTA!$F$2:$F$13,0), 1)</f>
        <v>0.32086789406572802</v>
      </c>
      <c r="K408" s="11">
        <f>SHASTAlevel5extended!$H397</f>
        <v>4552.1000000000004</v>
      </c>
      <c r="L408" s="11">
        <f>INDEX(CALLiTE_SHASTA_LEVEL2_4!$E$1024:$E$1035, MATCH($B408,CALLiTE_SHASTA_LEVEL2_4!$C$1024:$C$1035,0), 1)</f>
        <v>1700</v>
      </c>
      <c r="M408" s="11">
        <f>INDEX(CALLiTE_SHASTA_LEVEL2_4!$F$1024:$F$1035, MATCH($B408,CALLiTE_SHASTA_LEVEL2_4!$C$1024:$C$1035,0), 1)</f>
        <v>3200</v>
      </c>
      <c r="N408" s="11">
        <f>inflowYuba!H397</f>
        <v>1091</v>
      </c>
      <c r="O408" s="11">
        <f>INDEX(DEMAND_D_DAGUER_NP!$K$3:$K$14, MATCH($B408,DEMAND_D_DAGUER_NP!$H$3:$H$14,0), 1)</f>
        <v>30.54394749818676</v>
      </c>
      <c r="P408" s="11">
        <f>INDEX(D_THERM_DEMANDS!AB$3:AB$14, MATCH($B408,D_THERM_DEMANDS!$P$3:$P$14,0), 1)</f>
        <v>0.74173579164730596</v>
      </c>
      <c r="Q408" s="11">
        <f>INDEX(D_THERM_DEMANDS!AC$3:AC$14, MATCH($B408,D_THERM_DEMANDS!$P$3:$P$14,0), 1)</f>
        <v>0.71701613292899191</v>
      </c>
      <c r="R408" s="11">
        <f>INDEX(D_THERM_DEMANDS!AD$3:AD$14, MATCH($B408,D_THERM_DEMANDS!$P$3:$P$14,0), 1)</f>
        <v>2.7285637628464472</v>
      </c>
      <c r="S408" s="11">
        <f>INDEX(D_THERM_DEMANDS!AE$3:AE$14, MATCH($B408,D_THERM_DEMANDS!$P$3:$P$14,0), 1)</f>
        <v>2.4815668204596148E-2</v>
      </c>
      <c r="T408" s="11">
        <f>INDEX(D_THERM_DEMANDS!AF$3:AF$14, MATCH($B408,D_THERM_DEMANDS!$P$3:$P$14,0), 1)</f>
        <v>3.4639017647861883E-2</v>
      </c>
      <c r="U408" s="11">
        <f>INDEX(D_THERM_DEMANDS!AG$3:AG$14, MATCH($B408,D_THERM_DEMANDS!$P$3:$P$14,0), 1)</f>
        <v>0.10391704918968331</v>
      </c>
      <c r="V408" s="11">
        <f>INDEX(D_THERM_DEMANDS!AH$3:AH$14, MATCH($B408,D_THERM_DEMANDS!$P$3:$P$14,0), 1)</f>
        <v>3.9527649841000954E-2</v>
      </c>
      <c r="W408" s="11">
        <f>INDEX(D_THERM_DEMANDS!AI$3:AI$14, MATCH($B408,D_THERM_DEMANDS!$P$3:$P$14,0), 1)</f>
        <v>3.9362520391490602E-2</v>
      </c>
      <c r="X408" s="11">
        <f>INDEX(D_THERM_DEMANDS!AJ$3:AJ$14, MATCH($B408,D_THERM_DEMANDS!$P$3:$P$14,0), 1)</f>
        <v>0.10391704918968331</v>
      </c>
      <c r="Y408" s="11">
        <f>INDEX(D_THERM_DEMANDS!AK$3:AK$14, MATCH($B408,D_THERM_DEMANDS!$P$3:$P$14,0), 1)</f>
        <v>0</v>
      </c>
      <c r="Z408">
        <f>INDEX(DEMAND_C217B!$K$3:$K$14, MATCH($B408,DEMAND_C217B!$H$3:$H$14,0), 1)</f>
        <v>0.62323399220011011</v>
      </c>
    </row>
    <row r="409" spans="1:26">
      <c r="A409" s="1">
        <v>44074</v>
      </c>
      <c r="B409" s="6">
        <f t="shared" si="6"/>
        <v>8</v>
      </c>
      <c r="C409" s="11">
        <v>2442</v>
      </c>
      <c r="D409" s="11">
        <f>OROLEVEL5!G398/1000</f>
        <v>3538</v>
      </c>
      <c r="E409" s="11">
        <f>INDEX(OROevaprateIN!$D$2:$D$13, MATCH($B409,OROevaprateIN!$A$2:$A$13,0), 1)</f>
        <v>0.28356897773690315</v>
      </c>
      <c r="F409" s="11">
        <f>INDEX(DEM_D6_PWR!$K$3:$K$14, MATCH($B409,DEM_D6_PWR!$H$3:$H$14,0), 1)</f>
        <v>8.6950844883369405E-2</v>
      </c>
      <c r="G409" s="11">
        <f>INDEX('MINGW_6&amp;DR69'!$L$3:$L$14, MATCH($B409,'MINGW_6&amp;DR69'!$H$3:$H$14,0), 1)</f>
        <v>1.4923195113784158</v>
      </c>
      <c r="H409" s="11">
        <f>INDEX('MINGW_6&amp;DR69'!$M$3:$M$14, MATCH($B409,'MINGW_6&amp;DR69'!$H$3:$H$14,0), 1)</f>
        <v>9.2302995262790564</v>
      </c>
      <c r="I409" s="11">
        <v>3198</v>
      </c>
      <c r="J409" s="11">
        <f>INDEX(CALLITE_EVAP_S_SHSTA!$I$2:$I$13, MATCH($B409,CALLITE_EVAP_S_SHSTA!$F$2:$F$13,0), 1)</f>
        <v>0.32086789406572802</v>
      </c>
      <c r="K409" s="11">
        <f>SHASTAlevel5extended!$H398</f>
        <v>4552.1000000000004</v>
      </c>
      <c r="L409" s="11">
        <f>INDEX(CALLiTE_SHASTA_LEVEL2_4!$E$1024:$E$1035, MATCH($B409,CALLiTE_SHASTA_LEVEL2_4!$C$1024:$C$1035,0), 1)</f>
        <v>1700</v>
      </c>
      <c r="M409" s="11">
        <f>INDEX(CALLiTE_SHASTA_LEVEL2_4!$F$1024:$F$1035, MATCH($B409,CALLiTE_SHASTA_LEVEL2_4!$C$1024:$C$1035,0), 1)</f>
        <v>3200</v>
      </c>
      <c r="N409" s="11">
        <f>inflowYuba!H398</f>
        <v>903</v>
      </c>
      <c r="O409" s="11">
        <f>INDEX(DEMAND_D_DAGUER_NP!$K$3:$K$14, MATCH($B409,DEMAND_D_DAGUER_NP!$H$3:$H$14,0), 1)</f>
        <v>30.54394749818676</v>
      </c>
      <c r="P409" s="11">
        <f>INDEX(D_THERM_DEMANDS!AB$3:AB$14, MATCH($B409,D_THERM_DEMANDS!$P$3:$P$14,0), 1)</f>
        <v>0.74173579164730596</v>
      </c>
      <c r="Q409" s="11">
        <f>INDEX(D_THERM_DEMANDS!AC$3:AC$14, MATCH($B409,D_THERM_DEMANDS!$P$3:$P$14,0), 1)</f>
        <v>0.71701613292899191</v>
      </c>
      <c r="R409" s="11">
        <f>INDEX(D_THERM_DEMANDS!AD$3:AD$14, MATCH($B409,D_THERM_DEMANDS!$P$3:$P$14,0), 1)</f>
        <v>2.7285637628464472</v>
      </c>
      <c r="S409" s="11">
        <f>INDEX(D_THERM_DEMANDS!AE$3:AE$14, MATCH($B409,D_THERM_DEMANDS!$P$3:$P$14,0), 1)</f>
        <v>2.4815668204596148E-2</v>
      </c>
      <c r="T409" s="11">
        <f>INDEX(D_THERM_DEMANDS!AF$3:AF$14, MATCH($B409,D_THERM_DEMANDS!$P$3:$P$14,0), 1)</f>
        <v>3.4639017647861883E-2</v>
      </c>
      <c r="U409" s="11">
        <f>INDEX(D_THERM_DEMANDS!AG$3:AG$14, MATCH($B409,D_THERM_DEMANDS!$P$3:$P$14,0), 1)</f>
        <v>0.10391704918968331</v>
      </c>
      <c r="V409" s="11">
        <f>INDEX(D_THERM_DEMANDS!AH$3:AH$14, MATCH($B409,D_THERM_DEMANDS!$P$3:$P$14,0), 1)</f>
        <v>3.9527649841000954E-2</v>
      </c>
      <c r="W409" s="11">
        <f>INDEX(D_THERM_DEMANDS!AI$3:AI$14, MATCH($B409,D_THERM_DEMANDS!$P$3:$P$14,0), 1)</f>
        <v>3.9362520391490602E-2</v>
      </c>
      <c r="X409" s="11">
        <f>INDEX(D_THERM_DEMANDS!AJ$3:AJ$14, MATCH($B409,D_THERM_DEMANDS!$P$3:$P$14,0), 1)</f>
        <v>0.10391704918968331</v>
      </c>
      <c r="Y409" s="11">
        <f>INDEX(D_THERM_DEMANDS!AK$3:AK$14, MATCH($B409,D_THERM_DEMANDS!$P$3:$P$14,0), 1)</f>
        <v>0</v>
      </c>
      <c r="Z409">
        <f>INDEX(DEMAND_C217B!$K$3:$K$14, MATCH($B409,DEMAND_C217B!$H$3:$H$14,0), 1)</f>
        <v>0.62323399220011011</v>
      </c>
    </row>
    <row r="410" spans="1:26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  <c r="I410">
        <f>inflowShasta!$I399</f>
        <v>2302</v>
      </c>
      <c r="J410" s="7"/>
      <c r="L410">
        <f>INDEX(CALLiTE_SHASTA_LEVEL2_4!$E$1024:$E$1035, MATCH($B410,CALLiTE_SHASTA_LEVEL2_4!$C$1024:$C$1035,0), 1)</f>
        <v>1700</v>
      </c>
      <c r="M410">
        <f>INDEX(CALLiTE_SHASTA_LEVEL2_4!$F$1024:$F$1035, MATCH($B410,CALLiTE_SHASTA_LEVEL2_4!$C$1024:$C$1035,0), 1)</f>
        <v>3200</v>
      </c>
      <c r="W410" s="11"/>
      <c r="X410" s="11"/>
      <c r="Y410" s="11"/>
    </row>
    <row r="411" spans="1:26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  <c r="I411">
        <f>inflowShasta!$I400</f>
        <v>3495</v>
      </c>
      <c r="J411" s="7"/>
      <c r="L411">
        <f>INDEX(CALLiTE_SHASTA_LEVEL2_4!$E$1024:$E$1035, MATCH($B411,CALLiTE_SHASTA_LEVEL2_4!$C$1024:$C$1035,0), 1)</f>
        <v>1700</v>
      </c>
      <c r="M411">
        <f>INDEX(CALLiTE_SHASTA_LEVEL2_4!$F$1024:$F$1035, MATCH($B411,CALLiTE_SHASTA_LEVEL2_4!$C$1024:$C$1035,0), 1)</f>
        <v>3200</v>
      </c>
      <c r="W411" s="11"/>
      <c r="X411" s="11"/>
      <c r="Y411" s="11"/>
    </row>
    <row r="412" spans="1:26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  <c r="I412">
        <f>inflowShasta!$I401</f>
        <v>3020</v>
      </c>
      <c r="J412" s="7"/>
      <c r="L412">
        <f>INDEX(CALLiTE_SHASTA_LEVEL2_4!$E$1024:$E$1035, MATCH($B412,CALLiTE_SHASTA_LEVEL2_4!$C$1024:$C$1035,0), 1)</f>
        <v>1700</v>
      </c>
      <c r="M412">
        <f>INDEX(CALLiTE_SHASTA_LEVEL2_4!$F$1024:$F$1035, MATCH($B412,CALLiTE_SHASTA_LEVEL2_4!$C$1024:$C$1035,0), 1)</f>
        <v>3200</v>
      </c>
      <c r="W412" s="11"/>
      <c r="X412" s="11"/>
      <c r="Y412" s="11"/>
    </row>
    <row r="413" spans="1:26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  <c r="I413">
        <f>inflowShasta!$I402</f>
        <v>3307</v>
      </c>
      <c r="J413" s="7"/>
      <c r="L413">
        <f>INDEX(CALLiTE_SHASTA_LEVEL2_4!$E$1024:$E$1035, MATCH($B413,CALLiTE_SHASTA_LEVEL2_4!$C$1024:$C$1035,0), 1)</f>
        <v>1700</v>
      </c>
      <c r="M413">
        <f>INDEX(CALLiTE_SHASTA_LEVEL2_4!$F$1024:$F$1035, MATCH($B413,CALLiTE_SHASTA_LEVEL2_4!$C$1024:$C$1035,0), 1)</f>
        <v>3200</v>
      </c>
      <c r="W413" s="11"/>
      <c r="X413" s="11"/>
      <c r="Y413" s="11"/>
    </row>
    <row r="414" spans="1:26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  <c r="I414">
        <f>inflowShasta!$I403</f>
        <v>2185</v>
      </c>
      <c r="J414" s="7"/>
      <c r="L414">
        <f>INDEX(CALLiTE_SHASTA_LEVEL2_4!$E$1024:$E$1035, MATCH($B414,CALLiTE_SHASTA_LEVEL2_4!$C$1024:$C$1035,0), 1)</f>
        <v>1700</v>
      </c>
      <c r="M414">
        <f>INDEX(CALLiTE_SHASTA_LEVEL2_4!$F$1024:$F$1035, MATCH($B414,CALLiTE_SHASTA_LEVEL2_4!$C$1024:$C$1035,0), 1)</f>
        <v>3200</v>
      </c>
      <c r="W414" s="11"/>
      <c r="X414" s="11"/>
      <c r="Y414" s="11"/>
    </row>
    <row r="415" spans="1:26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  <c r="I415">
        <f>inflowShasta!$I404</f>
        <v>2646</v>
      </c>
      <c r="J415" s="7"/>
      <c r="L415">
        <f>INDEX(CALLiTE_SHASTA_LEVEL2_4!$E$1024:$E$1035, MATCH($B415,CALLiTE_SHASTA_LEVEL2_4!$C$1024:$C$1035,0), 1)</f>
        <v>1700</v>
      </c>
      <c r="M415">
        <f>INDEX(CALLiTE_SHASTA_LEVEL2_4!$F$1024:$F$1035, MATCH($B415,CALLiTE_SHASTA_LEVEL2_4!$C$1024:$C$1035,0), 1)</f>
        <v>3200</v>
      </c>
      <c r="W415" s="11"/>
      <c r="X415" s="11"/>
      <c r="Y415" s="11"/>
    </row>
    <row r="416" spans="1:26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  <c r="I416">
        <f>inflowShasta!$I405</f>
        <v>2995</v>
      </c>
      <c r="J416" s="7"/>
      <c r="L416">
        <f>INDEX(CALLiTE_SHASTA_LEVEL2_4!$E$1024:$E$1035, MATCH($B416,CALLiTE_SHASTA_LEVEL2_4!$C$1024:$C$1035,0), 1)</f>
        <v>1700</v>
      </c>
      <c r="M416">
        <f>INDEX(CALLiTE_SHASTA_LEVEL2_4!$F$1024:$F$1035, MATCH($B416,CALLiTE_SHASTA_LEVEL2_4!$C$1024:$C$1035,0), 1)</f>
        <v>3200</v>
      </c>
      <c r="W416" s="11"/>
      <c r="X416" s="11"/>
      <c r="Y416" s="11"/>
    </row>
    <row r="417" spans="1:25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  <c r="I417">
        <f>inflowShasta!$I406</f>
        <v>2074</v>
      </c>
      <c r="J417" s="7"/>
      <c r="L417">
        <f>INDEX(CALLiTE_SHASTA_LEVEL2_4!$E$1024:$E$1035, MATCH($B417,CALLiTE_SHASTA_LEVEL2_4!$C$1024:$C$1035,0), 1)</f>
        <v>1700</v>
      </c>
      <c r="M417">
        <f>INDEX(CALLiTE_SHASTA_LEVEL2_4!$F$1024:$F$1035, MATCH($B417,CALLiTE_SHASTA_LEVEL2_4!$C$1024:$C$1035,0), 1)</f>
        <v>3200</v>
      </c>
      <c r="W417" s="11"/>
      <c r="X417" s="11"/>
      <c r="Y417" s="11"/>
    </row>
    <row r="418" spans="1:25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  <c r="I418">
        <f>inflowShasta!$I407</f>
        <v>4350</v>
      </c>
      <c r="J418" s="7"/>
      <c r="L418">
        <f>INDEX(CALLiTE_SHASTA_LEVEL2_4!$E$1024:$E$1035, MATCH($B418,CALLiTE_SHASTA_LEVEL2_4!$C$1024:$C$1035,0), 1)</f>
        <v>1700</v>
      </c>
      <c r="M418">
        <f>INDEX(CALLiTE_SHASTA_LEVEL2_4!$F$1024:$F$1035, MATCH($B418,CALLiTE_SHASTA_LEVEL2_4!$C$1024:$C$1035,0), 1)</f>
        <v>3200</v>
      </c>
      <c r="W418" s="11"/>
      <c r="X418" s="11"/>
      <c r="Y418" s="11"/>
    </row>
    <row r="419" spans="1:25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  <c r="I419">
        <f>inflowShasta!$I408</f>
        <v>2366</v>
      </c>
      <c r="J419" s="7"/>
      <c r="L419">
        <f>INDEX(CALLiTE_SHASTA_LEVEL2_4!$E$1024:$E$1035, MATCH($B419,CALLiTE_SHASTA_LEVEL2_4!$C$1024:$C$1035,0), 1)</f>
        <v>1700</v>
      </c>
      <c r="M419">
        <f>INDEX(CALLiTE_SHASTA_LEVEL2_4!$F$1024:$F$1035, MATCH($B419,CALLiTE_SHASTA_LEVEL2_4!$C$1024:$C$1035,0), 1)</f>
        <v>3200</v>
      </c>
      <c r="W419" s="11"/>
      <c r="X419" s="11"/>
      <c r="Y419" s="11"/>
    </row>
    <row r="420" spans="1:25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  <c r="I420">
        <f>inflowShasta!$I409</f>
        <v>2178</v>
      </c>
      <c r="J420" s="7"/>
      <c r="L420">
        <f>INDEX(CALLiTE_SHASTA_LEVEL2_4!$E$1024:$E$1035, MATCH($B420,CALLiTE_SHASTA_LEVEL2_4!$C$1024:$C$1035,0), 1)</f>
        <v>1700</v>
      </c>
      <c r="M420">
        <f>INDEX(CALLiTE_SHASTA_LEVEL2_4!$F$1024:$F$1035, MATCH($B420,CALLiTE_SHASTA_LEVEL2_4!$C$1024:$C$1035,0), 1)</f>
        <v>3200</v>
      </c>
      <c r="W420" s="11"/>
      <c r="X420" s="11"/>
      <c r="Y420" s="11"/>
    </row>
    <row r="421" spans="1:25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  <c r="I421">
        <f>inflowShasta!$I410</f>
        <v>2251</v>
      </c>
      <c r="J421" s="7"/>
      <c r="L421">
        <f>INDEX(CALLiTE_SHASTA_LEVEL2_4!$E$1024:$E$1035, MATCH($B421,CALLiTE_SHASTA_LEVEL2_4!$C$1024:$C$1035,0), 1)</f>
        <v>1700</v>
      </c>
      <c r="M421">
        <f>INDEX(CALLiTE_SHASTA_LEVEL2_4!$F$1024:$F$1035, MATCH($B421,CALLiTE_SHASTA_LEVEL2_4!$C$1024:$C$1035,0), 1)</f>
        <v>3200</v>
      </c>
      <c r="W421" s="11"/>
      <c r="X421" s="11"/>
      <c r="Y421" s="11"/>
    </row>
    <row r="422" spans="1:25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  <c r="I422">
        <f>inflowShasta!$I411</f>
        <v>2693</v>
      </c>
      <c r="J422" s="7"/>
      <c r="L422">
        <f>INDEX(CALLiTE_SHASTA_LEVEL2_4!$E$1024:$E$1035, MATCH($B422,CALLiTE_SHASTA_LEVEL2_4!$C$1024:$C$1035,0), 1)</f>
        <v>1700</v>
      </c>
      <c r="M422">
        <f>INDEX(CALLiTE_SHASTA_LEVEL2_4!$F$1024:$F$1035, MATCH($B422,CALLiTE_SHASTA_LEVEL2_4!$C$1024:$C$1035,0), 1)</f>
        <v>3200</v>
      </c>
      <c r="W422" s="11"/>
      <c r="X422" s="11"/>
      <c r="Y422" s="11"/>
    </row>
    <row r="423" spans="1:25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  <c r="I423">
        <f>inflowShasta!$I412</f>
        <v>2423</v>
      </c>
      <c r="J423" s="7"/>
      <c r="L423">
        <f>INDEX(CALLiTE_SHASTA_LEVEL2_4!$E$1024:$E$1035, MATCH($B423,CALLiTE_SHASTA_LEVEL2_4!$C$1024:$C$1035,0), 1)</f>
        <v>1700</v>
      </c>
      <c r="M423">
        <f>INDEX(CALLiTE_SHASTA_LEVEL2_4!$F$1024:$F$1035, MATCH($B423,CALLiTE_SHASTA_LEVEL2_4!$C$1024:$C$1035,0), 1)</f>
        <v>3200</v>
      </c>
      <c r="W423" s="11"/>
      <c r="X423" s="11"/>
      <c r="Y423" s="11"/>
    </row>
    <row r="424" spans="1:25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  <c r="I424">
        <f>inflowShasta!$I413</f>
        <v>2333</v>
      </c>
      <c r="J424" s="7"/>
      <c r="L424">
        <f>INDEX(CALLiTE_SHASTA_LEVEL2_4!$E$1024:$E$1035, MATCH($B424,CALLiTE_SHASTA_LEVEL2_4!$C$1024:$C$1035,0), 1)</f>
        <v>1700</v>
      </c>
      <c r="M424">
        <f>INDEX(CALLiTE_SHASTA_LEVEL2_4!$F$1024:$F$1035, MATCH($B424,CALLiTE_SHASTA_LEVEL2_4!$C$1024:$C$1035,0), 1)</f>
        <v>3200</v>
      </c>
      <c r="W424" s="11"/>
      <c r="X424" s="11"/>
      <c r="Y424" s="11"/>
    </row>
    <row r="425" spans="1:25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  <c r="I425">
        <f>inflowShasta!$I414</f>
        <v>2852</v>
      </c>
      <c r="J425" s="7"/>
      <c r="L425">
        <f>INDEX(CALLiTE_SHASTA_LEVEL2_4!$E$1024:$E$1035, MATCH($B425,CALLiTE_SHASTA_LEVEL2_4!$C$1024:$C$1035,0), 1)</f>
        <v>1700</v>
      </c>
      <c r="M425">
        <f>INDEX(CALLiTE_SHASTA_LEVEL2_4!$F$1024:$F$1035, MATCH($B425,CALLiTE_SHASTA_LEVEL2_4!$C$1024:$C$1035,0), 1)</f>
        <v>3200</v>
      </c>
      <c r="W425" s="11"/>
      <c r="X425" s="11"/>
      <c r="Y425" s="11"/>
    </row>
    <row r="426" spans="1:25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  <c r="I426">
        <f>inflowShasta!$I415</f>
        <v>2962</v>
      </c>
      <c r="J426" s="7"/>
      <c r="L426">
        <f>INDEX(CALLiTE_SHASTA_LEVEL2_4!$E$1024:$E$1035, MATCH($B426,CALLiTE_SHASTA_LEVEL2_4!$C$1024:$C$1035,0), 1)</f>
        <v>1700</v>
      </c>
      <c r="M426">
        <f>INDEX(CALLiTE_SHASTA_LEVEL2_4!$F$1024:$F$1035, MATCH($B426,CALLiTE_SHASTA_LEVEL2_4!$C$1024:$C$1035,0), 1)</f>
        <v>3200</v>
      </c>
      <c r="W426" s="11"/>
      <c r="X426" s="11"/>
      <c r="Y426" s="11"/>
    </row>
    <row r="427" spans="1:25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  <c r="I427">
        <f>inflowShasta!$I416</f>
        <v>3063</v>
      </c>
      <c r="J427" s="7"/>
      <c r="L427">
        <f>INDEX(CALLiTE_SHASTA_LEVEL2_4!$E$1024:$E$1035, MATCH($B427,CALLiTE_SHASTA_LEVEL2_4!$C$1024:$C$1035,0), 1)</f>
        <v>1700</v>
      </c>
      <c r="M427">
        <f>INDEX(CALLiTE_SHASTA_LEVEL2_4!$F$1024:$F$1035, MATCH($B427,CALLiTE_SHASTA_LEVEL2_4!$C$1024:$C$1035,0), 1)</f>
        <v>3200</v>
      </c>
      <c r="W427" s="11"/>
      <c r="X427" s="11"/>
      <c r="Y427" s="11"/>
    </row>
    <row r="428" spans="1:25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  <c r="I428">
        <f>inflowShasta!$I417</f>
        <v>2840</v>
      </c>
      <c r="J428" s="7"/>
      <c r="L428">
        <f>INDEX(CALLiTE_SHASTA_LEVEL2_4!$E$1024:$E$1035, MATCH($B428,CALLiTE_SHASTA_LEVEL2_4!$C$1024:$C$1035,0), 1)</f>
        <v>1700</v>
      </c>
      <c r="M428">
        <f>INDEX(CALLiTE_SHASTA_LEVEL2_4!$F$1024:$F$1035, MATCH($B428,CALLiTE_SHASTA_LEVEL2_4!$C$1024:$C$1035,0), 1)</f>
        <v>3200</v>
      </c>
      <c r="W428" s="11"/>
      <c r="X428" s="11"/>
      <c r="Y428" s="11"/>
    </row>
    <row r="429" spans="1:25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  <c r="I429">
        <f>inflowShasta!$I418</f>
        <v>2023</v>
      </c>
      <c r="J429" s="7"/>
      <c r="L429">
        <f>INDEX(CALLiTE_SHASTA_LEVEL2_4!$E$1024:$E$1035, MATCH($B429,CALLiTE_SHASTA_LEVEL2_4!$C$1024:$C$1035,0), 1)</f>
        <v>1700</v>
      </c>
      <c r="M429">
        <f>INDEX(CALLiTE_SHASTA_LEVEL2_4!$F$1024:$F$1035, MATCH($B429,CALLiTE_SHASTA_LEVEL2_4!$C$1024:$C$1035,0), 1)</f>
        <v>3200</v>
      </c>
      <c r="W429" s="11"/>
      <c r="X429" s="11"/>
      <c r="Y429" s="11"/>
    </row>
    <row r="430" spans="1:25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  <c r="I430">
        <f>inflowShasta!$I419</f>
        <v>3007</v>
      </c>
      <c r="J430" s="7"/>
      <c r="L430">
        <f>INDEX(CALLiTE_SHASTA_LEVEL2_4!$E$1024:$E$1035, MATCH($B430,CALLiTE_SHASTA_LEVEL2_4!$C$1024:$C$1035,0), 1)</f>
        <v>1700</v>
      </c>
      <c r="M430">
        <f>INDEX(CALLiTE_SHASTA_LEVEL2_4!$F$1024:$F$1035, MATCH($B430,CALLiTE_SHASTA_LEVEL2_4!$C$1024:$C$1035,0), 1)</f>
        <v>3200</v>
      </c>
      <c r="W430" s="11"/>
      <c r="X430" s="11"/>
      <c r="Y430" s="11"/>
    </row>
    <row r="431" spans="1:25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  <c r="I431">
        <f>inflowShasta!$I420</f>
        <v>2973</v>
      </c>
      <c r="J431" s="7"/>
      <c r="L431">
        <f>INDEX(CALLiTE_SHASTA_LEVEL2_4!$E$1024:$E$1035, MATCH($B431,CALLiTE_SHASTA_LEVEL2_4!$C$1024:$C$1035,0), 1)</f>
        <v>1700</v>
      </c>
      <c r="M431">
        <f>INDEX(CALLiTE_SHASTA_LEVEL2_4!$F$1024:$F$1035, MATCH($B431,CALLiTE_SHASTA_LEVEL2_4!$C$1024:$C$1035,0), 1)</f>
        <v>3200</v>
      </c>
      <c r="W431" s="11"/>
      <c r="X431" s="11"/>
      <c r="Y431" s="11"/>
    </row>
    <row r="432" spans="1:25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  <c r="I432">
        <f>inflowShasta!$I421</f>
        <v>3083</v>
      </c>
      <c r="J432" s="7"/>
      <c r="L432">
        <f>INDEX(CALLiTE_SHASTA_LEVEL2_4!$E$1024:$E$1035, MATCH($B432,CALLiTE_SHASTA_LEVEL2_4!$C$1024:$C$1035,0), 1)</f>
        <v>1700</v>
      </c>
      <c r="M432">
        <f>INDEX(CALLiTE_SHASTA_LEVEL2_4!$F$1024:$F$1035, MATCH($B432,CALLiTE_SHASTA_LEVEL2_4!$C$1024:$C$1035,0), 1)</f>
        <v>3200</v>
      </c>
      <c r="W432" s="11"/>
      <c r="X432" s="11"/>
      <c r="Y432" s="11"/>
    </row>
    <row r="433" spans="1:25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  <c r="I433">
        <f>inflowShasta!$I422</f>
        <v>2685</v>
      </c>
      <c r="J433" s="7"/>
      <c r="L433">
        <f>INDEX(CALLiTE_SHASTA_LEVEL2_4!$E$1024:$E$1035, MATCH($B433,CALLiTE_SHASTA_LEVEL2_4!$C$1024:$C$1035,0), 1)</f>
        <v>1700</v>
      </c>
      <c r="M433">
        <f>INDEX(CALLiTE_SHASTA_LEVEL2_4!$F$1024:$F$1035, MATCH($B433,CALLiTE_SHASTA_LEVEL2_4!$C$1024:$C$1035,0), 1)</f>
        <v>3200</v>
      </c>
      <c r="W433" s="11"/>
      <c r="X433" s="11"/>
      <c r="Y433" s="11"/>
    </row>
    <row r="434" spans="1:25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  <c r="I434">
        <f>inflowShasta!$I423</f>
        <v>2934</v>
      </c>
      <c r="J434" s="7"/>
      <c r="L434">
        <f>INDEX(CALLiTE_SHASTA_LEVEL2_4!$E$1024:$E$1035, MATCH($B434,CALLiTE_SHASTA_LEVEL2_4!$C$1024:$C$1035,0), 1)</f>
        <v>1700</v>
      </c>
      <c r="M434">
        <f>INDEX(CALLiTE_SHASTA_LEVEL2_4!$F$1024:$F$1035, MATCH($B434,CALLiTE_SHASTA_LEVEL2_4!$C$1024:$C$1035,0), 1)</f>
        <v>3200</v>
      </c>
      <c r="W434" s="11"/>
      <c r="X434" s="11"/>
      <c r="Y434" s="11"/>
    </row>
    <row r="435" spans="1:25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  <c r="I435">
        <f>inflowShasta!$I424</f>
        <v>2314</v>
      </c>
      <c r="J435" s="7"/>
      <c r="L435">
        <f>INDEX(CALLiTE_SHASTA_LEVEL2_4!$E$1024:$E$1035, MATCH($B435,CALLiTE_SHASTA_LEVEL2_4!$C$1024:$C$1035,0), 1)</f>
        <v>1700</v>
      </c>
      <c r="M435">
        <f>INDEX(CALLiTE_SHASTA_LEVEL2_4!$F$1024:$F$1035, MATCH($B435,CALLiTE_SHASTA_LEVEL2_4!$C$1024:$C$1035,0), 1)</f>
        <v>3200</v>
      </c>
      <c r="W435" s="11"/>
      <c r="X435" s="11"/>
      <c r="Y435" s="11"/>
    </row>
    <row r="436" spans="1:25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  <c r="I436">
        <f>inflowShasta!$I425</f>
        <v>2239</v>
      </c>
      <c r="J436" s="7"/>
      <c r="L436">
        <f>INDEX(CALLiTE_SHASTA_LEVEL2_4!$E$1024:$E$1035, MATCH($B436,CALLiTE_SHASTA_LEVEL2_4!$C$1024:$C$1035,0), 1)</f>
        <v>1700</v>
      </c>
      <c r="M436">
        <f>INDEX(CALLiTE_SHASTA_LEVEL2_4!$F$1024:$F$1035, MATCH($B436,CALLiTE_SHASTA_LEVEL2_4!$C$1024:$C$1035,0), 1)</f>
        <v>3200</v>
      </c>
      <c r="W436" s="11"/>
      <c r="X436" s="11"/>
      <c r="Y436" s="11"/>
    </row>
    <row r="437" spans="1:25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  <c r="I437">
        <f>inflowShasta!$I426</f>
        <v>2836</v>
      </c>
      <c r="J437" s="7"/>
      <c r="L437">
        <f>INDEX(CALLiTE_SHASTA_LEVEL2_4!$E$1024:$E$1035, MATCH($B437,CALLiTE_SHASTA_LEVEL2_4!$C$1024:$C$1035,0), 1)</f>
        <v>1700</v>
      </c>
      <c r="M437">
        <f>INDEX(CALLiTE_SHASTA_LEVEL2_4!$F$1024:$F$1035, MATCH($B437,CALLiTE_SHASTA_LEVEL2_4!$C$1024:$C$1035,0), 1)</f>
        <v>3200</v>
      </c>
      <c r="W437" s="11"/>
      <c r="X437" s="11"/>
      <c r="Y437" s="11"/>
    </row>
    <row r="438" spans="1:25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  <c r="I438">
        <f>inflowShasta!$I427</f>
        <v>2182</v>
      </c>
      <c r="J438" s="7"/>
      <c r="L438">
        <f>INDEX(CALLiTE_SHASTA_LEVEL2_4!$E$1024:$E$1035, MATCH($B438,CALLiTE_SHASTA_LEVEL2_4!$C$1024:$C$1035,0), 1)</f>
        <v>1700</v>
      </c>
      <c r="M438">
        <f>INDEX(CALLiTE_SHASTA_LEVEL2_4!$F$1024:$F$1035, MATCH($B438,CALLiTE_SHASTA_LEVEL2_4!$C$1024:$C$1035,0), 1)</f>
        <v>3200</v>
      </c>
      <c r="W438" s="11"/>
      <c r="X438" s="11"/>
      <c r="Y438" s="11"/>
    </row>
    <row r="439" spans="1:25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  <c r="I439">
        <f>inflowShasta!$I428</f>
        <v>2317</v>
      </c>
      <c r="J439" s="7"/>
      <c r="L439">
        <f>INDEX(CALLiTE_SHASTA_LEVEL2_4!$E$1024:$E$1035, MATCH($B439,CALLiTE_SHASTA_LEVEL2_4!$C$1024:$C$1035,0), 1)</f>
        <v>1700</v>
      </c>
      <c r="M439">
        <f>INDEX(CALLiTE_SHASTA_LEVEL2_4!$F$1024:$F$1035, MATCH($B439,CALLiTE_SHASTA_LEVEL2_4!$C$1024:$C$1035,0), 1)</f>
        <v>3200</v>
      </c>
      <c r="W439" s="11"/>
      <c r="X439" s="11"/>
      <c r="Y439" s="11"/>
    </row>
    <row r="440" spans="1:25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  <c r="J440" s="7"/>
      <c r="L440">
        <f>INDEX(CALLiTE_SHASTA_LEVEL2_4!$E$1024:$E$1035, MATCH($B440,CALLiTE_SHASTA_LEVEL2_4!$C$1024:$C$1035,0), 1)</f>
        <v>650</v>
      </c>
      <c r="M440">
        <f>INDEX(CALLiTE_SHASTA_LEVEL2_4!$F$1024:$F$1035, MATCH($B440,CALLiTE_SHASTA_LEVEL2_4!$C$1024:$C$1035,0), 1)</f>
        <v>3200</v>
      </c>
      <c r="W440" s="11"/>
      <c r="X440" s="11"/>
      <c r="Y440" s="11"/>
    </row>
    <row r="441" spans="1:25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  <c r="J441" s="7"/>
      <c r="L441">
        <f>INDEX(CALLiTE_SHASTA_LEVEL2_4!$E$1024:$E$1035, MATCH($B441,CALLiTE_SHASTA_LEVEL2_4!$C$1024:$C$1035,0), 1)</f>
        <v>650</v>
      </c>
      <c r="M441">
        <f>INDEX(CALLiTE_SHASTA_LEVEL2_4!$F$1024:$F$1035, MATCH($B441,CALLiTE_SHASTA_LEVEL2_4!$C$1024:$C$1035,0), 1)</f>
        <v>3200</v>
      </c>
      <c r="W441" s="11"/>
      <c r="X441" s="11"/>
      <c r="Y441" s="11"/>
    </row>
    <row r="442" spans="1:25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  <c r="J442" s="7"/>
      <c r="L442">
        <f>INDEX(CALLiTE_SHASTA_LEVEL2_4!$E$1024:$E$1035, MATCH($B442,CALLiTE_SHASTA_LEVEL2_4!$C$1024:$C$1035,0), 1)</f>
        <v>650</v>
      </c>
      <c r="M442">
        <f>INDEX(CALLiTE_SHASTA_LEVEL2_4!$F$1024:$F$1035, MATCH($B442,CALLiTE_SHASTA_LEVEL2_4!$C$1024:$C$1035,0), 1)</f>
        <v>3200</v>
      </c>
      <c r="W442" s="11"/>
      <c r="X442" s="11"/>
      <c r="Y442" s="11"/>
    </row>
    <row r="443" spans="1:25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  <c r="J443" s="7"/>
      <c r="L443">
        <f>INDEX(CALLiTE_SHASTA_LEVEL2_4!$E$1024:$E$1035, MATCH($B443,CALLiTE_SHASTA_LEVEL2_4!$C$1024:$C$1035,0), 1)</f>
        <v>650</v>
      </c>
      <c r="M443">
        <f>INDEX(CALLiTE_SHASTA_LEVEL2_4!$F$1024:$F$1035, MATCH($B443,CALLiTE_SHASTA_LEVEL2_4!$C$1024:$C$1035,0), 1)</f>
        <v>3200</v>
      </c>
      <c r="W443" s="11"/>
      <c r="X443" s="11"/>
      <c r="Y443" s="11"/>
    </row>
    <row r="444" spans="1:25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  <c r="J444" s="7"/>
      <c r="L444">
        <f>INDEX(CALLiTE_SHASTA_LEVEL2_4!$E$1024:$E$1035, MATCH($B444,CALLiTE_SHASTA_LEVEL2_4!$C$1024:$C$1035,0), 1)</f>
        <v>650</v>
      </c>
      <c r="M444">
        <f>INDEX(CALLiTE_SHASTA_LEVEL2_4!$F$1024:$F$1035, MATCH($B444,CALLiTE_SHASTA_LEVEL2_4!$C$1024:$C$1035,0), 1)</f>
        <v>3200</v>
      </c>
      <c r="W444" s="11"/>
      <c r="X444" s="11"/>
      <c r="Y444" s="11"/>
    </row>
    <row r="445" spans="1:25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  <c r="J445" s="7"/>
      <c r="L445">
        <f>INDEX(CALLiTE_SHASTA_LEVEL2_4!$E$1024:$E$1035, MATCH($B445,CALLiTE_SHASTA_LEVEL2_4!$C$1024:$C$1035,0), 1)</f>
        <v>650</v>
      </c>
      <c r="M445">
        <f>INDEX(CALLiTE_SHASTA_LEVEL2_4!$F$1024:$F$1035, MATCH($B445,CALLiTE_SHASTA_LEVEL2_4!$C$1024:$C$1035,0), 1)</f>
        <v>3200</v>
      </c>
      <c r="W445" s="11"/>
      <c r="X445" s="11"/>
      <c r="Y445" s="11"/>
    </row>
    <row r="446" spans="1:25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  <c r="J446" s="7"/>
      <c r="L446">
        <f>INDEX(CALLiTE_SHASTA_LEVEL2_4!$E$1024:$E$1035, MATCH($B446,CALLiTE_SHASTA_LEVEL2_4!$C$1024:$C$1035,0), 1)</f>
        <v>650</v>
      </c>
      <c r="M446">
        <f>INDEX(CALLiTE_SHASTA_LEVEL2_4!$F$1024:$F$1035, MATCH($B446,CALLiTE_SHASTA_LEVEL2_4!$C$1024:$C$1035,0), 1)</f>
        <v>3200</v>
      </c>
      <c r="W446" s="11"/>
      <c r="X446" s="11"/>
      <c r="Y446" s="11"/>
    </row>
    <row r="447" spans="1:25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  <c r="J447" s="7"/>
      <c r="L447">
        <f>INDEX(CALLiTE_SHASTA_LEVEL2_4!$E$1024:$E$1035, MATCH($B447,CALLiTE_SHASTA_LEVEL2_4!$C$1024:$C$1035,0), 1)</f>
        <v>650</v>
      </c>
      <c r="M447">
        <f>INDEX(CALLiTE_SHASTA_LEVEL2_4!$F$1024:$F$1035, MATCH($B447,CALLiTE_SHASTA_LEVEL2_4!$C$1024:$C$1035,0), 1)</f>
        <v>3200</v>
      </c>
      <c r="W447" s="11"/>
      <c r="X447" s="11"/>
      <c r="Y447" s="11"/>
    </row>
    <row r="448" spans="1:25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  <c r="J448" s="7"/>
      <c r="L448">
        <f>INDEX(CALLiTE_SHASTA_LEVEL2_4!$E$1024:$E$1035, MATCH($B448,CALLiTE_SHASTA_LEVEL2_4!$C$1024:$C$1035,0), 1)</f>
        <v>650</v>
      </c>
      <c r="M448">
        <f>INDEX(CALLiTE_SHASTA_LEVEL2_4!$F$1024:$F$1035, MATCH($B448,CALLiTE_SHASTA_LEVEL2_4!$C$1024:$C$1035,0), 1)</f>
        <v>3200</v>
      </c>
      <c r="W448" s="11"/>
      <c r="X448" s="11"/>
      <c r="Y448" s="11"/>
    </row>
    <row r="449" spans="1:25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  <c r="J449" s="7"/>
      <c r="L449">
        <f>INDEX(CALLiTE_SHASTA_LEVEL2_4!$E$1024:$E$1035, MATCH($B449,CALLiTE_SHASTA_LEVEL2_4!$C$1024:$C$1035,0), 1)</f>
        <v>650</v>
      </c>
      <c r="M449">
        <f>INDEX(CALLiTE_SHASTA_LEVEL2_4!$F$1024:$F$1035, MATCH($B449,CALLiTE_SHASTA_LEVEL2_4!$C$1024:$C$1035,0), 1)</f>
        <v>3200</v>
      </c>
      <c r="W449" s="11"/>
      <c r="X449" s="11"/>
      <c r="Y449" s="11"/>
    </row>
    <row r="450" spans="1:25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  <c r="J450" s="7"/>
      <c r="L450">
        <f>INDEX(CALLiTE_SHASTA_LEVEL2_4!$E$1024:$E$1035, MATCH($B450,CALLiTE_SHASTA_LEVEL2_4!$C$1024:$C$1035,0), 1)</f>
        <v>650</v>
      </c>
      <c r="M450">
        <f>INDEX(CALLiTE_SHASTA_LEVEL2_4!$F$1024:$F$1035, MATCH($B450,CALLiTE_SHASTA_LEVEL2_4!$C$1024:$C$1035,0), 1)</f>
        <v>3200</v>
      </c>
      <c r="W450" s="11"/>
      <c r="X450" s="11"/>
      <c r="Y450" s="11"/>
    </row>
    <row r="451" spans="1:25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  <c r="J451" s="7"/>
      <c r="L451">
        <f>INDEX(CALLiTE_SHASTA_LEVEL2_4!$E$1024:$E$1035, MATCH($B451,CALLiTE_SHASTA_LEVEL2_4!$C$1024:$C$1035,0), 1)</f>
        <v>650</v>
      </c>
      <c r="M451">
        <f>INDEX(CALLiTE_SHASTA_LEVEL2_4!$F$1024:$F$1035, MATCH($B451,CALLiTE_SHASTA_LEVEL2_4!$C$1024:$C$1035,0), 1)</f>
        <v>3200</v>
      </c>
      <c r="W451" s="11"/>
      <c r="X451" s="11"/>
      <c r="Y451" s="11"/>
    </row>
    <row r="452" spans="1:25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  <c r="J452" s="7"/>
      <c r="L452">
        <f>INDEX(CALLiTE_SHASTA_LEVEL2_4!$E$1024:$E$1035, MATCH($B452,CALLiTE_SHASTA_LEVEL2_4!$C$1024:$C$1035,0), 1)</f>
        <v>650</v>
      </c>
      <c r="M452">
        <f>INDEX(CALLiTE_SHASTA_LEVEL2_4!$F$1024:$F$1035, MATCH($B452,CALLiTE_SHASTA_LEVEL2_4!$C$1024:$C$1035,0), 1)</f>
        <v>3200</v>
      </c>
      <c r="W452" s="11"/>
      <c r="X452" s="11"/>
      <c r="Y452" s="11"/>
    </row>
    <row r="453" spans="1:25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  <c r="J453" s="7"/>
      <c r="L453">
        <f>INDEX(CALLiTE_SHASTA_LEVEL2_4!$E$1024:$E$1035, MATCH($B453,CALLiTE_SHASTA_LEVEL2_4!$C$1024:$C$1035,0), 1)</f>
        <v>650</v>
      </c>
      <c r="M453">
        <f>INDEX(CALLiTE_SHASTA_LEVEL2_4!$F$1024:$F$1035, MATCH($B453,CALLiTE_SHASTA_LEVEL2_4!$C$1024:$C$1035,0), 1)</f>
        <v>3200</v>
      </c>
      <c r="W453" s="11"/>
      <c r="X453" s="11"/>
      <c r="Y453" s="11"/>
    </row>
    <row r="454" spans="1:25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  <c r="J454" s="7"/>
      <c r="L454">
        <f>INDEX(CALLiTE_SHASTA_LEVEL2_4!$E$1024:$E$1035, MATCH($B454,CALLiTE_SHASTA_LEVEL2_4!$C$1024:$C$1035,0), 1)</f>
        <v>650</v>
      </c>
      <c r="M454">
        <f>INDEX(CALLiTE_SHASTA_LEVEL2_4!$F$1024:$F$1035, MATCH($B454,CALLiTE_SHASTA_LEVEL2_4!$C$1024:$C$1035,0), 1)</f>
        <v>3200</v>
      </c>
      <c r="W454" s="11"/>
      <c r="X454" s="11"/>
      <c r="Y454" s="11"/>
    </row>
    <row r="455" spans="1:25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  <c r="J455" s="7"/>
      <c r="L455">
        <f>INDEX(CALLiTE_SHASTA_LEVEL2_4!$E$1024:$E$1035, MATCH($B455,CALLiTE_SHASTA_LEVEL2_4!$C$1024:$C$1035,0), 1)</f>
        <v>650</v>
      </c>
      <c r="M455">
        <f>INDEX(CALLiTE_SHASTA_LEVEL2_4!$F$1024:$F$1035, MATCH($B455,CALLiTE_SHASTA_LEVEL2_4!$C$1024:$C$1035,0), 1)</f>
        <v>3200</v>
      </c>
      <c r="W455" s="11"/>
      <c r="X455" s="11"/>
      <c r="Y455" s="11"/>
    </row>
    <row r="456" spans="1:25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  <c r="J456" s="7"/>
      <c r="L456">
        <f>INDEX(CALLiTE_SHASTA_LEVEL2_4!$E$1024:$E$1035, MATCH($B456,CALLiTE_SHASTA_LEVEL2_4!$C$1024:$C$1035,0), 1)</f>
        <v>650</v>
      </c>
      <c r="M456">
        <f>INDEX(CALLiTE_SHASTA_LEVEL2_4!$F$1024:$F$1035, MATCH($B456,CALLiTE_SHASTA_LEVEL2_4!$C$1024:$C$1035,0), 1)</f>
        <v>3200</v>
      </c>
      <c r="W456" s="11"/>
      <c r="X456" s="11"/>
      <c r="Y456" s="11"/>
    </row>
    <row r="457" spans="1:25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  <c r="J457" s="7"/>
      <c r="L457">
        <f>INDEX(CALLiTE_SHASTA_LEVEL2_4!$E$1024:$E$1035, MATCH($B457,CALLiTE_SHASTA_LEVEL2_4!$C$1024:$C$1035,0), 1)</f>
        <v>650</v>
      </c>
      <c r="M457">
        <f>INDEX(CALLiTE_SHASTA_LEVEL2_4!$F$1024:$F$1035, MATCH($B457,CALLiTE_SHASTA_LEVEL2_4!$C$1024:$C$1035,0), 1)</f>
        <v>3200</v>
      </c>
      <c r="W457" s="11"/>
      <c r="X457" s="11"/>
      <c r="Y457" s="11"/>
    </row>
    <row r="458" spans="1:25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  <c r="J458" s="7"/>
      <c r="L458">
        <f>INDEX(CALLiTE_SHASTA_LEVEL2_4!$E$1024:$E$1035, MATCH($B458,CALLiTE_SHASTA_LEVEL2_4!$C$1024:$C$1035,0), 1)</f>
        <v>650</v>
      </c>
      <c r="M458">
        <f>INDEX(CALLiTE_SHASTA_LEVEL2_4!$F$1024:$F$1035, MATCH($B458,CALLiTE_SHASTA_LEVEL2_4!$C$1024:$C$1035,0), 1)</f>
        <v>3200</v>
      </c>
      <c r="W458" s="11"/>
      <c r="X458" s="11"/>
      <c r="Y458" s="11"/>
    </row>
    <row r="459" spans="1:25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  <c r="J459" s="7"/>
      <c r="L459">
        <f>INDEX(CALLiTE_SHASTA_LEVEL2_4!$E$1024:$E$1035, MATCH($B459,CALLiTE_SHASTA_LEVEL2_4!$C$1024:$C$1035,0), 1)</f>
        <v>650</v>
      </c>
      <c r="M459">
        <f>INDEX(CALLiTE_SHASTA_LEVEL2_4!$F$1024:$F$1035, MATCH($B459,CALLiTE_SHASTA_LEVEL2_4!$C$1024:$C$1035,0), 1)</f>
        <v>3200</v>
      </c>
      <c r="W459" s="11"/>
      <c r="X459" s="11"/>
      <c r="Y459" s="11"/>
    </row>
    <row r="460" spans="1:25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  <c r="J460" s="7"/>
      <c r="L460">
        <f>INDEX(CALLiTE_SHASTA_LEVEL2_4!$E$1024:$E$1035, MATCH($B460,CALLiTE_SHASTA_LEVEL2_4!$C$1024:$C$1035,0), 1)</f>
        <v>650</v>
      </c>
      <c r="M460">
        <f>INDEX(CALLiTE_SHASTA_LEVEL2_4!$F$1024:$F$1035, MATCH($B460,CALLiTE_SHASTA_LEVEL2_4!$C$1024:$C$1035,0), 1)</f>
        <v>3200</v>
      </c>
      <c r="W460" s="11"/>
      <c r="X460" s="11"/>
      <c r="Y460" s="11"/>
    </row>
    <row r="461" spans="1:25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  <c r="J461" s="7"/>
      <c r="L461">
        <f>INDEX(CALLiTE_SHASTA_LEVEL2_4!$E$1024:$E$1035, MATCH($B461,CALLiTE_SHASTA_LEVEL2_4!$C$1024:$C$1035,0), 1)</f>
        <v>650</v>
      </c>
      <c r="M461">
        <f>INDEX(CALLiTE_SHASTA_LEVEL2_4!$F$1024:$F$1035, MATCH($B461,CALLiTE_SHASTA_LEVEL2_4!$C$1024:$C$1035,0), 1)</f>
        <v>3200</v>
      </c>
      <c r="W461" s="11"/>
      <c r="X461" s="11"/>
      <c r="Y461" s="11"/>
    </row>
    <row r="462" spans="1:25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  <c r="J462" s="7"/>
      <c r="L462">
        <f>INDEX(CALLiTE_SHASTA_LEVEL2_4!$E$1024:$E$1035, MATCH($B462,CALLiTE_SHASTA_LEVEL2_4!$C$1024:$C$1035,0), 1)</f>
        <v>650</v>
      </c>
      <c r="M462">
        <f>INDEX(CALLiTE_SHASTA_LEVEL2_4!$F$1024:$F$1035, MATCH($B462,CALLiTE_SHASTA_LEVEL2_4!$C$1024:$C$1035,0), 1)</f>
        <v>3200</v>
      </c>
      <c r="W462" s="11"/>
      <c r="X462" s="11"/>
      <c r="Y462" s="11"/>
    </row>
    <row r="463" spans="1:25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  <c r="J463" s="7"/>
      <c r="L463">
        <f>INDEX(CALLiTE_SHASTA_LEVEL2_4!$E$1024:$E$1035, MATCH($B463,CALLiTE_SHASTA_LEVEL2_4!$C$1024:$C$1035,0), 1)</f>
        <v>650</v>
      </c>
      <c r="M463">
        <f>INDEX(CALLiTE_SHASTA_LEVEL2_4!$F$1024:$F$1035, MATCH($B463,CALLiTE_SHASTA_LEVEL2_4!$C$1024:$C$1035,0), 1)</f>
        <v>3200</v>
      </c>
      <c r="W463" s="11"/>
      <c r="X463" s="11"/>
      <c r="Y463" s="11"/>
    </row>
    <row r="464" spans="1:25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  <c r="J464" s="7"/>
      <c r="L464">
        <f>INDEX(CALLiTE_SHASTA_LEVEL2_4!$E$1024:$E$1035, MATCH($B464,CALLiTE_SHASTA_LEVEL2_4!$C$1024:$C$1035,0), 1)</f>
        <v>650</v>
      </c>
      <c r="M464">
        <f>INDEX(CALLiTE_SHASTA_LEVEL2_4!$F$1024:$F$1035, MATCH($B464,CALLiTE_SHASTA_LEVEL2_4!$C$1024:$C$1035,0), 1)</f>
        <v>3200</v>
      </c>
      <c r="W464" s="11"/>
      <c r="X464" s="11"/>
      <c r="Y464" s="11"/>
    </row>
    <row r="465" spans="1:25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  <c r="J465" s="7"/>
      <c r="L465">
        <f>INDEX(CALLiTE_SHASTA_LEVEL2_4!$E$1024:$E$1035, MATCH($B465,CALLiTE_SHASTA_LEVEL2_4!$C$1024:$C$1035,0), 1)</f>
        <v>650</v>
      </c>
      <c r="M465">
        <f>INDEX(CALLiTE_SHASTA_LEVEL2_4!$F$1024:$F$1035, MATCH($B465,CALLiTE_SHASTA_LEVEL2_4!$C$1024:$C$1035,0), 1)</f>
        <v>3200</v>
      </c>
      <c r="W465" s="11"/>
      <c r="X465" s="11"/>
      <c r="Y465" s="11"/>
    </row>
    <row r="466" spans="1:25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  <c r="J466" s="7"/>
      <c r="L466">
        <f>INDEX(CALLiTE_SHASTA_LEVEL2_4!$E$1024:$E$1035, MATCH($B466,CALLiTE_SHASTA_LEVEL2_4!$C$1024:$C$1035,0), 1)</f>
        <v>650</v>
      </c>
      <c r="M466">
        <f>INDEX(CALLiTE_SHASTA_LEVEL2_4!$F$1024:$F$1035, MATCH($B466,CALLiTE_SHASTA_LEVEL2_4!$C$1024:$C$1035,0), 1)</f>
        <v>3200</v>
      </c>
      <c r="W466" s="11"/>
      <c r="X466" s="11"/>
      <c r="Y466" s="11"/>
    </row>
    <row r="467" spans="1:25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  <c r="J467" s="7"/>
      <c r="L467">
        <f>INDEX(CALLiTE_SHASTA_LEVEL2_4!$E$1024:$E$1035, MATCH($B467,CALLiTE_SHASTA_LEVEL2_4!$C$1024:$C$1035,0), 1)</f>
        <v>650</v>
      </c>
      <c r="M467">
        <f>INDEX(CALLiTE_SHASTA_LEVEL2_4!$F$1024:$F$1035, MATCH($B467,CALLiTE_SHASTA_LEVEL2_4!$C$1024:$C$1035,0), 1)</f>
        <v>3200</v>
      </c>
      <c r="W467" s="11"/>
      <c r="X467" s="11"/>
      <c r="Y467" s="11"/>
    </row>
    <row r="468" spans="1:25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  <c r="J468" s="7"/>
      <c r="L468">
        <f>INDEX(CALLiTE_SHASTA_LEVEL2_4!$E$1024:$E$1035, MATCH($B468,CALLiTE_SHASTA_LEVEL2_4!$C$1024:$C$1035,0), 1)</f>
        <v>650</v>
      </c>
      <c r="M468">
        <f>INDEX(CALLiTE_SHASTA_LEVEL2_4!$F$1024:$F$1035, MATCH($B468,CALLiTE_SHASTA_LEVEL2_4!$C$1024:$C$1035,0), 1)</f>
        <v>3200</v>
      </c>
      <c r="W468" s="11"/>
      <c r="X468" s="11"/>
      <c r="Y468" s="11"/>
    </row>
    <row r="469" spans="1:25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  <c r="J469" s="7"/>
      <c r="L469">
        <f>INDEX(CALLiTE_SHASTA_LEVEL2_4!$E$1024:$E$1035, MATCH($B469,CALLiTE_SHASTA_LEVEL2_4!$C$1024:$C$1035,0), 1)</f>
        <v>650</v>
      </c>
      <c r="M469">
        <f>INDEX(CALLiTE_SHASTA_LEVEL2_4!$F$1024:$F$1035, MATCH($B469,CALLiTE_SHASTA_LEVEL2_4!$C$1024:$C$1035,0), 1)</f>
        <v>3200</v>
      </c>
      <c r="W469" s="11"/>
      <c r="X469" s="11"/>
      <c r="Y469" s="11"/>
    </row>
    <row r="470" spans="1:25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  <c r="J470" s="7"/>
      <c r="L470">
        <f>INDEX(CALLiTE_SHASTA_LEVEL2_4!$E$1024:$E$1035, MATCH($B470,CALLiTE_SHASTA_LEVEL2_4!$C$1024:$C$1035,0), 1)</f>
        <v>650</v>
      </c>
      <c r="M470">
        <f>INDEX(CALLiTE_SHASTA_LEVEL2_4!$F$1024:$F$1035, MATCH($B470,CALLiTE_SHASTA_LEVEL2_4!$C$1024:$C$1035,0), 1)</f>
        <v>3200</v>
      </c>
      <c r="W470" s="11"/>
      <c r="X470" s="11"/>
      <c r="Y470" s="11"/>
    </row>
    <row r="471" spans="1:25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  <c r="J471" s="7"/>
      <c r="L471">
        <f>INDEX(CALLiTE_SHASTA_LEVEL2_4!$E$1024:$E$1035, MATCH($B471,CALLiTE_SHASTA_LEVEL2_4!$C$1024:$C$1035,0), 1)</f>
        <v>650</v>
      </c>
      <c r="M471">
        <f>INDEX(CALLiTE_SHASTA_LEVEL2_4!$F$1024:$F$1035, MATCH($B471,CALLiTE_SHASTA_LEVEL2_4!$C$1024:$C$1035,0), 1)</f>
        <v>3200</v>
      </c>
      <c r="W471" s="11"/>
      <c r="X471" s="11"/>
      <c r="Y471" s="11"/>
    </row>
    <row r="472" spans="1:25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  <c r="J472" s="7"/>
      <c r="L472">
        <f>INDEX(CALLiTE_SHASTA_LEVEL2_4!$E$1024:$E$1035, MATCH($B472,CALLiTE_SHASTA_LEVEL2_4!$C$1024:$C$1035,0), 1)</f>
        <v>650</v>
      </c>
      <c r="M472">
        <f>INDEX(CALLiTE_SHASTA_LEVEL2_4!$F$1024:$F$1035, MATCH($B472,CALLiTE_SHASTA_LEVEL2_4!$C$1024:$C$1035,0), 1)</f>
        <v>3200</v>
      </c>
      <c r="W472" s="11"/>
      <c r="X472" s="11"/>
      <c r="Y472" s="11"/>
    </row>
    <row r="473" spans="1:25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  <c r="J473" s="7"/>
      <c r="L473">
        <f>INDEX(CALLiTE_SHASTA_LEVEL2_4!$E$1024:$E$1035, MATCH($B473,CALLiTE_SHASTA_LEVEL2_4!$C$1024:$C$1035,0), 1)</f>
        <v>650</v>
      </c>
      <c r="M473">
        <f>INDEX(CALLiTE_SHASTA_LEVEL2_4!$F$1024:$F$1035, MATCH($B473,CALLiTE_SHASTA_LEVEL2_4!$C$1024:$C$1035,0), 1)</f>
        <v>3200</v>
      </c>
      <c r="W473" s="11"/>
      <c r="X473" s="11"/>
      <c r="Y473" s="11"/>
    </row>
    <row r="474" spans="1:25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  <c r="J474" s="7"/>
      <c r="L474">
        <f>INDEX(CALLiTE_SHASTA_LEVEL2_4!$E$1024:$E$1035, MATCH($B474,CALLiTE_SHASTA_LEVEL2_4!$C$1024:$C$1035,0), 1)</f>
        <v>650</v>
      </c>
      <c r="M474">
        <f>INDEX(CALLiTE_SHASTA_LEVEL2_4!$F$1024:$F$1035, MATCH($B474,CALLiTE_SHASTA_LEVEL2_4!$C$1024:$C$1035,0), 1)</f>
        <v>3200</v>
      </c>
      <c r="W474" s="11"/>
      <c r="X474" s="11"/>
      <c r="Y474" s="11"/>
    </row>
    <row r="475" spans="1:25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  <c r="J475" s="7"/>
      <c r="L475">
        <f>INDEX(CALLiTE_SHASTA_LEVEL2_4!$E$1024:$E$1035, MATCH($B475,CALLiTE_SHASTA_LEVEL2_4!$C$1024:$C$1035,0), 1)</f>
        <v>650</v>
      </c>
      <c r="M475">
        <f>INDEX(CALLiTE_SHASTA_LEVEL2_4!$F$1024:$F$1035, MATCH($B475,CALLiTE_SHASTA_LEVEL2_4!$C$1024:$C$1035,0), 1)</f>
        <v>3200</v>
      </c>
      <c r="W475" s="11"/>
      <c r="X475" s="11"/>
      <c r="Y475" s="11"/>
    </row>
    <row r="476" spans="1:25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  <c r="J476" s="7"/>
      <c r="L476">
        <f>INDEX(CALLiTE_SHASTA_LEVEL2_4!$E$1024:$E$1035, MATCH($B476,CALLiTE_SHASTA_LEVEL2_4!$C$1024:$C$1035,0), 1)</f>
        <v>650</v>
      </c>
      <c r="M476">
        <f>INDEX(CALLiTE_SHASTA_LEVEL2_4!$F$1024:$F$1035, MATCH($B476,CALLiTE_SHASTA_LEVEL2_4!$C$1024:$C$1035,0), 1)</f>
        <v>3200</v>
      </c>
      <c r="W476" s="11"/>
      <c r="X476" s="11"/>
      <c r="Y476" s="11"/>
    </row>
    <row r="477" spans="1:25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  <c r="J477" s="7"/>
      <c r="L477">
        <f>INDEX(CALLiTE_SHASTA_LEVEL2_4!$E$1024:$E$1035, MATCH($B477,CALLiTE_SHASTA_LEVEL2_4!$C$1024:$C$1035,0), 1)</f>
        <v>650</v>
      </c>
      <c r="M477">
        <f>INDEX(CALLiTE_SHASTA_LEVEL2_4!$F$1024:$F$1035, MATCH($B477,CALLiTE_SHASTA_LEVEL2_4!$C$1024:$C$1035,0), 1)</f>
        <v>3200</v>
      </c>
      <c r="W477" s="11"/>
      <c r="X477" s="11"/>
      <c r="Y477" s="11"/>
    </row>
    <row r="478" spans="1:25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  <c r="J478" s="7"/>
      <c r="L478">
        <f>INDEX(CALLiTE_SHASTA_LEVEL2_4!$E$1024:$E$1035, MATCH($B478,CALLiTE_SHASTA_LEVEL2_4!$C$1024:$C$1035,0), 1)</f>
        <v>650</v>
      </c>
      <c r="M478">
        <f>INDEX(CALLiTE_SHASTA_LEVEL2_4!$F$1024:$F$1035, MATCH($B478,CALLiTE_SHASTA_LEVEL2_4!$C$1024:$C$1035,0), 1)</f>
        <v>3200</v>
      </c>
      <c r="W478" s="11"/>
      <c r="X478" s="11"/>
      <c r="Y478" s="11"/>
    </row>
    <row r="479" spans="1:25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  <c r="J479" s="7"/>
      <c r="L479">
        <f>INDEX(CALLiTE_SHASTA_LEVEL2_4!$E$1024:$E$1035, MATCH($B479,CALLiTE_SHASTA_LEVEL2_4!$C$1024:$C$1035,0), 1)</f>
        <v>650</v>
      </c>
      <c r="M479">
        <f>INDEX(CALLiTE_SHASTA_LEVEL2_4!$F$1024:$F$1035, MATCH($B479,CALLiTE_SHASTA_LEVEL2_4!$C$1024:$C$1035,0), 1)</f>
        <v>3200</v>
      </c>
      <c r="W479" s="11"/>
      <c r="X479" s="11"/>
      <c r="Y479" s="11"/>
    </row>
    <row r="480" spans="1:25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  <c r="J480" s="7"/>
      <c r="L480">
        <f>INDEX(CALLiTE_SHASTA_LEVEL2_4!$E$1024:$E$1035, MATCH($B480,CALLiTE_SHASTA_LEVEL2_4!$C$1024:$C$1035,0), 1)</f>
        <v>650</v>
      </c>
      <c r="M480">
        <f>INDEX(CALLiTE_SHASTA_LEVEL2_4!$F$1024:$F$1035, MATCH($B480,CALLiTE_SHASTA_LEVEL2_4!$C$1024:$C$1035,0), 1)</f>
        <v>3200</v>
      </c>
      <c r="W480" s="11"/>
      <c r="X480" s="11"/>
      <c r="Y480" s="11"/>
    </row>
    <row r="481" spans="1:25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  <c r="J481" s="7"/>
      <c r="L481">
        <f>INDEX(CALLiTE_SHASTA_LEVEL2_4!$E$1024:$E$1035, MATCH($B481,CALLiTE_SHASTA_LEVEL2_4!$C$1024:$C$1035,0), 1)</f>
        <v>650</v>
      </c>
      <c r="M481">
        <f>INDEX(CALLiTE_SHASTA_LEVEL2_4!$F$1024:$F$1035, MATCH($B481,CALLiTE_SHASTA_LEVEL2_4!$C$1024:$C$1035,0), 1)</f>
        <v>3200</v>
      </c>
      <c r="W481" s="11"/>
      <c r="X481" s="11"/>
      <c r="Y481" s="11"/>
    </row>
    <row r="482" spans="1:25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  <c r="J482" s="7"/>
      <c r="L482">
        <f>INDEX(CALLiTE_SHASTA_LEVEL2_4!$E$1024:$E$1035, MATCH($B482,CALLiTE_SHASTA_LEVEL2_4!$C$1024:$C$1035,0), 1)</f>
        <v>650</v>
      </c>
      <c r="M482">
        <f>INDEX(CALLiTE_SHASTA_LEVEL2_4!$F$1024:$F$1035, MATCH($B482,CALLiTE_SHASTA_LEVEL2_4!$C$1024:$C$1035,0), 1)</f>
        <v>3200</v>
      </c>
      <c r="W482" s="11"/>
      <c r="X482" s="11"/>
      <c r="Y482" s="11"/>
    </row>
    <row r="483" spans="1:25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  <c r="J483" s="7"/>
      <c r="L483">
        <f>INDEX(CALLiTE_SHASTA_LEVEL2_4!$E$1024:$E$1035, MATCH($B483,CALLiTE_SHASTA_LEVEL2_4!$C$1024:$C$1035,0), 1)</f>
        <v>650</v>
      </c>
      <c r="M483">
        <f>INDEX(CALLiTE_SHASTA_LEVEL2_4!$F$1024:$F$1035, MATCH($B483,CALLiTE_SHASTA_LEVEL2_4!$C$1024:$C$1035,0), 1)</f>
        <v>3200</v>
      </c>
      <c r="W483" s="11"/>
      <c r="X483" s="11"/>
      <c r="Y483" s="11"/>
    </row>
    <row r="484" spans="1:25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  <c r="J484" s="7"/>
      <c r="L484">
        <f>INDEX(CALLiTE_SHASTA_LEVEL2_4!$E$1024:$E$1035, MATCH($B484,CALLiTE_SHASTA_LEVEL2_4!$C$1024:$C$1035,0), 1)</f>
        <v>650</v>
      </c>
      <c r="M484">
        <f>INDEX(CALLiTE_SHASTA_LEVEL2_4!$F$1024:$F$1035, MATCH($B484,CALLiTE_SHASTA_LEVEL2_4!$C$1024:$C$1035,0), 1)</f>
        <v>3200</v>
      </c>
      <c r="W484" s="11"/>
      <c r="X484" s="11"/>
      <c r="Y484" s="11"/>
    </row>
    <row r="485" spans="1:25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  <c r="J485" s="7"/>
      <c r="L485">
        <f>INDEX(CALLiTE_SHASTA_LEVEL2_4!$E$1024:$E$1035, MATCH($B485,CALLiTE_SHASTA_LEVEL2_4!$C$1024:$C$1035,0), 1)</f>
        <v>650</v>
      </c>
      <c r="M485">
        <f>INDEX(CALLiTE_SHASTA_LEVEL2_4!$F$1024:$F$1035, MATCH($B485,CALLiTE_SHASTA_LEVEL2_4!$C$1024:$C$1035,0), 1)</f>
        <v>3200</v>
      </c>
      <c r="W485" s="11"/>
      <c r="X485" s="11"/>
      <c r="Y485" s="11"/>
    </row>
    <row r="486" spans="1:25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  <c r="J486" s="7"/>
      <c r="L486">
        <f>INDEX(CALLiTE_SHASTA_LEVEL2_4!$E$1024:$E$1035, MATCH($B486,CALLiTE_SHASTA_LEVEL2_4!$C$1024:$C$1035,0), 1)</f>
        <v>650</v>
      </c>
      <c r="M486">
        <f>INDEX(CALLiTE_SHASTA_LEVEL2_4!$F$1024:$F$1035, MATCH($B486,CALLiTE_SHASTA_LEVEL2_4!$C$1024:$C$1035,0), 1)</f>
        <v>3200</v>
      </c>
      <c r="W486" s="11"/>
      <c r="X486" s="11"/>
      <c r="Y486" s="11"/>
    </row>
    <row r="487" spans="1:25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  <c r="J487" s="7"/>
      <c r="L487">
        <f>INDEX(CALLiTE_SHASTA_LEVEL2_4!$E$1024:$E$1035, MATCH($B487,CALLiTE_SHASTA_LEVEL2_4!$C$1024:$C$1035,0), 1)</f>
        <v>650</v>
      </c>
      <c r="M487">
        <f>INDEX(CALLiTE_SHASTA_LEVEL2_4!$F$1024:$F$1035, MATCH($B487,CALLiTE_SHASTA_LEVEL2_4!$C$1024:$C$1035,0), 1)</f>
        <v>3200</v>
      </c>
      <c r="W487" s="11"/>
      <c r="X487" s="11"/>
      <c r="Y487" s="11"/>
    </row>
    <row r="488" spans="1:25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  <c r="J488" s="7"/>
      <c r="L488">
        <f>INDEX(CALLiTE_SHASTA_LEVEL2_4!$E$1024:$E$1035, MATCH($B488,CALLiTE_SHASTA_LEVEL2_4!$C$1024:$C$1035,0), 1)</f>
        <v>650</v>
      </c>
      <c r="M488">
        <f>INDEX(CALLiTE_SHASTA_LEVEL2_4!$F$1024:$F$1035, MATCH($B488,CALLiTE_SHASTA_LEVEL2_4!$C$1024:$C$1035,0), 1)</f>
        <v>3200</v>
      </c>
      <c r="W488" s="11"/>
      <c r="X488" s="11"/>
      <c r="Y488" s="11"/>
    </row>
    <row r="489" spans="1:25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  <c r="J489" s="7"/>
      <c r="L489">
        <f>INDEX(CALLiTE_SHASTA_LEVEL2_4!$E$1024:$E$1035, MATCH($B489,CALLiTE_SHASTA_LEVEL2_4!$C$1024:$C$1035,0), 1)</f>
        <v>650</v>
      </c>
      <c r="M489">
        <f>INDEX(CALLiTE_SHASTA_LEVEL2_4!$F$1024:$F$1035, MATCH($B489,CALLiTE_SHASTA_LEVEL2_4!$C$1024:$C$1035,0), 1)</f>
        <v>3200</v>
      </c>
      <c r="W489" s="11"/>
      <c r="X489" s="11"/>
      <c r="Y489" s="11"/>
    </row>
    <row r="490" spans="1:25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  <c r="J490" s="7"/>
      <c r="L490">
        <f>INDEX(CALLiTE_SHASTA_LEVEL2_4!$E$1024:$E$1035, MATCH($B490,CALLiTE_SHASTA_LEVEL2_4!$C$1024:$C$1035,0), 1)</f>
        <v>650</v>
      </c>
      <c r="M490">
        <f>INDEX(CALLiTE_SHASTA_LEVEL2_4!$F$1024:$F$1035, MATCH($B490,CALLiTE_SHASTA_LEVEL2_4!$C$1024:$C$1035,0), 1)</f>
        <v>3200</v>
      </c>
      <c r="W490" s="11"/>
      <c r="X490" s="11"/>
      <c r="Y490" s="11"/>
    </row>
    <row r="491" spans="1:25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  <c r="J491" s="7"/>
      <c r="L491">
        <f>INDEX(CALLiTE_SHASTA_LEVEL2_4!$E$1024:$E$1035, MATCH($B491,CALLiTE_SHASTA_LEVEL2_4!$C$1024:$C$1035,0), 1)</f>
        <v>650</v>
      </c>
      <c r="M491">
        <f>INDEX(CALLiTE_SHASTA_LEVEL2_4!$F$1024:$F$1035, MATCH($B491,CALLiTE_SHASTA_LEVEL2_4!$C$1024:$C$1035,0), 1)</f>
        <v>3200</v>
      </c>
      <c r="W491" s="11"/>
      <c r="X491" s="11"/>
      <c r="Y491" s="11"/>
    </row>
    <row r="492" spans="1:25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  <c r="J492" s="7"/>
      <c r="L492">
        <f>INDEX(CALLiTE_SHASTA_LEVEL2_4!$E$1024:$E$1035, MATCH($B492,CALLiTE_SHASTA_LEVEL2_4!$C$1024:$C$1035,0), 1)</f>
        <v>650</v>
      </c>
      <c r="M492">
        <f>INDEX(CALLiTE_SHASTA_LEVEL2_4!$F$1024:$F$1035, MATCH($B492,CALLiTE_SHASTA_LEVEL2_4!$C$1024:$C$1035,0), 1)</f>
        <v>3200</v>
      </c>
      <c r="W492" s="11"/>
      <c r="X492" s="11"/>
      <c r="Y492" s="11"/>
    </row>
    <row r="493" spans="1:25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  <c r="J493" s="7"/>
      <c r="L493">
        <f>INDEX(CALLiTE_SHASTA_LEVEL2_4!$E$1024:$E$1035, MATCH($B493,CALLiTE_SHASTA_LEVEL2_4!$C$1024:$C$1035,0), 1)</f>
        <v>650</v>
      </c>
      <c r="M493">
        <f>INDEX(CALLiTE_SHASTA_LEVEL2_4!$F$1024:$F$1035, MATCH($B493,CALLiTE_SHASTA_LEVEL2_4!$C$1024:$C$1035,0), 1)</f>
        <v>3200</v>
      </c>
      <c r="W493" s="11"/>
      <c r="X493" s="11"/>
      <c r="Y493" s="11"/>
    </row>
    <row r="494" spans="1:25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  <c r="J494" s="7"/>
      <c r="L494">
        <f>INDEX(CALLiTE_SHASTA_LEVEL2_4!$E$1024:$E$1035, MATCH($B494,CALLiTE_SHASTA_LEVEL2_4!$C$1024:$C$1035,0), 1)</f>
        <v>650</v>
      </c>
      <c r="M494">
        <f>INDEX(CALLiTE_SHASTA_LEVEL2_4!$F$1024:$F$1035, MATCH($B494,CALLiTE_SHASTA_LEVEL2_4!$C$1024:$C$1035,0), 1)</f>
        <v>3200</v>
      </c>
      <c r="W494" s="11"/>
      <c r="X494" s="11"/>
      <c r="Y494" s="11"/>
    </row>
    <row r="495" spans="1:25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  <c r="J495" s="7"/>
      <c r="L495">
        <f>INDEX(CALLiTE_SHASTA_LEVEL2_4!$E$1024:$E$1035, MATCH($B495,CALLiTE_SHASTA_LEVEL2_4!$C$1024:$C$1035,0), 1)</f>
        <v>650</v>
      </c>
      <c r="M495">
        <f>INDEX(CALLiTE_SHASTA_LEVEL2_4!$F$1024:$F$1035, MATCH($B495,CALLiTE_SHASTA_LEVEL2_4!$C$1024:$C$1035,0), 1)</f>
        <v>3200</v>
      </c>
      <c r="W495" s="11"/>
      <c r="X495" s="11"/>
      <c r="Y495" s="11"/>
    </row>
    <row r="496" spans="1:25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  <c r="J496" s="7"/>
      <c r="L496">
        <f>INDEX(CALLiTE_SHASTA_LEVEL2_4!$E$1024:$E$1035, MATCH($B496,CALLiTE_SHASTA_LEVEL2_4!$C$1024:$C$1035,0), 1)</f>
        <v>650</v>
      </c>
      <c r="M496">
        <f>INDEX(CALLiTE_SHASTA_LEVEL2_4!$F$1024:$F$1035, MATCH($B496,CALLiTE_SHASTA_LEVEL2_4!$C$1024:$C$1035,0), 1)</f>
        <v>3200</v>
      </c>
      <c r="W496" s="11"/>
      <c r="X496" s="11"/>
      <c r="Y496" s="11"/>
    </row>
    <row r="497" spans="1:25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  <c r="J497" s="7"/>
      <c r="L497">
        <f>INDEX(CALLiTE_SHASTA_LEVEL2_4!$E$1024:$E$1035, MATCH($B497,CALLiTE_SHASTA_LEVEL2_4!$C$1024:$C$1035,0), 1)</f>
        <v>650</v>
      </c>
      <c r="M497">
        <f>INDEX(CALLiTE_SHASTA_LEVEL2_4!$F$1024:$F$1035, MATCH($B497,CALLiTE_SHASTA_LEVEL2_4!$C$1024:$C$1035,0), 1)</f>
        <v>3200</v>
      </c>
      <c r="W497" s="11"/>
      <c r="X497" s="11"/>
      <c r="Y497" s="11"/>
    </row>
    <row r="498" spans="1:25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  <c r="J498" s="7"/>
      <c r="L498">
        <f>INDEX(CALLiTE_SHASTA_LEVEL2_4!$E$1024:$E$1035, MATCH($B498,CALLiTE_SHASTA_LEVEL2_4!$C$1024:$C$1035,0), 1)</f>
        <v>650</v>
      </c>
      <c r="M498">
        <f>INDEX(CALLiTE_SHASTA_LEVEL2_4!$F$1024:$F$1035, MATCH($B498,CALLiTE_SHASTA_LEVEL2_4!$C$1024:$C$1035,0), 1)</f>
        <v>3200</v>
      </c>
      <c r="W498" s="11"/>
      <c r="X498" s="11"/>
      <c r="Y498" s="11"/>
    </row>
    <row r="499" spans="1:25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  <c r="J499" s="7"/>
      <c r="L499">
        <f>INDEX(CALLiTE_SHASTA_LEVEL2_4!$E$1024:$E$1035, MATCH($B499,CALLiTE_SHASTA_LEVEL2_4!$C$1024:$C$1035,0), 1)</f>
        <v>650</v>
      </c>
      <c r="M499">
        <f>INDEX(CALLiTE_SHASTA_LEVEL2_4!$F$1024:$F$1035, MATCH($B499,CALLiTE_SHASTA_LEVEL2_4!$C$1024:$C$1035,0), 1)</f>
        <v>3200</v>
      </c>
      <c r="W499" s="11"/>
      <c r="X499" s="11"/>
      <c r="Y499" s="11"/>
    </row>
    <row r="500" spans="1:25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  <c r="J500" s="7"/>
      <c r="L500">
        <f>INDEX(CALLiTE_SHASTA_LEVEL2_4!$E$1024:$E$1035, MATCH($B500,CALLiTE_SHASTA_LEVEL2_4!$C$1024:$C$1035,0), 1)</f>
        <v>650</v>
      </c>
      <c r="M500">
        <f>INDEX(CALLiTE_SHASTA_LEVEL2_4!$F$1024:$F$1035, MATCH($B500,CALLiTE_SHASTA_LEVEL2_4!$C$1024:$C$1035,0), 1)</f>
        <v>3200</v>
      </c>
      <c r="W500" s="11"/>
      <c r="X500" s="11"/>
      <c r="Y500" s="11"/>
    </row>
    <row r="501" spans="1:25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  <c r="J501" s="7"/>
      <c r="L501">
        <f>INDEX(CALLiTE_SHASTA_LEVEL2_4!$E$1024:$E$1035, MATCH($B501,CALLiTE_SHASTA_LEVEL2_4!$C$1024:$C$1035,0), 1)</f>
        <v>650</v>
      </c>
      <c r="M501">
        <f>INDEX(CALLiTE_SHASTA_LEVEL2_4!$F$1024:$F$1035, MATCH($B501,CALLiTE_SHASTA_LEVEL2_4!$C$1024:$C$1035,0), 1)</f>
        <v>3348</v>
      </c>
      <c r="W501" s="11"/>
      <c r="X501" s="11"/>
      <c r="Y501" s="11"/>
    </row>
    <row r="502" spans="1:25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  <c r="J502" s="7"/>
      <c r="L502">
        <f>INDEX(CALLiTE_SHASTA_LEVEL2_4!$E$1024:$E$1035, MATCH($B502,CALLiTE_SHASTA_LEVEL2_4!$C$1024:$C$1035,0), 1)</f>
        <v>650</v>
      </c>
      <c r="M502">
        <f>INDEX(CALLiTE_SHASTA_LEVEL2_4!$F$1024:$F$1035, MATCH($B502,CALLiTE_SHASTA_LEVEL2_4!$C$1024:$C$1035,0), 1)</f>
        <v>3348</v>
      </c>
      <c r="W502" s="11"/>
      <c r="X502" s="11"/>
      <c r="Y502" s="11"/>
    </row>
    <row r="503" spans="1:25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  <c r="J503" s="7"/>
      <c r="L503">
        <f>INDEX(CALLiTE_SHASTA_LEVEL2_4!$E$1024:$E$1035, MATCH($B503,CALLiTE_SHASTA_LEVEL2_4!$C$1024:$C$1035,0), 1)</f>
        <v>650</v>
      </c>
      <c r="M503">
        <f>INDEX(CALLiTE_SHASTA_LEVEL2_4!$F$1024:$F$1035, MATCH($B503,CALLiTE_SHASTA_LEVEL2_4!$C$1024:$C$1035,0), 1)</f>
        <v>3348</v>
      </c>
      <c r="W503" s="11"/>
      <c r="X503" s="11"/>
      <c r="Y503" s="11"/>
    </row>
    <row r="504" spans="1:25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  <c r="J504" s="7"/>
      <c r="L504">
        <f>INDEX(CALLiTE_SHASTA_LEVEL2_4!$E$1024:$E$1035, MATCH($B504,CALLiTE_SHASTA_LEVEL2_4!$C$1024:$C$1035,0), 1)</f>
        <v>650</v>
      </c>
      <c r="M504">
        <f>INDEX(CALLiTE_SHASTA_LEVEL2_4!$F$1024:$F$1035, MATCH($B504,CALLiTE_SHASTA_LEVEL2_4!$C$1024:$C$1035,0), 1)</f>
        <v>3348</v>
      </c>
      <c r="W504" s="11"/>
      <c r="X504" s="11"/>
      <c r="Y504" s="11"/>
    </row>
    <row r="505" spans="1:25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  <c r="J505" s="7"/>
      <c r="L505">
        <f>INDEX(CALLiTE_SHASTA_LEVEL2_4!$E$1024:$E$1035, MATCH($B505,CALLiTE_SHASTA_LEVEL2_4!$C$1024:$C$1035,0), 1)</f>
        <v>650</v>
      </c>
      <c r="M505">
        <f>INDEX(CALLiTE_SHASTA_LEVEL2_4!$F$1024:$F$1035, MATCH($B505,CALLiTE_SHASTA_LEVEL2_4!$C$1024:$C$1035,0), 1)</f>
        <v>3348</v>
      </c>
      <c r="W505" s="11"/>
      <c r="X505" s="11"/>
      <c r="Y505" s="11"/>
    </row>
    <row r="506" spans="1:25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  <c r="J506" s="7"/>
      <c r="L506">
        <f>INDEX(CALLiTE_SHASTA_LEVEL2_4!$E$1024:$E$1035, MATCH($B506,CALLiTE_SHASTA_LEVEL2_4!$C$1024:$C$1035,0), 1)</f>
        <v>650</v>
      </c>
      <c r="M506">
        <f>INDEX(CALLiTE_SHASTA_LEVEL2_4!$F$1024:$F$1035, MATCH($B506,CALLiTE_SHASTA_LEVEL2_4!$C$1024:$C$1035,0), 1)</f>
        <v>3348</v>
      </c>
      <c r="W506" s="11"/>
      <c r="X506" s="11"/>
      <c r="Y506" s="11"/>
    </row>
    <row r="507" spans="1:25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  <c r="J507" s="7"/>
      <c r="L507">
        <f>INDEX(CALLiTE_SHASTA_LEVEL2_4!$E$1024:$E$1035, MATCH($B507,CALLiTE_SHASTA_LEVEL2_4!$C$1024:$C$1035,0), 1)</f>
        <v>650</v>
      </c>
      <c r="M507">
        <f>INDEX(CALLiTE_SHASTA_LEVEL2_4!$F$1024:$F$1035, MATCH($B507,CALLiTE_SHASTA_LEVEL2_4!$C$1024:$C$1035,0), 1)</f>
        <v>3348</v>
      </c>
      <c r="W507" s="11"/>
      <c r="X507" s="11"/>
      <c r="Y507" s="11"/>
    </row>
    <row r="508" spans="1:25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  <c r="J508" s="7"/>
      <c r="L508">
        <f>INDEX(CALLiTE_SHASTA_LEVEL2_4!$E$1024:$E$1035, MATCH($B508,CALLiTE_SHASTA_LEVEL2_4!$C$1024:$C$1035,0), 1)</f>
        <v>650</v>
      </c>
      <c r="M508">
        <f>INDEX(CALLiTE_SHASTA_LEVEL2_4!$F$1024:$F$1035, MATCH($B508,CALLiTE_SHASTA_LEVEL2_4!$C$1024:$C$1035,0), 1)</f>
        <v>3348</v>
      </c>
      <c r="W508" s="11"/>
      <c r="X508" s="11"/>
      <c r="Y508" s="11"/>
    </row>
    <row r="509" spans="1:25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  <c r="J509" s="7"/>
      <c r="L509">
        <f>INDEX(CALLiTE_SHASTA_LEVEL2_4!$E$1024:$E$1035, MATCH($B509,CALLiTE_SHASTA_LEVEL2_4!$C$1024:$C$1035,0), 1)</f>
        <v>650</v>
      </c>
      <c r="M509">
        <f>INDEX(CALLiTE_SHASTA_LEVEL2_4!$F$1024:$F$1035, MATCH($B509,CALLiTE_SHASTA_LEVEL2_4!$C$1024:$C$1035,0), 1)</f>
        <v>3348</v>
      </c>
      <c r="W509" s="11"/>
      <c r="X509" s="11"/>
      <c r="Y509" s="11"/>
    </row>
    <row r="510" spans="1:25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  <c r="J510" s="7"/>
      <c r="L510">
        <f>INDEX(CALLiTE_SHASTA_LEVEL2_4!$E$1024:$E$1035, MATCH($B510,CALLiTE_SHASTA_LEVEL2_4!$C$1024:$C$1035,0), 1)</f>
        <v>650</v>
      </c>
      <c r="M510">
        <f>INDEX(CALLiTE_SHASTA_LEVEL2_4!$F$1024:$F$1035, MATCH($B510,CALLiTE_SHASTA_LEVEL2_4!$C$1024:$C$1035,0), 1)</f>
        <v>3348</v>
      </c>
      <c r="W510" s="11"/>
      <c r="X510" s="11"/>
      <c r="Y510" s="11"/>
    </row>
    <row r="511" spans="1:25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  <c r="J511" s="7"/>
      <c r="L511">
        <f>INDEX(CALLiTE_SHASTA_LEVEL2_4!$E$1024:$E$1035, MATCH($B511,CALLiTE_SHASTA_LEVEL2_4!$C$1024:$C$1035,0), 1)</f>
        <v>650</v>
      </c>
      <c r="M511">
        <f>INDEX(CALLiTE_SHASTA_LEVEL2_4!$F$1024:$F$1035, MATCH($B511,CALLiTE_SHASTA_LEVEL2_4!$C$1024:$C$1035,0), 1)</f>
        <v>3348</v>
      </c>
      <c r="W511" s="11"/>
      <c r="X511" s="11"/>
      <c r="Y511" s="11"/>
    </row>
    <row r="512" spans="1:25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  <c r="J512" s="7"/>
      <c r="L512">
        <f>INDEX(CALLiTE_SHASTA_LEVEL2_4!$E$1024:$E$1035, MATCH($B512,CALLiTE_SHASTA_LEVEL2_4!$C$1024:$C$1035,0), 1)</f>
        <v>650</v>
      </c>
      <c r="M512">
        <f>INDEX(CALLiTE_SHASTA_LEVEL2_4!$F$1024:$F$1035, MATCH($B512,CALLiTE_SHASTA_LEVEL2_4!$C$1024:$C$1035,0), 1)</f>
        <v>3348</v>
      </c>
      <c r="W512" s="11"/>
      <c r="X512" s="11"/>
      <c r="Y512" s="11"/>
    </row>
    <row r="513" spans="1:25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  <c r="J513" s="7"/>
      <c r="L513">
        <f>INDEX(CALLiTE_SHASTA_LEVEL2_4!$E$1024:$E$1035, MATCH($B513,CALLiTE_SHASTA_LEVEL2_4!$C$1024:$C$1035,0), 1)</f>
        <v>650</v>
      </c>
      <c r="M513">
        <f>INDEX(CALLiTE_SHASTA_LEVEL2_4!$F$1024:$F$1035, MATCH($B513,CALLiTE_SHASTA_LEVEL2_4!$C$1024:$C$1035,0), 1)</f>
        <v>3348</v>
      </c>
      <c r="W513" s="11"/>
      <c r="X513" s="11"/>
      <c r="Y513" s="11"/>
    </row>
    <row r="514" spans="1:25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  <c r="J514" s="7"/>
      <c r="L514">
        <f>INDEX(CALLiTE_SHASTA_LEVEL2_4!$E$1024:$E$1035, MATCH($B514,CALLiTE_SHASTA_LEVEL2_4!$C$1024:$C$1035,0), 1)</f>
        <v>650</v>
      </c>
      <c r="M514">
        <f>INDEX(CALLiTE_SHASTA_LEVEL2_4!$F$1024:$F$1035, MATCH($B514,CALLiTE_SHASTA_LEVEL2_4!$C$1024:$C$1035,0), 1)</f>
        <v>3348</v>
      </c>
      <c r="W514" s="11"/>
      <c r="X514" s="11"/>
      <c r="Y514" s="11"/>
    </row>
    <row r="515" spans="1:25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  <c r="J515" s="7"/>
      <c r="L515">
        <f>INDEX(CALLiTE_SHASTA_LEVEL2_4!$E$1024:$E$1035, MATCH($B515,CALLiTE_SHASTA_LEVEL2_4!$C$1024:$C$1035,0), 1)</f>
        <v>650</v>
      </c>
      <c r="M515">
        <f>INDEX(CALLiTE_SHASTA_LEVEL2_4!$F$1024:$F$1035, MATCH($B515,CALLiTE_SHASTA_LEVEL2_4!$C$1024:$C$1035,0), 1)</f>
        <v>3348</v>
      </c>
      <c r="W515" s="11"/>
      <c r="X515" s="11"/>
      <c r="Y515" s="11"/>
    </row>
    <row r="516" spans="1:25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  <c r="J516" s="7"/>
      <c r="L516">
        <f>INDEX(CALLiTE_SHASTA_LEVEL2_4!$E$1024:$E$1035, MATCH($B516,CALLiTE_SHASTA_LEVEL2_4!$C$1024:$C$1035,0), 1)</f>
        <v>650</v>
      </c>
      <c r="M516">
        <f>INDEX(CALLiTE_SHASTA_LEVEL2_4!$F$1024:$F$1035, MATCH($B516,CALLiTE_SHASTA_LEVEL2_4!$C$1024:$C$1035,0), 1)</f>
        <v>3348</v>
      </c>
      <c r="W516" s="11"/>
      <c r="X516" s="11"/>
      <c r="Y516" s="11"/>
    </row>
    <row r="517" spans="1:25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  <c r="J517" s="7"/>
      <c r="L517">
        <f>INDEX(CALLiTE_SHASTA_LEVEL2_4!$E$1024:$E$1035, MATCH($B517,CALLiTE_SHASTA_LEVEL2_4!$C$1024:$C$1035,0), 1)</f>
        <v>650</v>
      </c>
      <c r="M517">
        <f>INDEX(CALLiTE_SHASTA_LEVEL2_4!$F$1024:$F$1035, MATCH($B517,CALLiTE_SHASTA_LEVEL2_4!$C$1024:$C$1035,0), 1)</f>
        <v>3348</v>
      </c>
      <c r="W517" s="11"/>
      <c r="X517" s="11"/>
      <c r="Y517" s="11"/>
    </row>
    <row r="518" spans="1:25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  <c r="J518" s="7"/>
      <c r="L518">
        <f>INDEX(CALLiTE_SHASTA_LEVEL2_4!$E$1024:$E$1035, MATCH($B518,CALLiTE_SHASTA_LEVEL2_4!$C$1024:$C$1035,0), 1)</f>
        <v>650</v>
      </c>
      <c r="M518">
        <f>INDEX(CALLiTE_SHASTA_LEVEL2_4!$F$1024:$F$1035, MATCH($B518,CALLiTE_SHASTA_LEVEL2_4!$C$1024:$C$1035,0), 1)</f>
        <v>3348</v>
      </c>
      <c r="W518" s="11"/>
      <c r="X518" s="11"/>
      <c r="Y518" s="11"/>
    </row>
    <row r="519" spans="1:25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  <c r="J519" s="7"/>
      <c r="L519">
        <f>INDEX(CALLiTE_SHASTA_LEVEL2_4!$E$1024:$E$1035, MATCH($B519,CALLiTE_SHASTA_LEVEL2_4!$C$1024:$C$1035,0), 1)</f>
        <v>650</v>
      </c>
      <c r="M519">
        <f>INDEX(CALLiTE_SHASTA_LEVEL2_4!$F$1024:$F$1035, MATCH($B519,CALLiTE_SHASTA_LEVEL2_4!$C$1024:$C$1035,0), 1)</f>
        <v>3348</v>
      </c>
      <c r="W519" s="11"/>
      <c r="X519" s="11"/>
      <c r="Y519" s="11"/>
    </row>
    <row r="520" spans="1:25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  <c r="J520" s="7"/>
      <c r="L520">
        <f>INDEX(CALLiTE_SHASTA_LEVEL2_4!$E$1024:$E$1035, MATCH($B520,CALLiTE_SHASTA_LEVEL2_4!$C$1024:$C$1035,0), 1)</f>
        <v>650</v>
      </c>
      <c r="M520">
        <f>INDEX(CALLiTE_SHASTA_LEVEL2_4!$F$1024:$F$1035, MATCH($B520,CALLiTE_SHASTA_LEVEL2_4!$C$1024:$C$1035,0), 1)</f>
        <v>3348</v>
      </c>
      <c r="W520" s="11"/>
      <c r="X520" s="11"/>
      <c r="Y520" s="11"/>
    </row>
    <row r="521" spans="1:25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  <c r="J521" s="7"/>
      <c r="L521">
        <f>INDEX(CALLiTE_SHASTA_LEVEL2_4!$E$1024:$E$1035, MATCH($B521,CALLiTE_SHASTA_LEVEL2_4!$C$1024:$C$1035,0), 1)</f>
        <v>650</v>
      </c>
      <c r="M521">
        <f>INDEX(CALLiTE_SHASTA_LEVEL2_4!$F$1024:$F$1035, MATCH($B521,CALLiTE_SHASTA_LEVEL2_4!$C$1024:$C$1035,0), 1)</f>
        <v>3348</v>
      </c>
      <c r="W521" s="11"/>
      <c r="X521" s="11"/>
      <c r="Y521" s="11"/>
    </row>
    <row r="522" spans="1:25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  <c r="J522" s="7"/>
      <c r="L522">
        <f>INDEX(CALLiTE_SHASTA_LEVEL2_4!$E$1024:$E$1035, MATCH($B522,CALLiTE_SHASTA_LEVEL2_4!$C$1024:$C$1035,0), 1)</f>
        <v>650</v>
      </c>
      <c r="M522">
        <f>INDEX(CALLiTE_SHASTA_LEVEL2_4!$F$1024:$F$1035, MATCH($B522,CALLiTE_SHASTA_LEVEL2_4!$C$1024:$C$1035,0), 1)</f>
        <v>3348</v>
      </c>
      <c r="W522" s="11"/>
      <c r="X522" s="11"/>
      <c r="Y522" s="11"/>
    </row>
    <row r="523" spans="1:25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  <c r="J523" s="7"/>
      <c r="L523">
        <f>INDEX(CALLiTE_SHASTA_LEVEL2_4!$E$1024:$E$1035, MATCH($B523,CALLiTE_SHASTA_LEVEL2_4!$C$1024:$C$1035,0), 1)</f>
        <v>650</v>
      </c>
      <c r="M523">
        <f>INDEX(CALLiTE_SHASTA_LEVEL2_4!$F$1024:$F$1035, MATCH($B523,CALLiTE_SHASTA_LEVEL2_4!$C$1024:$C$1035,0), 1)</f>
        <v>3348</v>
      </c>
      <c r="W523" s="11"/>
      <c r="X523" s="11"/>
      <c r="Y523" s="11"/>
    </row>
    <row r="524" spans="1:25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  <c r="J524" s="7"/>
      <c r="L524">
        <f>INDEX(CALLiTE_SHASTA_LEVEL2_4!$E$1024:$E$1035, MATCH($B524,CALLiTE_SHASTA_LEVEL2_4!$C$1024:$C$1035,0), 1)</f>
        <v>650</v>
      </c>
      <c r="M524">
        <f>INDEX(CALLiTE_SHASTA_LEVEL2_4!$F$1024:$F$1035, MATCH($B524,CALLiTE_SHASTA_LEVEL2_4!$C$1024:$C$1035,0), 1)</f>
        <v>3348</v>
      </c>
      <c r="W524" s="11"/>
      <c r="X524" s="11"/>
      <c r="Y524" s="11"/>
    </row>
    <row r="525" spans="1:25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  <c r="J525" s="7"/>
      <c r="L525">
        <f>INDEX(CALLiTE_SHASTA_LEVEL2_4!$E$1024:$E$1035, MATCH($B525,CALLiTE_SHASTA_LEVEL2_4!$C$1024:$C$1035,0), 1)</f>
        <v>650</v>
      </c>
      <c r="M525">
        <f>INDEX(CALLiTE_SHASTA_LEVEL2_4!$F$1024:$F$1035, MATCH($B525,CALLiTE_SHASTA_LEVEL2_4!$C$1024:$C$1035,0), 1)</f>
        <v>3348</v>
      </c>
      <c r="W525" s="11"/>
      <c r="X525" s="11"/>
      <c r="Y525" s="11"/>
    </row>
    <row r="526" spans="1:25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  <c r="J526" s="7"/>
      <c r="L526">
        <f>INDEX(CALLiTE_SHASTA_LEVEL2_4!$E$1024:$E$1035, MATCH($B526,CALLiTE_SHASTA_LEVEL2_4!$C$1024:$C$1035,0), 1)</f>
        <v>650</v>
      </c>
      <c r="M526">
        <f>INDEX(CALLiTE_SHASTA_LEVEL2_4!$F$1024:$F$1035, MATCH($B526,CALLiTE_SHASTA_LEVEL2_4!$C$1024:$C$1035,0), 1)</f>
        <v>3348</v>
      </c>
      <c r="W526" s="11"/>
      <c r="X526" s="11"/>
      <c r="Y526" s="11"/>
    </row>
    <row r="527" spans="1:25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  <c r="J527" s="7"/>
      <c r="L527">
        <f>INDEX(CALLiTE_SHASTA_LEVEL2_4!$E$1024:$E$1035, MATCH($B527,CALLiTE_SHASTA_LEVEL2_4!$C$1024:$C$1035,0), 1)</f>
        <v>650</v>
      </c>
      <c r="M527">
        <f>INDEX(CALLiTE_SHASTA_LEVEL2_4!$F$1024:$F$1035, MATCH($B527,CALLiTE_SHASTA_LEVEL2_4!$C$1024:$C$1035,0), 1)</f>
        <v>3348</v>
      </c>
      <c r="W527" s="11"/>
      <c r="X527" s="11"/>
      <c r="Y527" s="11"/>
    </row>
    <row r="528" spans="1:25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  <c r="J528" s="7"/>
      <c r="L528">
        <f>INDEX(CALLiTE_SHASTA_LEVEL2_4!$E$1024:$E$1035, MATCH($B528,CALLiTE_SHASTA_LEVEL2_4!$C$1024:$C$1035,0), 1)</f>
        <v>650</v>
      </c>
      <c r="M528">
        <f>INDEX(CALLiTE_SHASTA_LEVEL2_4!$F$1024:$F$1035, MATCH($B528,CALLiTE_SHASTA_LEVEL2_4!$C$1024:$C$1035,0), 1)</f>
        <v>3348</v>
      </c>
      <c r="W528" s="11"/>
      <c r="X528" s="11"/>
      <c r="Y528" s="11"/>
    </row>
    <row r="529" spans="1:25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  <c r="J529" s="7"/>
      <c r="L529">
        <f>INDEX(CALLiTE_SHASTA_LEVEL2_4!$E$1024:$E$1035, MATCH($B529,CALLiTE_SHASTA_LEVEL2_4!$C$1024:$C$1035,0), 1)</f>
        <v>650</v>
      </c>
      <c r="M529">
        <f>INDEX(CALLiTE_SHASTA_LEVEL2_4!$F$1024:$F$1035, MATCH($B529,CALLiTE_SHASTA_LEVEL2_4!$C$1024:$C$1035,0), 1)</f>
        <v>3348</v>
      </c>
      <c r="W529" s="11"/>
      <c r="X529" s="11"/>
      <c r="Y529" s="11"/>
    </row>
    <row r="530" spans="1:25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  <c r="J530" s="7"/>
      <c r="L530">
        <f>INDEX(CALLiTE_SHASTA_LEVEL2_4!$E$1024:$E$1035, MATCH($B530,CALLiTE_SHASTA_LEVEL2_4!$C$1024:$C$1035,0), 1)</f>
        <v>650</v>
      </c>
      <c r="M530">
        <f>INDEX(CALLiTE_SHASTA_LEVEL2_4!$F$1024:$F$1035, MATCH($B530,CALLiTE_SHASTA_LEVEL2_4!$C$1024:$C$1035,0), 1)</f>
        <v>3348</v>
      </c>
      <c r="W530" s="11"/>
      <c r="X530" s="11"/>
      <c r="Y530" s="11"/>
    </row>
    <row r="531" spans="1:25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  <c r="J531" s="7"/>
      <c r="L531">
        <f>INDEX(CALLiTE_SHASTA_LEVEL2_4!$E$1024:$E$1035, MATCH($B531,CALLiTE_SHASTA_LEVEL2_4!$C$1024:$C$1035,0), 1)</f>
        <v>650</v>
      </c>
      <c r="M531">
        <f>INDEX(CALLiTE_SHASTA_LEVEL2_4!$F$1024:$F$1035, MATCH($B531,CALLiTE_SHASTA_LEVEL2_4!$C$1024:$C$1035,0), 1)</f>
        <v>3348</v>
      </c>
      <c r="W531" s="11"/>
      <c r="X531" s="11"/>
      <c r="Y531" s="11"/>
    </row>
    <row r="532" spans="1:25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  <c r="J532" s="7"/>
      <c r="L532">
        <f>INDEX(CALLiTE_SHASTA_LEVEL2_4!$E$1024:$E$1035, MATCH($B532,CALLiTE_SHASTA_LEVEL2_4!$C$1024:$C$1035,0), 1)</f>
        <v>1700</v>
      </c>
      <c r="M532">
        <f>INDEX(CALLiTE_SHASTA_LEVEL2_4!$F$1024:$F$1035, MATCH($B532,CALLiTE_SHASTA_LEVEL2_4!$C$1024:$C$1035,0), 1)</f>
        <v>3782</v>
      </c>
      <c r="W532" s="11"/>
      <c r="X532" s="11"/>
      <c r="Y532" s="11"/>
    </row>
    <row r="533" spans="1:25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  <c r="J533" s="7"/>
      <c r="L533">
        <f>INDEX(CALLiTE_SHASTA_LEVEL2_4!$E$1024:$E$1035, MATCH($B533,CALLiTE_SHASTA_LEVEL2_4!$C$1024:$C$1035,0), 1)</f>
        <v>1700</v>
      </c>
      <c r="M533">
        <f>INDEX(CALLiTE_SHASTA_LEVEL2_4!$F$1024:$F$1035, MATCH($B533,CALLiTE_SHASTA_LEVEL2_4!$C$1024:$C$1035,0), 1)</f>
        <v>3782</v>
      </c>
      <c r="W533" s="11"/>
      <c r="X533" s="11"/>
      <c r="Y533" s="11"/>
    </row>
    <row r="534" spans="1:25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  <c r="J534" s="7"/>
      <c r="L534">
        <f>INDEX(CALLiTE_SHASTA_LEVEL2_4!$E$1024:$E$1035, MATCH($B534,CALLiTE_SHASTA_LEVEL2_4!$C$1024:$C$1035,0), 1)</f>
        <v>1700</v>
      </c>
      <c r="M534">
        <f>INDEX(CALLiTE_SHASTA_LEVEL2_4!$F$1024:$F$1035, MATCH($B534,CALLiTE_SHASTA_LEVEL2_4!$C$1024:$C$1035,0), 1)</f>
        <v>3782</v>
      </c>
      <c r="W534" s="11"/>
      <c r="X534" s="11"/>
      <c r="Y534" s="11"/>
    </row>
    <row r="535" spans="1:25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  <c r="J535" s="7"/>
      <c r="L535">
        <f>INDEX(CALLiTE_SHASTA_LEVEL2_4!$E$1024:$E$1035, MATCH($B535,CALLiTE_SHASTA_LEVEL2_4!$C$1024:$C$1035,0), 1)</f>
        <v>1700</v>
      </c>
      <c r="M535">
        <f>INDEX(CALLiTE_SHASTA_LEVEL2_4!$F$1024:$F$1035, MATCH($B535,CALLiTE_SHASTA_LEVEL2_4!$C$1024:$C$1035,0), 1)</f>
        <v>3782</v>
      </c>
      <c r="W535" s="11"/>
      <c r="X535" s="11"/>
      <c r="Y535" s="11"/>
    </row>
    <row r="536" spans="1:25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  <c r="J536" s="7"/>
      <c r="L536">
        <f>INDEX(CALLiTE_SHASTA_LEVEL2_4!$E$1024:$E$1035, MATCH($B536,CALLiTE_SHASTA_LEVEL2_4!$C$1024:$C$1035,0), 1)</f>
        <v>1700</v>
      </c>
      <c r="M536">
        <f>INDEX(CALLiTE_SHASTA_LEVEL2_4!$F$1024:$F$1035, MATCH($B536,CALLiTE_SHASTA_LEVEL2_4!$C$1024:$C$1035,0), 1)</f>
        <v>3782</v>
      </c>
      <c r="W536" s="11"/>
      <c r="X536" s="11"/>
      <c r="Y536" s="11"/>
    </row>
    <row r="537" spans="1:25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  <c r="J537" s="7"/>
      <c r="L537">
        <f>INDEX(CALLiTE_SHASTA_LEVEL2_4!$E$1024:$E$1035, MATCH($B537,CALLiTE_SHASTA_LEVEL2_4!$C$1024:$C$1035,0), 1)</f>
        <v>1700</v>
      </c>
      <c r="M537">
        <f>INDEX(CALLiTE_SHASTA_LEVEL2_4!$F$1024:$F$1035, MATCH($B537,CALLiTE_SHASTA_LEVEL2_4!$C$1024:$C$1035,0), 1)</f>
        <v>3782</v>
      </c>
      <c r="W537" s="11"/>
      <c r="X537" s="11"/>
      <c r="Y537" s="11"/>
    </row>
    <row r="538" spans="1:25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  <c r="J538" s="7"/>
      <c r="L538">
        <f>INDEX(CALLiTE_SHASTA_LEVEL2_4!$E$1024:$E$1035, MATCH($B538,CALLiTE_SHASTA_LEVEL2_4!$C$1024:$C$1035,0), 1)</f>
        <v>1700</v>
      </c>
      <c r="M538">
        <f>INDEX(CALLiTE_SHASTA_LEVEL2_4!$F$1024:$F$1035, MATCH($B538,CALLiTE_SHASTA_LEVEL2_4!$C$1024:$C$1035,0), 1)</f>
        <v>3782</v>
      </c>
      <c r="W538" s="11"/>
      <c r="X538" s="11"/>
      <c r="Y538" s="11"/>
    </row>
    <row r="539" spans="1:25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  <c r="J539" s="7"/>
      <c r="L539">
        <f>INDEX(CALLiTE_SHASTA_LEVEL2_4!$E$1024:$E$1035, MATCH($B539,CALLiTE_SHASTA_LEVEL2_4!$C$1024:$C$1035,0), 1)</f>
        <v>1700</v>
      </c>
      <c r="M539">
        <f>INDEX(CALLiTE_SHASTA_LEVEL2_4!$F$1024:$F$1035, MATCH($B539,CALLiTE_SHASTA_LEVEL2_4!$C$1024:$C$1035,0), 1)</f>
        <v>3782</v>
      </c>
      <c r="W539" s="11"/>
      <c r="X539" s="11"/>
      <c r="Y539" s="11"/>
    </row>
    <row r="540" spans="1:25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  <c r="J540" s="7"/>
      <c r="L540">
        <f>INDEX(CALLiTE_SHASTA_LEVEL2_4!$E$1024:$E$1035, MATCH($B540,CALLiTE_SHASTA_LEVEL2_4!$C$1024:$C$1035,0), 1)</f>
        <v>1700</v>
      </c>
      <c r="M540">
        <f>INDEX(CALLiTE_SHASTA_LEVEL2_4!$F$1024:$F$1035, MATCH($B540,CALLiTE_SHASTA_LEVEL2_4!$C$1024:$C$1035,0), 1)</f>
        <v>3782</v>
      </c>
      <c r="W540" s="11"/>
      <c r="X540" s="11"/>
      <c r="Y540" s="11"/>
    </row>
    <row r="541" spans="1:25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  <c r="J541" s="7"/>
      <c r="L541">
        <f>INDEX(CALLiTE_SHASTA_LEVEL2_4!$E$1024:$E$1035, MATCH($B541,CALLiTE_SHASTA_LEVEL2_4!$C$1024:$C$1035,0), 1)</f>
        <v>1700</v>
      </c>
      <c r="M541">
        <f>INDEX(CALLiTE_SHASTA_LEVEL2_4!$F$1024:$F$1035, MATCH($B541,CALLiTE_SHASTA_LEVEL2_4!$C$1024:$C$1035,0), 1)</f>
        <v>3782</v>
      </c>
      <c r="W541" s="11"/>
      <c r="X541" s="11"/>
      <c r="Y541" s="11"/>
    </row>
    <row r="542" spans="1:25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  <c r="J542" s="7"/>
      <c r="L542">
        <f>INDEX(CALLiTE_SHASTA_LEVEL2_4!$E$1024:$E$1035, MATCH($B542,CALLiTE_SHASTA_LEVEL2_4!$C$1024:$C$1035,0), 1)</f>
        <v>1700</v>
      </c>
      <c r="M542">
        <f>INDEX(CALLiTE_SHASTA_LEVEL2_4!$F$1024:$F$1035, MATCH($B542,CALLiTE_SHASTA_LEVEL2_4!$C$1024:$C$1035,0), 1)</f>
        <v>3782</v>
      </c>
      <c r="W542" s="11"/>
      <c r="X542" s="11"/>
      <c r="Y542" s="11"/>
    </row>
    <row r="543" spans="1:25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  <c r="J543" s="7"/>
      <c r="L543">
        <f>INDEX(CALLiTE_SHASTA_LEVEL2_4!$E$1024:$E$1035, MATCH($B543,CALLiTE_SHASTA_LEVEL2_4!$C$1024:$C$1035,0), 1)</f>
        <v>1700</v>
      </c>
      <c r="M543">
        <f>INDEX(CALLiTE_SHASTA_LEVEL2_4!$F$1024:$F$1035, MATCH($B543,CALLiTE_SHASTA_LEVEL2_4!$C$1024:$C$1035,0), 1)</f>
        <v>3782</v>
      </c>
      <c r="W543" s="11"/>
      <c r="X543" s="11"/>
      <c r="Y543" s="11"/>
    </row>
    <row r="544" spans="1:25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  <c r="J544" s="7"/>
      <c r="L544">
        <f>INDEX(CALLiTE_SHASTA_LEVEL2_4!$E$1024:$E$1035, MATCH($B544,CALLiTE_SHASTA_LEVEL2_4!$C$1024:$C$1035,0), 1)</f>
        <v>1700</v>
      </c>
      <c r="M544">
        <f>INDEX(CALLiTE_SHASTA_LEVEL2_4!$F$1024:$F$1035, MATCH($B544,CALLiTE_SHASTA_LEVEL2_4!$C$1024:$C$1035,0), 1)</f>
        <v>3782</v>
      </c>
      <c r="W544" s="11"/>
      <c r="X544" s="11"/>
      <c r="Y544" s="11"/>
    </row>
    <row r="545" spans="1:25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  <c r="J545" s="7"/>
      <c r="L545">
        <f>INDEX(CALLiTE_SHASTA_LEVEL2_4!$E$1024:$E$1035, MATCH($B545,CALLiTE_SHASTA_LEVEL2_4!$C$1024:$C$1035,0), 1)</f>
        <v>1700</v>
      </c>
      <c r="M545">
        <f>INDEX(CALLiTE_SHASTA_LEVEL2_4!$F$1024:$F$1035, MATCH($B545,CALLiTE_SHASTA_LEVEL2_4!$C$1024:$C$1035,0), 1)</f>
        <v>3782</v>
      </c>
      <c r="W545" s="11"/>
      <c r="X545" s="11"/>
      <c r="Y545" s="11"/>
    </row>
    <row r="546" spans="1:25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  <c r="J546" s="7"/>
      <c r="L546">
        <f>INDEX(CALLiTE_SHASTA_LEVEL2_4!$E$1024:$E$1035, MATCH($B546,CALLiTE_SHASTA_LEVEL2_4!$C$1024:$C$1035,0), 1)</f>
        <v>1700</v>
      </c>
      <c r="M546">
        <f>INDEX(CALLiTE_SHASTA_LEVEL2_4!$F$1024:$F$1035, MATCH($B546,CALLiTE_SHASTA_LEVEL2_4!$C$1024:$C$1035,0), 1)</f>
        <v>3782</v>
      </c>
      <c r="W546" s="11"/>
      <c r="X546" s="11"/>
      <c r="Y546" s="11"/>
    </row>
    <row r="547" spans="1:25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  <c r="J547" s="7"/>
      <c r="L547">
        <f>INDEX(CALLiTE_SHASTA_LEVEL2_4!$E$1024:$E$1035, MATCH($B547,CALLiTE_SHASTA_LEVEL2_4!$C$1024:$C$1035,0), 1)</f>
        <v>1700</v>
      </c>
      <c r="M547">
        <f>INDEX(CALLiTE_SHASTA_LEVEL2_4!$F$1024:$F$1035, MATCH($B547,CALLiTE_SHASTA_LEVEL2_4!$C$1024:$C$1035,0), 1)</f>
        <v>3782</v>
      </c>
      <c r="W547" s="11"/>
      <c r="X547" s="11"/>
      <c r="Y547" s="11"/>
    </row>
    <row r="548" spans="1:25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  <c r="J548" s="7"/>
      <c r="L548">
        <f>INDEX(CALLiTE_SHASTA_LEVEL2_4!$E$1024:$E$1035, MATCH($B548,CALLiTE_SHASTA_LEVEL2_4!$C$1024:$C$1035,0), 1)</f>
        <v>1700</v>
      </c>
      <c r="M548">
        <f>INDEX(CALLiTE_SHASTA_LEVEL2_4!$F$1024:$F$1035, MATCH($B548,CALLiTE_SHASTA_LEVEL2_4!$C$1024:$C$1035,0), 1)</f>
        <v>3782</v>
      </c>
      <c r="W548" s="11"/>
      <c r="X548" s="11"/>
      <c r="Y548" s="11"/>
    </row>
    <row r="549" spans="1:25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  <c r="J549" s="7"/>
      <c r="L549">
        <f>INDEX(CALLiTE_SHASTA_LEVEL2_4!$E$1024:$E$1035, MATCH($B549,CALLiTE_SHASTA_LEVEL2_4!$C$1024:$C$1035,0), 1)</f>
        <v>1700</v>
      </c>
      <c r="M549">
        <f>INDEX(CALLiTE_SHASTA_LEVEL2_4!$F$1024:$F$1035, MATCH($B549,CALLiTE_SHASTA_LEVEL2_4!$C$1024:$C$1035,0), 1)</f>
        <v>3782</v>
      </c>
      <c r="W549" s="11"/>
      <c r="X549" s="11"/>
      <c r="Y549" s="11"/>
    </row>
    <row r="550" spans="1:25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  <c r="J550" s="7"/>
      <c r="L550">
        <f>INDEX(CALLiTE_SHASTA_LEVEL2_4!$E$1024:$E$1035, MATCH($B550,CALLiTE_SHASTA_LEVEL2_4!$C$1024:$C$1035,0), 1)</f>
        <v>1700</v>
      </c>
      <c r="M550">
        <f>INDEX(CALLiTE_SHASTA_LEVEL2_4!$F$1024:$F$1035, MATCH($B550,CALLiTE_SHASTA_LEVEL2_4!$C$1024:$C$1035,0), 1)</f>
        <v>3782</v>
      </c>
      <c r="W550" s="11"/>
      <c r="X550" s="11"/>
      <c r="Y550" s="11"/>
    </row>
    <row r="551" spans="1:25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  <c r="J551" s="7"/>
      <c r="L551">
        <f>INDEX(CALLiTE_SHASTA_LEVEL2_4!$E$1024:$E$1035, MATCH($B551,CALLiTE_SHASTA_LEVEL2_4!$C$1024:$C$1035,0), 1)</f>
        <v>1700</v>
      </c>
      <c r="M551">
        <f>INDEX(CALLiTE_SHASTA_LEVEL2_4!$F$1024:$F$1035, MATCH($B551,CALLiTE_SHASTA_LEVEL2_4!$C$1024:$C$1035,0), 1)</f>
        <v>3782</v>
      </c>
      <c r="W551" s="11"/>
      <c r="X551" s="11"/>
      <c r="Y551" s="11"/>
    </row>
    <row r="552" spans="1:25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  <c r="J552" s="7"/>
      <c r="L552">
        <f>INDEX(CALLiTE_SHASTA_LEVEL2_4!$E$1024:$E$1035, MATCH($B552,CALLiTE_SHASTA_LEVEL2_4!$C$1024:$C$1035,0), 1)</f>
        <v>1700</v>
      </c>
      <c r="M552">
        <f>INDEX(CALLiTE_SHASTA_LEVEL2_4!$F$1024:$F$1035, MATCH($B552,CALLiTE_SHASTA_LEVEL2_4!$C$1024:$C$1035,0), 1)</f>
        <v>3782</v>
      </c>
      <c r="W552" s="11"/>
      <c r="X552" s="11"/>
      <c r="Y552" s="11"/>
    </row>
    <row r="553" spans="1:25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  <c r="J553" s="7"/>
      <c r="L553">
        <f>INDEX(CALLiTE_SHASTA_LEVEL2_4!$E$1024:$E$1035, MATCH($B553,CALLiTE_SHASTA_LEVEL2_4!$C$1024:$C$1035,0), 1)</f>
        <v>1700</v>
      </c>
      <c r="M553">
        <f>INDEX(CALLiTE_SHASTA_LEVEL2_4!$F$1024:$F$1035, MATCH($B553,CALLiTE_SHASTA_LEVEL2_4!$C$1024:$C$1035,0), 1)</f>
        <v>3782</v>
      </c>
      <c r="W553" s="11"/>
      <c r="X553" s="11"/>
      <c r="Y553" s="11"/>
    </row>
    <row r="554" spans="1:25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  <c r="J554" s="7"/>
      <c r="L554">
        <f>INDEX(CALLiTE_SHASTA_LEVEL2_4!$E$1024:$E$1035, MATCH($B554,CALLiTE_SHASTA_LEVEL2_4!$C$1024:$C$1035,0), 1)</f>
        <v>1700</v>
      </c>
      <c r="M554">
        <f>INDEX(CALLiTE_SHASTA_LEVEL2_4!$F$1024:$F$1035, MATCH($B554,CALLiTE_SHASTA_LEVEL2_4!$C$1024:$C$1035,0), 1)</f>
        <v>3782</v>
      </c>
      <c r="W554" s="11"/>
      <c r="X554" s="11"/>
      <c r="Y554" s="11"/>
    </row>
    <row r="555" spans="1:25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  <c r="J555" s="7"/>
      <c r="L555">
        <f>INDEX(CALLiTE_SHASTA_LEVEL2_4!$E$1024:$E$1035, MATCH($B555,CALLiTE_SHASTA_LEVEL2_4!$C$1024:$C$1035,0), 1)</f>
        <v>1700</v>
      </c>
      <c r="M555">
        <f>INDEX(CALLiTE_SHASTA_LEVEL2_4!$F$1024:$F$1035, MATCH($B555,CALLiTE_SHASTA_LEVEL2_4!$C$1024:$C$1035,0), 1)</f>
        <v>3782</v>
      </c>
      <c r="W555" s="11"/>
      <c r="X555" s="11"/>
      <c r="Y555" s="11"/>
    </row>
    <row r="556" spans="1:25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  <c r="J556" s="7"/>
      <c r="L556">
        <f>INDEX(CALLiTE_SHASTA_LEVEL2_4!$E$1024:$E$1035, MATCH($B556,CALLiTE_SHASTA_LEVEL2_4!$C$1024:$C$1035,0), 1)</f>
        <v>1700</v>
      </c>
      <c r="M556">
        <f>INDEX(CALLiTE_SHASTA_LEVEL2_4!$F$1024:$F$1035, MATCH($B556,CALLiTE_SHASTA_LEVEL2_4!$C$1024:$C$1035,0), 1)</f>
        <v>3782</v>
      </c>
      <c r="W556" s="11"/>
      <c r="X556" s="11"/>
      <c r="Y556" s="11"/>
    </row>
    <row r="557" spans="1:25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  <c r="J557" s="7"/>
      <c r="L557">
        <f>INDEX(CALLiTE_SHASTA_LEVEL2_4!$E$1024:$E$1035, MATCH($B557,CALLiTE_SHASTA_LEVEL2_4!$C$1024:$C$1035,0), 1)</f>
        <v>1700</v>
      </c>
      <c r="M557">
        <f>INDEX(CALLiTE_SHASTA_LEVEL2_4!$F$1024:$F$1035, MATCH($B557,CALLiTE_SHASTA_LEVEL2_4!$C$1024:$C$1035,0), 1)</f>
        <v>3782</v>
      </c>
      <c r="W557" s="11"/>
      <c r="X557" s="11"/>
      <c r="Y557" s="11"/>
    </row>
    <row r="558" spans="1:25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  <c r="J558" s="7"/>
      <c r="L558">
        <f>INDEX(CALLiTE_SHASTA_LEVEL2_4!$E$1024:$E$1035, MATCH($B558,CALLiTE_SHASTA_LEVEL2_4!$C$1024:$C$1035,0), 1)</f>
        <v>1700</v>
      </c>
      <c r="M558">
        <f>INDEX(CALLiTE_SHASTA_LEVEL2_4!$F$1024:$F$1035, MATCH($B558,CALLiTE_SHASTA_LEVEL2_4!$C$1024:$C$1035,0), 1)</f>
        <v>3782</v>
      </c>
      <c r="W558" s="11"/>
      <c r="X558" s="11"/>
      <c r="Y558" s="11"/>
    </row>
    <row r="559" spans="1:25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  <c r="J559" s="7"/>
      <c r="L559">
        <f>INDEX(CALLiTE_SHASTA_LEVEL2_4!$E$1024:$E$1035, MATCH($B559,CALLiTE_SHASTA_LEVEL2_4!$C$1024:$C$1035,0), 1)</f>
        <v>1700</v>
      </c>
      <c r="M559">
        <f>INDEX(CALLiTE_SHASTA_LEVEL2_4!$F$1024:$F$1035, MATCH($B559,CALLiTE_SHASTA_LEVEL2_4!$C$1024:$C$1035,0), 1)</f>
        <v>3782</v>
      </c>
      <c r="W559" s="11"/>
      <c r="X559" s="11"/>
      <c r="Y559" s="11"/>
    </row>
    <row r="560" spans="1:25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  <c r="J560" s="7"/>
      <c r="L560">
        <f>INDEX(CALLiTE_SHASTA_LEVEL2_4!$E$1024:$E$1035, MATCH($B560,CALLiTE_SHASTA_LEVEL2_4!$C$1024:$C$1035,0), 1)</f>
        <v>1700</v>
      </c>
      <c r="M560">
        <f>INDEX(CALLiTE_SHASTA_LEVEL2_4!$F$1024:$F$1035, MATCH($B560,CALLiTE_SHASTA_LEVEL2_4!$C$1024:$C$1035,0), 1)</f>
        <v>3782</v>
      </c>
      <c r="W560" s="11"/>
      <c r="X560" s="11"/>
      <c r="Y560" s="11"/>
    </row>
    <row r="561" spans="1:25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  <c r="J561" s="7"/>
      <c r="L561">
        <f>INDEX(CALLiTE_SHASTA_LEVEL2_4!$E$1024:$E$1035, MATCH($B561,CALLiTE_SHASTA_LEVEL2_4!$C$1024:$C$1035,0), 1)</f>
        <v>1700</v>
      </c>
      <c r="M561">
        <f>INDEX(CALLiTE_SHASTA_LEVEL2_4!$F$1024:$F$1035, MATCH($B561,CALLiTE_SHASTA_LEVEL2_4!$C$1024:$C$1035,0), 1)</f>
        <v>3782</v>
      </c>
      <c r="W561" s="11"/>
      <c r="X561" s="11"/>
      <c r="Y561" s="11"/>
    </row>
    <row r="562" spans="1:25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  <c r="J562" s="7"/>
      <c r="L562">
        <f>INDEX(CALLiTE_SHASTA_LEVEL2_4!$E$1024:$E$1035, MATCH($B562,CALLiTE_SHASTA_LEVEL2_4!$C$1024:$C$1035,0), 1)</f>
        <v>1700</v>
      </c>
      <c r="M562">
        <f>INDEX(CALLiTE_SHASTA_LEVEL2_4!$F$1024:$F$1035, MATCH($B562,CALLiTE_SHASTA_LEVEL2_4!$C$1024:$C$1035,0), 1)</f>
        <v>3782</v>
      </c>
      <c r="W562" s="11"/>
      <c r="X562" s="11"/>
      <c r="Y562" s="11"/>
    </row>
    <row r="563" spans="1:25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  <c r="J563" s="7"/>
      <c r="L563">
        <f>INDEX(CALLiTE_SHASTA_LEVEL2_4!$E$1024:$E$1035, MATCH($B563,CALLiTE_SHASTA_LEVEL2_4!$C$1024:$C$1035,0), 1)</f>
        <v>1700</v>
      </c>
      <c r="M563">
        <f>INDEX(CALLiTE_SHASTA_LEVEL2_4!$F$1024:$F$1035, MATCH($B563,CALLiTE_SHASTA_LEVEL2_4!$C$1024:$C$1035,0), 1)</f>
        <v>4054</v>
      </c>
      <c r="W563" s="11"/>
      <c r="X563" s="11"/>
      <c r="Y563" s="11"/>
    </row>
    <row r="564" spans="1:25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  <c r="J564" s="7"/>
      <c r="L564">
        <f>INDEX(CALLiTE_SHASTA_LEVEL2_4!$E$1024:$E$1035, MATCH($B564,CALLiTE_SHASTA_LEVEL2_4!$C$1024:$C$1035,0), 1)</f>
        <v>1700</v>
      </c>
      <c r="M564">
        <f>INDEX(CALLiTE_SHASTA_LEVEL2_4!$F$1024:$F$1035, MATCH($B564,CALLiTE_SHASTA_LEVEL2_4!$C$1024:$C$1035,0), 1)</f>
        <v>4054</v>
      </c>
      <c r="W564" s="11"/>
      <c r="X564" s="11"/>
      <c r="Y564" s="11"/>
    </row>
    <row r="565" spans="1:25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  <c r="J565" s="7"/>
      <c r="L565">
        <f>INDEX(CALLiTE_SHASTA_LEVEL2_4!$E$1024:$E$1035, MATCH($B565,CALLiTE_SHASTA_LEVEL2_4!$C$1024:$C$1035,0), 1)</f>
        <v>1700</v>
      </c>
      <c r="M565">
        <f>INDEX(CALLiTE_SHASTA_LEVEL2_4!$F$1024:$F$1035, MATCH($B565,CALLiTE_SHASTA_LEVEL2_4!$C$1024:$C$1035,0), 1)</f>
        <v>4054</v>
      </c>
      <c r="W565" s="11"/>
      <c r="X565" s="11"/>
      <c r="Y565" s="11"/>
    </row>
    <row r="566" spans="1:25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  <c r="J566" s="7"/>
      <c r="L566">
        <f>INDEX(CALLiTE_SHASTA_LEVEL2_4!$E$1024:$E$1035, MATCH($B566,CALLiTE_SHASTA_LEVEL2_4!$C$1024:$C$1035,0), 1)</f>
        <v>1700</v>
      </c>
      <c r="M566">
        <f>INDEX(CALLiTE_SHASTA_LEVEL2_4!$F$1024:$F$1035, MATCH($B566,CALLiTE_SHASTA_LEVEL2_4!$C$1024:$C$1035,0), 1)</f>
        <v>4054</v>
      </c>
      <c r="W566" s="11"/>
      <c r="X566" s="11"/>
      <c r="Y566" s="11"/>
    </row>
    <row r="567" spans="1:25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  <c r="J567" s="7"/>
      <c r="L567">
        <f>INDEX(CALLiTE_SHASTA_LEVEL2_4!$E$1024:$E$1035, MATCH($B567,CALLiTE_SHASTA_LEVEL2_4!$C$1024:$C$1035,0), 1)</f>
        <v>1700</v>
      </c>
      <c r="M567">
        <f>INDEX(CALLiTE_SHASTA_LEVEL2_4!$F$1024:$F$1035, MATCH($B567,CALLiTE_SHASTA_LEVEL2_4!$C$1024:$C$1035,0), 1)</f>
        <v>4054</v>
      </c>
      <c r="W567" s="11"/>
      <c r="X567" s="11"/>
      <c r="Y567" s="11"/>
    </row>
    <row r="568" spans="1:25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  <c r="J568" s="7"/>
      <c r="L568">
        <f>INDEX(CALLiTE_SHASTA_LEVEL2_4!$E$1024:$E$1035, MATCH($B568,CALLiTE_SHASTA_LEVEL2_4!$C$1024:$C$1035,0), 1)</f>
        <v>1700</v>
      </c>
      <c r="M568">
        <f>INDEX(CALLiTE_SHASTA_LEVEL2_4!$F$1024:$F$1035, MATCH($B568,CALLiTE_SHASTA_LEVEL2_4!$C$1024:$C$1035,0), 1)</f>
        <v>4054</v>
      </c>
      <c r="W568" s="11"/>
      <c r="X568" s="11"/>
      <c r="Y568" s="11"/>
    </row>
    <row r="569" spans="1:25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  <c r="J569" s="7"/>
      <c r="L569">
        <f>INDEX(CALLiTE_SHASTA_LEVEL2_4!$E$1024:$E$1035, MATCH($B569,CALLiTE_SHASTA_LEVEL2_4!$C$1024:$C$1035,0), 1)</f>
        <v>1700</v>
      </c>
      <c r="M569">
        <f>INDEX(CALLiTE_SHASTA_LEVEL2_4!$F$1024:$F$1035, MATCH($B569,CALLiTE_SHASTA_LEVEL2_4!$C$1024:$C$1035,0), 1)</f>
        <v>4054</v>
      </c>
      <c r="W569" s="11"/>
      <c r="X569" s="11"/>
      <c r="Y569" s="11"/>
    </row>
    <row r="570" spans="1:25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  <c r="J570" s="7"/>
      <c r="L570">
        <f>INDEX(CALLiTE_SHASTA_LEVEL2_4!$E$1024:$E$1035, MATCH($B570,CALLiTE_SHASTA_LEVEL2_4!$C$1024:$C$1035,0), 1)</f>
        <v>1700</v>
      </c>
      <c r="M570">
        <f>INDEX(CALLiTE_SHASTA_LEVEL2_4!$F$1024:$F$1035, MATCH($B570,CALLiTE_SHASTA_LEVEL2_4!$C$1024:$C$1035,0), 1)</f>
        <v>4054</v>
      </c>
      <c r="W570" s="11"/>
      <c r="X570" s="11"/>
      <c r="Y570" s="11"/>
    </row>
    <row r="571" spans="1:25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  <c r="J571" s="7"/>
      <c r="L571">
        <f>INDEX(CALLiTE_SHASTA_LEVEL2_4!$E$1024:$E$1035, MATCH($B571,CALLiTE_SHASTA_LEVEL2_4!$C$1024:$C$1035,0), 1)</f>
        <v>1700</v>
      </c>
      <c r="M571">
        <f>INDEX(CALLiTE_SHASTA_LEVEL2_4!$F$1024:$F$1035, MATCH($B571,CALLiTE_SHASTA_LEVEL2_4!$C$1024:$C$1035,0), 1)</f>
        <v>4054</v>
      </c>
      <c r="W571" s="11"/>
      <c r="X571" s="11"/>
      <c r="Y571" s="11"/>
    </row>
    <row r="572" spans="1:25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  <c r="J572" s="7"/>
      <c r="L572">
        <f>INDEX(CALLiTE_SHASTA_LEVEL2_4!$E$1024:$E$1035, MATCH($B572,CALLiTE_SHASTA_LEVEL2_4!$C$1024:$C$1035,0), 1)</f>
        <v>1700</v>
      </c>
      <c r="M572">
        <f>INDEX(CALLiTE_SHASTA_LEVEL2_4!$F$1024:$F$1035, MATCH($B572,CALLiTE_SHASTA_LEVEL2_4!$C$1024:$C$1035,0), 1)</f>
        <v>4054</v>
      </c>
      <c r="W572" s="11"/>
      <c r="X572" s="11"/>
      <c r="Y572" s="11"/>
    </row>
    <row r="573" spans="1:25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  <c r="J573" s="7"/>
      <c r="L573">
        <f>INDEX(CALLiTE_SHASTA_LEVEL2_4!$E$1024:$E$1035, MATCH($B573,CALLiTE_SHASTA_LEVEL2_4!$C$1024:$C$1035,0), 1)</f>
        <v>1700</v>
      </c>
      <c r="M573">
        <f>INDEX(CALLiTE_SHASTA_LEVEL2_4!$F$1024:$F$1035, MATCH($B573,CALLiTE_SHASTA_LEVEL2_4!$C$1024:$C$1035,0), 1)</f>
        <v>4054</v>
      </c>
      <c r="W573" s="11"/>
      <c r="X573" s="11"/>
      <c r="Y573" s="11"/>
    </row>
    <row r="574" spans="1:25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  <c r="J574" s="7"/>
      <c r="L574">
        <f>INDEX(CALLiTE_SHASTA_LEVEL2_4!$E$1024:$E$1035, MATCH($B574,CALLiTE_SHASTA_LEVEL2_4!$C$1024:$C$1035,0), 1)</f>
        <v>1700</v>
      </c>
      <c r="M574">
        <f>INDEX(CALLiTE_SHASTA_LEVEL2_4!$F$1024:$F$1035, MATCH($B574,CALLiTE_SHASTA_LEVEL2_4!$C$1024:$C$1035,0), 1)</f>
        <v>4054</v>
      </c>
      <c r="W574" s="11"/>
      <c r="X574" s="11"/>
      <c r="Y574" s="11"/>
    </row>
    <row r="575" spans="1:25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  <c r="J575" s="7"/>
      <c r="L575">
        <f>INDEX(CALLiTE_SHASTA_LEVEL2_4!$E$1024:$E$1035, MATCH($B575,CALLiTE_SHASTA_LEVEL2_4!$C$1024:$C$1035,0), 1)</f>
        <v>1700</v>
      </c>
      <c r="M575">
        <f>INDEX(CALLiTE_SHASTA_LEVEL2_4!$F$1024:$F$1035, MATCH($B575,CALLiTE_SHASTA_LEVEL2_4!$C$1024:$C$1035,0), 1)</f>
        <v>4054</v>
      </c>
      <c r="W575" s="11"/>
      <c r="X575" s="11"/>
      <c r="Y575" s="11"/>
    </row>
    <row r="576" spans="1:25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  <c r="J576" s="7"/>
      <c r="L576">
        <f>INDEX(CALLiTE_SHASTA_LEVEL2_4!$E$1024:$E$1035, MATCH($B576,CALLiTE_SHASTA_LEVEL2_4!$C$1024:$C$1035,0), 1)</f>
        <v>1700</v>
      </c>
      <c r="M576">
        <f>INDEX(CALLiTE_SHASTA_LEVEL2_4!$F$1024:$F$1035, MATCH($B576,CALLiTE_SHASTA_LEVEL2_4!$C$1024:$C$1035,0), 1)</f>
        <v>4054</v>
      </c>
      <c r="W576" s="11"/>
      <c r="X576" s="11"/>
      <c r="Y576" s="11"/>
    </row>
    <row r="577" spans="1:25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  <c r="J577" s="7"/>
      <c r="L577">
        <f>INDEX(CALLiTE_SHASTA_LEVEL2_4!$E$1024:$E$1035, MATCH($B577,CALLiTE_SHASTA_LEVEL2_4!$C$1024:$C$1035,0), 1)</f>
        <v>1700</v>
      </c>
      <c r="M577">
        <f>INDEX(CALLiTE_SHASTA_LEVEL2_4!$F$1024:$F$1035, MATCH($B577,CALLiTE_SHASTA_LEVEL2_4!$C$1024:$C$1035,0), 1)</f>
        <v>4054</v>
      </c>
      <c r="W577" s="11"/>
      <c r="X577" s="11"/>
      <c r="Y577" s="11"/>
    </row>
    <row r="578" spans="1:25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  <c r="J578" s="7"/>
      <c r="L578">
        <f>INDEX(CALLiTE_SHASTA_LEVEL2_4!$E$1024:$E$1035, MATCH($B578,CALLiTE_SHASTA_LEVEL2_4!$C$1024:$C$1035,0), 1)</f>
        <v>1700</v>
      </c>
      <c r="M578">
        <f>INDEX(CALLiTE_SHASTA_LEVEL2_4!$F$1024:$F$1035, MATCH($B578,CALLiTE_SHASTA_LEVEL2_4!$C$1024:$C$1035,0), 1)</f>
        <v>4054</v>
      </c>
      <c r="W578" s="11"/>
      <c r="X578" s="11"/>
      <c r="Y578" s="11"/>
    </row>
    <row r="579" spans="1:25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  <c r="J579" s="7"/>
      <c r="L579">
        <f>INDEX(CALLiTE_SHASTA_LEVEL2_4!$E$1024:$E$1035, MATCH($B579,CALLiTE_SHASTA_LEVEL2_4!$C$1024:$C$1035,0), 1)</f>
        <v>1700</v>
      </c>
      <c r="M579">
        <f>INDEX(CALLiTE_SHASTA_LEVEL2_4!$F$1024:$F$1035, MATCH($B579,CALLiTE_SHASTA_LEVEL2_4!$C$1024:$C$1035,0), 1)</f>
        <v>4054</v>
      </c>
      <c r="W579" s="11"/>
      <c r="X579" s="11"/>
      <c r="Y579" s="11"/>
    </row>
    <row r="580" spans="1:25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  <c r="J580" s="7"/>
      <c r="L580">
        <f>INDEX(CALLiTE_SHASTA_LEVEL2_4!$E$1024:$E$1035, MATCH($B580,CALLiTE_SHASTA_LEVEL2_4!$C$1024:$C$1035,0), 1)</f>
        <v>1700</v>
      </c>
      <c r="M580">
        <f>INDEX(CALLiTE_SHASTA_LEVEL2_4!$F$1024:$F$1035, MATCH($B580,CALLiTE_SHASTA_LEVEL2_4!$C$1024:$C$1035,0), 1)</f>
        <v>4054</v>
      </c>
      <c r="W580" s="11"/>
      <c r="X580" s="11"/>
      <c r="Y580" s="11"/>
    </row>
    <row r="581" spans="1:25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  <c r="J581" s="7"/>
      <c r="L581">
        <f>INDEX(CALLiTE_SHASTA_LEVEL2_4!$E$1024:$E$1035, MATCH($B581,CALLiTE_SHASTA_LEVEL2_4!$C$1024:$C$1035,0), 1)</f>
        <v>1700</v>
      </c>
      <c r="M581">
        <f>INDEX(CALLiTE_SHASTA_LEVEL2_4!$F$1024:$F$1035, MATCH($B581,CALLiTE_SHASTA_LEVEL2_4!$C$1024:$C$1035,0), 1)</f>
        <v>4054</v>
      </c>
      <c r="W581" s="11"/>
      <c r="X581" s="11"/>
      <c r="Y581" s="11"/>
    </row>
    <row r="582" spans="1:25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  <c r="J582" s="7"/>
      <c r="L582">
        <f>INDEX(CALLiTE_SHASTA_LEVEL2_4!$E$1024:$E$1035, MATCH($B582,CALLiTE_SHASTA_LEVEL2_4!$C$1024:$C$1035,0), 1)</f>
        <v>1700</v>
      </c>
      <c r="M582">
        <f>INDEX(CALLiTE_SHASTA_LEVEL2_4!$F$1024:$F$1035, MATCH($B582,CALLiTE_SHASTA_LEVEL2_4!$C$1024:$C$1035,0), 1)</f>
        <v>4054</v>
      </c>
      <c r="W582" s="11"/>
      <c r="X582" s="11"/>
      <c r="Y582" s="11"/>
    </row>
    <row r="583" spans="1:25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  <c r="J583" s="7"/>
      <c r="L583">
        <f>INDEX(CALLiTE_SHASTA_LEVEL2_4!$E$1024:$E$1035, MATCH($B583,CALLiTE_SHASTA_LEVEL2_4!$C$1024:$C$1035,0), 1)</f>
        <v>1700</v>
      </c>
      <c r="M583">
        <f>INDEX(CALLiTE_SHASTA_LEVEL2_4!$F$1024:$F$1035, MATCH($B583,CALLiTE_SHASTA_LEVEL2_4!$C$1024:$C$1035,0), 1)</f>
        <v>4054</v>
      </c>
      <c r="W583" s="11"/>
      <c r="X583" s="11"/>
      <c r="Y583" s="11"/>
    </row>
    <row r="584" spans="1:25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  <c r="J584" s="7"/>
      <c r="L584">
        <f>INDEX(CALLiTE_SHASTA_LEVEL2_4!$E$1024:$E$1035, MATCH($B584,CALLiTE_SHASTA_LEVEL2_4!$C$1024:$C$1035,0), 1)</f>
        <v>1700</v>
      </c>
      <c r="M584">
        <f>INDEX(CALLiTE_SHASTA_LEVEL2_4!$F$1024:$F$1035, MATCH($B584,CALLiTE_SHASTA_LEVEL2_4!$C$1024:$C$1035,0), 1)</f>
        <v>4054</v>
      </c>
      <c r="W584" s="11"/>
      <c r="X584" s="11"/>
      <c r="Y584" s="11"/>
    </row>
    <row r="585" spans="1:25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  <c r="J585" s="7"/>
      <c r="L585">
        <f>INDEX(CALLiTE_SHASTA_LEVEL2_4!$E$1024:$E$1035, MATCH($B585,CALLiTE_SHASTA_LEVEL2_4!$C$1024:$C$1035,0), 1)</f>
        <v>1700</v>
      </c>
      <c r="M585">
        <f>INDEX(CALLiTE_SHASTA_LEVEL2_4!$F$1024:$F$1035, MATCH($B585,CALLiTE_SHASTA_LEVEL2_4!$C$1024:$C$1035,0), 1)</f>
        <v>4054</v>
      </c>
      <c r="W585" s="11"/>
      <c r="X585" s="11"/>
      <c r="Y585" s="11"/>
    </row>
    <row r="586" spans="1:25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  <c r="J586" s="7"/>
      <c r="L586">
        <f>INDEX(CALLiTE_SHASTA_LEVEL2_4!$E$1024:$E$1035, MATCH($B586,CALLiTE_SHASTA_LEVEL2_4!$C$1024:$C$1035,0), 1)</f>
        <v>1700</v>
      </c>
      <c r="M586">
        <f>INDEX(CALLiTE_SHASTA_LEVEL2_4!$F$1024:$F$1035, MATCH($B586,CALLiTE_SHASTA_LEVEL2_4!$C$1024:$C$1035,0), 1)</f>
        <v>4054</v>
      </c>
      <c r="W586" s="11"/>
      <c r="X586" s="11"/>
      <c r="Y586" s="11"/>
    </row>
    <row r="587" spans="1:25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  <c r="J587" s="7"/>
      <c r="L587">
        <f>INDEX(CALLiTE_SHASTA_LEVEL2_4!$E$1024:$E$1035, MATCH($B587,CALLiTE_SHASTA_LEVEL2_4!$C$1024:$C$1035,0), 1)</f>
        <v>1700</v>
      </c>
      <c r="M587">
        <f>INDEX(CALLiTE_SHASTA_LEVEL2_4!$F$1024:$F$1035, MATCH($B587,CALLiTE_SHASTA_LEVEL2_4!$C$1024:$C$1035,0), 1)</f>
        <v>4054</v>
      </c>
      <c r="W587" s="11"/>
      <c r="X587" s="11"/>
      <c r="Y587" s="11"/>
    </row>
    <row r="588" spans="1:25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  <c r="J588" s="7"/>
      <c r="L588">
        <f>INDEX(CALLiTE_SHASTA_LEVEL2_4!$E$1024:$E$1035, MATCH($B588,CALLiTE_SHASTA_LEVEL2_4!$C$1024:$C$1035,0), 1)</f>
        <v>1700</v>
      </c>
      <c r="M588">
        <f>INDEX(CALLiTE_SHASTA_LEVEL2_4!$F$1024:$F$1035, MATCH($B588,CALLiTE_SHASTA_LEVEL2_4!$C$1024:$C$1035,0), 1)</f>
        <v>4054</v>
      </c>
      <c r="W588" s="11"/>
      <c r="X588" s="11"/>
      <c r="Y588" s="11"/>
    </row>
    <row r="589" spans="1:25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  <c r="J589" s="7"/>
      <c r="L589">
        <f>INDEX(CALLiTE_SHASTA_LEVEL2_4!$E$1024:$E$1035, MATCH($B589,CALLiTE_SHASTA_LEVEL2_4!$C$1024:$C$1035,0), 1)</f>
        <v>1700</v>
      </c>
      <c r="M589">
        <f>INDEX(CALLiTE_SHASTA_LEVEL2_4!$F$1024:$F$1035, MATCH($B589,CALLiTE_SHASTA_LEVEL2_4!$C$1024:$C$1035,0), 1)</f>
        <v>4054</v>
      </c>
      <c r="W589" s="11"/>
      <c r="X589" s="11"/>
      <c r="Y589" s="11"/>
    </row>
    <row r="590" spans="1:25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  <c r="J590" s="7"/>
      <c r="L590">
        <f>INDEX(CALLiTE_SHASTA_LEVEL2_4!$E$1024:$E$1035, MATCH($B590,CALLiTE_SHASTA_LEVEL2_4!$C$1024:$C$1035,0), 1)</f>
        <v>1700</v>
      </c>
      <c r="M590">
        <f>INDEX(CALLiTE_SHASTA_LEVEL2_4!$F$1024:$F$1035, MATCH($B590,CALLiTE_SHASTA_LEVEL2_4!$C$1024:$C$1035,0), 1)</f>
        <v>4054</v>
      </c>
      <c r="W590" s="11"/>
      <c r="X590" s="11"/>
      <c r="Y590" s="11"/>
    </row>
    <row r="591" spans="1:25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  <c r="J591" s="7"/>
      <c r="L591">
        <f>INDEX(CALLiTE_SHASTA_LEVEL2_4!$E$1024:$E$1035, MATCH($B591,CALLiTE_SHASTA_LEVEL2_4!$C$1024:$C$1035,0), 1)</f>
        <v>1700</v>
      </c>
      <c r="M591">
        <f>INDEX(CALLiTE_SHASTA_LEVEL2_4!$F$1024:$F$1035, MATCH($B591,CALLiTE_SHASTA_LEVEL2_4!$C$1024:$C$1035,0), 1)</f>
        <v>4450</v>
      </c>
      <c r="W591" s="11"/>
      <c r="X591" s="11"/>
      <c r="Y591" s="11"/>
    </row>
    <row r="592" spans="1:25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  <c r="J592" s="7"/>
      <c r="L592">
        <f>INDEX(CALLiTE_SHASTA_LEVEL2_4!$E$1024:$E$1035, MATCH($B592,CALLiTE_SHASTA_LEVEL2_4!$C$1024:$C$1035,0), 1)</f>
        <v>1700</v>
      </c>
      <c r="M592">
        <f>INDEX(CALLiTE_SHASTA_LEVEL2_4!$F$1024:$F$1035, MATCH($B592,CALLiTE_SHASTA_LEVEL2_4!$C$1024:$C$1035,0), 1)</f>
        <v>4450</v>
      </c>
      <c r="W592" s="11"/>
      <c r="X592" s="11"/>
      <c r="Y592" s="11"/>
    </row>
    <row r="593" spans="1:25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  <c r="J593" s="7"/>
      <c r="L593">
        <f>INDEX(CALLiTE_SHASTA_LEVEL2_4!$E$1024:$E$1035, MATCH($B593,CALLiTE_SHASTA_LEVEL2_4!$C$1024:$C$1035,0), 1)</f>
        <v>1700</v>
      </c>
      <c r="M593">
        <f>INDEX(CALLiTE_SHASTA_LEVEL2_4!$F$1024:$F$1035, MATCH($B593,CALLiTE_SHASTA_LEVEL2_4!$C$1024:$C$1035,0), 1)</f>
        <v>4450</v>
      </c>
      <c r="W593" s="11"/>
      <c r="X593" s="11"/>
      <c r="Y593" s="11"/>
    </row>
    <row r="594" spans="1:25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  <c r="J594" s="7"/>
      <c r="L594">
        <f>INDEX(CALLiTE_SHASTA_LEVEL2_4!$E$1024:$E$1035, MATCH($B594,CALLiTE_SHASTA_LEVEL2_4!$C$1024:$C$1035,0), 1)</f>
        <v>1700</v>
      </c>
      <c r="M594">
        <f>INDEX(CALLiTE_SHASTA_LEVEL2_4!$F$1024:$F$1035, MATCH($B594,CALLiTE_SHASTA_LEVEL2_4!$C$1024:$C$1035,0), 1)</f>
        <v>4450</v>
      </c>
      <c r="W594" s="11"/>
      <c r="X594" s="11"/>
      <c r="Y594" s="11"/>
    </row>
    <row r="595" spans="1:25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  <c r="J595" s="7"/>
      <c r="L595">
        <f>INDEX(CALLiTE_SHASTA_LEVEL2_4!$E$1024:$E$1035, MATCH($B595,CALLiTE_SHASTA_LEVEL2_4!$C$1024:$C$1035,0), 1)</f>
        <v>1700</v>
      </c>
      <c r="M595">
        <f>INDEX(CALLiTE_SHASTA_LEVEL2_4!$F$1024:$F$1035, MATCH($B595,CALLiTE_SHASTA_LEVEL2_4!$C$1024:$C$1035,0), 1)</f>
        <v>4450</v>
      </c>
      <c r="W595" s="11"/>
      <c r="X595" s="11"/>
      <c r="Y595" s="11"/>
    </row>
    <row r="596" spans="1:25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  <c r="J596" s="7"/>
      <c r="L596">
        <f>INDEX(CALLiTE_SHASTA_LEVEL2_4!$E$1024:$E$1035, MATCH($B596,CALLiTE_SHASTA_LEVEL2_4!$C$1024:$C$1035,0), 1)</f>
        <v>1700</v>
      </c>
      <c r="M596">
        <f>INDEX(CALLiTE_SHASTA_LEVEL2_4!$F$1024:$F$1035, MATCH($B596,CALLiTE_SHASTA_LEVEL2_4!$C$1024:$C$1035,0), 1)</f>
        <v>4450</v>
      </c>
      <c r="W596" s="11"/>
      <c r="X596" s="11"/>
      <c r="Y596" s="11"/>
    </row>
    <row r="597" spans="1:25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  <c r="J597" s="7"/>
      <c r="L597">
        <f>INDEX(CALLiTE_SHASTA_LEVEL2_4!$E$1024:$E$1035, MATCH($B597,CALLiTE_SHASTA_LEVEL2_4!$C$1024:$C$1035,0), 1)</f>
        <v>1700</v>
      </c>
      <c r="M597">
        <f>INDEX(CALLiTE_SHASTA_LEVEL2_4!$F$1024:$F$1035, MATCH($B597,CALLiTE_SHASTA_LEVEL2_4!$C$1024:$C$1035,0), 1)</f>
        <v>4450</v>
      </c>
      <c r="W597" s="11"/>
      <c r="X597" s="11"/>
      <c r="Y597" s="11"/>
    </row>
    <row r="598" spans="1:25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  <c r="J598" s="7"/>
      <c r="L598">
        <f>INDEX(CALLiTE_SHASTA_LEVEL2_4!$E$1024:$E$1035, MATCH($B598,CALLiTE_SHASTA_LEVEL2_4!$C$1024:$C$1035,0), 1)</f>
        <v>1700</v>
      </c>
      <c r="M598">
        <f>INDEX(CALLiTE_SHASTA_LEVEL2_4!$F$1024:$F$1035, MATCH($B598,CALLiTE_SHASTA_LEVEL2_4!$C$1024:$C$1035,0), 1)</f>
        <v>4450</v>
      </c>
      <c r="W598" s="11"/>
      <c r="X598" s="11"/>
      <c r="Y598" s="11"/>
    </row>
    <row r="599" spans="1:25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  <c r="J599" s="7"/>
      <c r="L599">
        <f>INDEX(CALLiTE_SHASTA_LEVEL2_4!$E$1024:$E$1035, MATCH($B599,CALLiTE_SHASTA_LEVEL2_4!$C$1024:$C$1035,0), 1)</f>
        <v>1700</v>
      </c>
      <c r="M599">
        <f>INDEX(CALLiTE_SHASTA_LEVEL2_4!$F$1024:$F$1035, MATCH($B599,CALLiTE_SHASTA_LEVEL2_4!$C$1024:$C$1035,0), 1)</f>
        <v>4450</v>
      </c>
      <c r="W599" s="11"/>
      <c r="X599" s="11"/>
      <c r="Y599" s="11"/>
    </row>
    <row r="600" spans="1:25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  <c r="J600" s="7"/>
      <c r="L600">
        <f>INDEX(CALLiTE_SHASTA_LEVEL2_4!$E$1024:$E$1035, MATCH($B600,CALLiTE_SHASTA_LEVEL2_4!$C$1024:$C$1035,0), 1)</f>
        <v>1700</v>
      </c>
      <c r="M600">
        <f>INDEX(CALLiTE_SHASTA_LEVEL2_4!$F$1024:$F$1035, MATCH($B600,CALLiTE_SHASTA_LEVEL2_4!$C$1024:$C$1035,0), 1)</f>
        <v>4450</v>
      </c>
      <c r="W600" s="11"/>
      <c r="X600" s="11"/>
      <c r="Y600" s="11"/>
    </row>
    <row r="601" spans="1:25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  <c r="J601" s="7"/>
      <c r="L601">
        <f>INDEX(CALLiTE_SHASTA_LEVEL2_4!$E$1024:$E$1035, MATCH($B601,CALLiTE_SHASTA_LEVEL2_4!$C$1024:$C$1035,0), 1)</f>
        <v>1700</v>
      </c>
      <c r="M601">
        <f>INDEX(CALLiTE_SHASTA_LEVEL2_4!$F$1024:$F$1035, MATCH($B601,CALLiTE_SHASTA_LEVEL2_4!$C$1024:$C$1035,0), 1)</f>
        <v>4450</v>
      </c>
      <c r="W601" s="11"/>
      <c r="X601" s="11"/>
      <c r="Y601" s="11"/>
    </row>
    <row r="602" spans="1:25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  <c r="J602" s="7"/>
      <c r="L602">
        <f>INDEX(CALLiTE_SHASTA_LEVEL2_4!$E$1024:$E$1035, MATCH($B602,CALLiTE_SHASTA_LEVEL2_4!$C$1024:$C$1035,0), 1)</f>
        <v>1700</v>
      </c>
      <c r="M602">
        <f>INDEX(CALLiTE_SHASTA_LEVEL2_4!$F$1024:$F$1035, MATCH($B602,CALLiTE_SHASTA_LEVEL2_4!$C$1024:$C$1035,0), 1)</f>
        <v>4450</v>
      </c>
      <c r="W602" s="11"/>
      <c r="X602" s="11"/>
      <c r="Y602" s="11"/>
    </row>
    <row r="603" spans="1:25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  <c r="J603" s="7"/>
      <c r="L603">
        <f>INDEX(CALLiTE_SHASTA_LEVEL2_4!$E$1024:$E$1035, MATCH($B603,CALLiTE_SHASTA_LEVEL2_4!$C$1024:$C$1035,0), 1)</f>
        <v>1700</v>
      </c>
      <c r="M603">
        <f>INDEX(CALLiTE_SHASTA_LEVEL2_4!$F$1024:$F$1035, MATCH($B603,CALLiTE_SHASTA_LEVEL2_4!$C$1024:$C$1035,0), 1)</f>
        <v>4450</v>
      </c>
      <c r="W603" s="11"/>
      <c r="X603" s="11"/>
      <c r="Y603" s="11"/>
    </row>
    <row r="604" spans="1:25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  <c r="J604" s="7"/>
      <c r="L604">
        <f>INDEX(CALLiTE_SHASTA_LEVEL2_4!$E$1024:$E$1035, MATCH($B604,CALLiTE_SHASTA_LEVEL2_4!$C$1024:$C$1035,0), 1)</f>
        <v>1700</v>
      </c>
      <c r="M604">
        <f>INDEX(CALLiTE_SHASTA_LEVEL2_4!$F$1024:$F$1035, MATCH($B604,CALLiTE_SHASTA_LEVEL2_4!$C$1024:$C$1035,0), 1)</f>
        <v>4450</v>
      </c>
      <c r="W604" s="11"/>
      <c r="X604" s="11"/>
      <c r="Y604" s="11"/>
    </row>
    <row r="605" spans="1:25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  <c r="J605" s="7"/>
      <c r="L605">
        <f>INDEX(CALLiTE_SHASTA_LEVEL2_4!$E$1024:$E$1035, MATCH($B605,CALLiTE_SHASTA_LEVEL2_4!$C$1024:$C$1035,0), 1)</f>
        <v>1700</v>
      </c>
      <c r="M605">
        <f>INDEX(CALLiTE_SHASTA_LEVEL2_4!$F$1024:$F$1035, MATCH($B605,CALLiTE_SHASTA_LEVEL2_4!$C$1024:$C$1035,0), 1)</f>
        <v>4450</v>
      </c>
      <c r="W605" s="11"/>
      <c r="X605" s="11"/>
      <c r="Y605" s="11"/>
    </row>
    <row r="606" spans="1:25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  <c r="J606" s="7"/>
      <c r="L606">
        <f>INDEX(CALLiTE_SHASTA_LEVEL2_4!$E$1024:$E$1035, MATCH($B606,CALLiTE_SHASTA_LEVEL2_4!$C$1024:$C$1035,0), 1)</f>
        <v>1700</v>
      </c>
      <c r="M606">
        <f>INDEX(CALLiTE_SHASTA_LEVEL2_4!$F$1024:$F$1035, MATCH($B606,CALLiTE_SHASTA_LEVEL2_4!$C$1024:$C$1035,0), 1)</f>
        <v>4450</v>
      </c>
      <c r="W606" s="11"/>
      <c r="X606" s="11"/>
      <c r="Y606" s="11"/>
    </row>
    <row r="607" spans="1:25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  <c r="J607" s="7"/>
      <c r="L607">
        <f>INDEX(CALLiTE_SHASTA_LEVEL2_4!$E$1024:$E$1035, MATCH($B607,CALLiTE_SHASTA_LEVEL2_4!$C$1024:$C$1035,0), 1)</f>
        <v>1700</v>
      </c>
      <c r="M607">
        <f>INDEX(CALLiTE_SHASTA_LEVEL2_4!$F$1024:$F$1035, MATCH($B607,CALLiTE_SHASTA_LEVEL2_4!$C$1024:$C$1035,0), 1)</f>
        <v>4450</v>
      </c>
      <c r="W607" s="11"/>
      <c r="X607" s="11"/>
      <c r="Y607" s="11"/>
    </row>
    <row r="608" spans="1:25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  <c r="J608" s="7"/>
      <c r="L608">
        <f>INDEX(CALLiTE_SHASTA_LEVEL2_4!$E$1024:$E$1035, MATCH($B608,CALLiTE_SHASTA_LEVEL2_4!$C$1024:$C$1035,0), 1)</f>
        <v>1700</v>
      </c>
      <c r="M608">
        <f>INDEX(CALLiTE_SHASTA_LEVEL2_4!$F$1024:$F$1035, MATCH($B608,CALLiTE_SHASTA_LEVEL2_4!$C$1024:$C$1035,0), 1)</f>
        <v>4450</v>
      </c>
      <c r="W608" s="11"/>
      <c r="X608" s="11"/>
      <c r="Y608" s="11"/>
    </row>
    <row r="609" spans="1:25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  <c r="J609" s="7"/>
      <c r="L609">
        <f>INDEX(CALLiTE_SHASTA_LEVEL2_4!$E$1024:$E$1035, MATCH($B609,CALLiTE_SHASTA_LEVEL2_4!$C$1024:$C$1035,0), 1)</f>
        <v>1700</v>
      </c>
      <c r="M609">
        <f>INDEX(CALLiTE_SHASTA_LEVEL2_4!$F$1024:$F$1035, MATCH($B609,CALLiTE_SHASTA_LEVEL2_4!$C$1024:$C$1035,0), 1)</f>
        <v>4450</v>
      </c>
      <c r="W609" s="11"/>
      <c r="X609" s="11"/>
      <c r="Y609" s="11"/>
    </row>
    <row r="610" spans="1:25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  <c r="J610" s="7"/>
      <c r="L610">
        <f>INDEX(CALLiTE_SHASTA_LEVEL2_4!$E$1024:$E$1035, MATCH($B610,CALLiTE_SHASTA_LEVEL2_4!$C$1024:$C$1035,0), 1)</f>
        <v>1700</v>
      </c>
      <c r="M610">
        <f>INDEX(CALLiTE_SHASTA_LEVEL2_4!$F$1024:$F$1035, MATCH($B610,CALLiTE_SHASTA_LEVEL2_4!$C$1024:$C$1035,0), 1)</f>
        <v>4450</v>
      </c>
      <c r="W610" s="11"/>
      <c r="X610" s="11"/>
      <c r="Y610" s="11"/>
    </row>
    <row r="611" spans="1:25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  <c r="J611" s="7"/>
      <c r="L611">
        <f>INDEX(CALLiTE_SHASTA_LEVEL2_4!$E$1024:$E$1035, MATCH($B611,CALLiTE_SHASTA_LEVEL2_4!$C$1024:$C$1035,0), 1)</f>
        <v>1700</v>
      </c>
      <c r="M611">
        <f>INDEX(CALLiTE_SHASTA_LEVEL2_4!$F$1024:$F$1035, MATCH($B611,CALLiTE_SHASTA_LEVEL2_4!$C$1024:$C$1035,0), 1)</f>
        <v>4450</v>
      </c>
      <c r="W611" s="11"/>
      <c r="X611" s="11"/>
      <c r="Y611" s="11"/>
    </row>
    <row r="612" spans="1:25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  <c r="J612" s="7"/>
      <c r="L612">
        <f>INDEX(CALLiTE_SHASTA_LEVEL2_4!$E$1024:$E$1035, MATCH($B612,CALLiTE_SHASTA_LEVEL2_4!$C$1024:$C$1035,0), 1)</f>
        <v>1700</v>
      </c>
      <c r="M612">
        <f>INDEX(CALLiTE_SHASTA_LEVEL2_4!$F$1024:$F$1035, MATCH($B612,CALLiTE_SHASTA_LEVEL2_4!$C$1024:$C$1035,0), 1)</f>
        <v>4450</v>
      </c>
      <c r="W612" s="11"/>
      <c r="X612" s="11"/>
      <c r="Y612" s="11"/>
    </row>
    <row r="613" spans="1:25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  <c r="J613" s="7"/>
      <c r="L613">
        <f>INDEX(CALLiTE_SHASTA_LEVEL2_4!$E$1024:$E$1035, MATCH($B613,CALLiTE_SHASTA_LEVEL2_4!$C$1024:$C$1035,0), 1)</f>
        <v>1700</v>
      </c>
      <c r="M613">
        <f>INDEX(CALLiTE_SHASTA_LEVEL2_4!$F$1024:$F$1035, MATCH($B613,CALLiTE_SHASTA_LEVEL2_4!$C$1024:$C$1035,0), 1)</f>
        <v>4450</v>
      </c>
      <c r="W613" s="11"/>
      <c r="X613" s="11"/>
      <c r="Y613" s="11"/>
    </row>
    <row r="614" spans="1:25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  <c r="J614" s="7"/>
      <c r="L614">
        <f>INDEX(CALLiTE_SHASTA_LEVEL2_4!$E$1024:$E$1035, MATCH($B614,CALLiTE_SHASTA_LEVEL2_4!$C$1024:$C$1035,0), 1)</f>
        <v>1700</v>
      </c>
      <c r="M614">
        <f>INDEX(CALLiTE_SHASTA_LEVEL2_4!$F$1024:$F$1035, MATCH($B614,CALLiTE_SHASTA_LEVEL2_4!$C$1024:$C$1035,0), 1)</f>
        <v>4450</v>
      </c>
      <c r="W614" s="11"/>
      <c r="X614" s="11"/>
      <c r="Y614" s="11"/>
    </row>
    <row r="615" spans="1:25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  <c r="J615" s="7"/>
      <c r="L615">
        <f>INDEX(CALLiTE_SHASTA_LEVEL2_4!$E$1024:$E$1035, MATCH($B615,CALLiTE_SHASTA_LEVEL2_4!$C$1024:$C$1035,0), 1)</f>
        <v>1700</v>
      </c>
      <c r="M615">
        <f>INDEX(CALLiTE_SHASTA_LEVEL2_4!$F$1024:$F$1035, MATCH($B615,CALLiTE_SHASTA_LEVEL2_4!$C$1024:$C$1035,0), 1)</f>
        <v>4450</v>
      </c>
      <c r="W615" s="11"/>
      <c r="X615" s="11"/>
      <c r="Y615" s="11"/>
    </row>
    <row r="616" spans="1:25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  <c r="J616" s="7"/>
      <c r="L616">
        <f>INDEX(CALLiTE_SHASTA_LEVEL2_4!$E$1024:$E$1035, MATCH($B616,CALLiTE_SHASTA_LEVEL2_4!$C$1024:$C$1035,0), 1)</f>
        <v>1700</v>
      </c>
      <c r="M616">
        <f>INDEX(CALLiTE_SHASTA_LEVEL2_4!$F$1024:$F$1035, MATCH($B616,CALLiTE_SHASTA_LEVEL2_4!$C$1024:$C$1035,0), 1)</f>
        <v>4450</v>
      </c>
      <c r="W616" s="11"/>
      <c r="X616" s="11"/>
      <c r="Y616" s="11"/>
    </row>
    <row r="617" spans="1:25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  <c r="J617" s="7"/>
      <c r="L617">
        <f>INDEX(CALLiTE_SHASTA_LEVEL2_4!$E$1024:$E$1035, MATCH($B617,CALLiTE_SHASTA_LEVEL2_4!$C$1024:$C$1035,0), 1)</f>
        <v>1700</v>
      </c>
      <c r="M617">
        <f>INDEX(CALLiTE_SHASTA_LEVEL2_4!$F$1024:$F$1035, MATCH($B617,CALLiTE_SHASTA_LEVEL2_4!$C$1024:$C$1035,0), 1)</f>
        <v>4450</v>
      </c>
      <c r="W617" s="11"/>
      <c r="X617" s="11"/>
      <c r="Y617" s="11"/>
    </row>
    <row r="618" spans="1:25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  <c r="J618" s="7"/>
      <c r="L618">
        <f>INDEX(CALLiTE_SHASTA_LEVEL2_4!$E$1024:$E$1035, MATCH($B618,CALLiTE_SHASTA_LEVEL2_4!$C$1024:$C$1035,0), 1)</f>
        <v>1700</v>
      </c>
      <c r="M618">
        <f>INDEX(CALLiTE_SHASTA_LEVEL2_4!$F$1024:$F$1035, MATCH($B618,CALLiTE_SHASTA_LEVEL2_4!$C$1024:$C$1035,0), 1)</f>
        <v>4450</v>
      </c>
      <c r="W618" s="11"/>
      <c r="X618" s="11"/>
      <c r="Y618" s="11"/>
    </row>
    <row r="619" spans="1:25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  <c r="J619" s="7"/>
      <c r="L619">
        <f>INDEX(CALLiTE_SHASTA_LEVEL2_4!$E$1024:$E$1035, MATCH($B619,CALLiTE_SHASTA_LEVEL2_4!$C$1024:$C$1035,0), 1)</f>
        <v>1700</v>
      </c>
      <c r="M619">
        <f>INDEX(CALLiTE_SHASTA_LEVEL2_4!$F$1024:$F$1035, MATCH($B619,CALLiTE_SHASTA_LEVEL2_4!$C$1024:$C$1035,0), 1)</f>
        <v>4450</v>
      </c>
      <c r="W619" s="11"/>
      <c r="X619" s="11"/>
      <c r="Y619" s="11"/>
    </row>
    <row r="620" spans="1:25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  <c r="J620" s="7"/>
      <c r="L620">
        <f>INDEX(CALLiTE_SHASTA_LEVEL2_4!$E$1024:$E$1035, MATCH($B620,CALLiTE_SHASTA_LEVEL2_4!$C$1024:$C$1035,0), 1)</f>
        <v>1700</v>
      </c>
      <c r="M620">
        <f>INDEX(CALLiTE_SHASTA_LEVEL2_4!$F$1024:$F$1035, MATCH($B620,CALLiTE_SHASTA_LEVEL2_4!$C$1024:$C$1035,0), 1)</f>
        <v>4450</v>
      </c>
      <c r="W620" s="11"/>
      <c r="X620" s="11"/>
      <c r="Y620" s="11"/>
    </row>
    <row r="621" spans="1:25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  <c r="J621" s="7"/>
      <c r="L621">
        <f>INDEX(CALLiTE_SHASTA_LEVEL2_4!$E$1024:$E$1035, MATCH($B621,CALLiTE_SHASTA_LEVEL2_4!$C$1024:$C$1035,0), 1)</f>
        <v>1700</v>
      </c>
      <c r="M621">
        <f>INDEX(CALLiTE_SHASTA_LEVEL2_4!$F$1024:$F$1035, MATCH($B621,CALLiTE_SHASTA_LEVEL2_4!$C$1024:$C$1035,0), 1)</f>
        <v>4450</v>
      </c>
      <c r="W621" s="11"/>
      <c r="X621" s="11"/>
      <c r="Y621" s="11"/>
    </row>
    <row r="622" spans="1:25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  <c r="J622" s="7"/>
      <c r="L622">
        <f>INDEX(CALLiTE_SHASTA_LEVEL2_4!$E$1024:$E$1035, MATCH($B622,CALLiTE_SHASTA_LEVEL2_4!$C$1024:$C$1035,0), 1)</f>
        <v>1700</v>
      </c>
      <c r="M622">
        <f>INDEX(CALLiTE_SHASTA_LEVEL2_4!$F$1024:$F$1035, MATCH($B622,CALLiTE_SHASTA_LEVEL2_4!$C$1024:$C$1035,0), 1)</f>
        <v>4552</v>
      </c>
      <c r="W622" s="11"/>
      <c r="X622" s="11"/>
      <c r="Y622" s="11"/>
    </row>
    <row r="623" spans="1:25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  <c r="J623" s="7"/>
      <c r="L623">
        <f>INDEX(CALLiTE_SHASTA_LEVEL2_4!$E$1024:$E$1035, MATCH($B623,CALLiTE_SHASTA_LEVEL2_4!$C$1024:$C$1035,0), 1)</f>
        <v>1700</v>
      </c>
      <c r="M623">
        <f>INDEX(CALLiTE_SHASTA_LEVEL2_4!$F$1024:$F$1035, MATCH($B623,CALLiTE_SHASTA_LEVEL2_4!$C$1024:$C$1035,0), 1)</f>
        <v>4552</v>
      </c>
      <c r="W623" s="11"/>
      <c r="X623" s="11"/>
      <c r="Y623" s="11"/>
    </row>
    <row r="624" spans="1:25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  <c r="J624" s="7"/>
      <c r="L624">
        <f>INDEX(CALLiTE_SHASTA_LEVEL2_4!$E$1024:$E$1035, MATCH($B624,CALLiTE_SHASTA_LEVEL2_4!$C$1024:$C$1035,0), 1)</f>
        <v>1700</v>
      </c>
      <c r="M624">
        <f>INDEX(CALLiTE_SHASTA_LEVEL2_4!$F$1024:$F$1035, MATCH($B624,CALLiTE_SHASTA_LEVEL2_4!$C$1024:$C$1035,0), 1)</f>
        <v>4552</v>
      </c>
      <c r="W624" s="11"/>
      <c r="X624" s="11"/>
      <c r="Y624" s="11"/>
    </row>
    <row r="625" spans="1:25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  <c r="J625" s="7"/>
      <c r="L625">
        <f>INDEX(CALLiTE_SHASTA_LEVEL2_4!$E$1024:$E$1035, MATCH($B625,CALLiTE_SHASTA_LEVEL2_4!$C$1024:$C$1035,0), 1)</f>
        <v>1700</v>
      </c>
      <c r="M625">
        <f>INDEX(CALLiTE_SHASTA_LEVEL2_4!$F$1024:$F$1035, MATCH($B625,CALLiTE_SHASTA_LEVEL2_4!$C$1024:$C$1035,0), 1)</f>
        <v>4552</v>
      </c>
      <c r="W625" s="11"/>
      <c r="X625" s="11"/>
      <c r="Y625" s="11"/>
    </row>
    <row r="626" spans="1:25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  <c r="J626" s="7"/>
      <c r="L626">
        <f>INDEX(CALLiTE_SHASTA_LEVEL2_4!$E$1024:$E$1035, MATCH($B626,CALLiTE_SHASTA_LEVEL2_4!$C$1024:$C$1035,0), 1)</f>
        <v>1700</v>
      </c>
      <c r="M626">
        <f>INDEX(CALLiTE_SHASTA_LEVEL2_4!$F$1024:$F$1035, MATCH($B626,CALLiTE_SHASTA_LEVEL2_4!$C$1024:$C$1035,0), 1)</f>
        <v>4552</v>
      </c>
      <c r="W626" s="11"/>
      <c r="X626" s="11"/>
      <c r="Y626" s="11"/>
    </row>
    <row r="627" spans="1:25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  <c r="J627" s="7"/>
      <c r="L627">
        <f>INDEX(CALLiTE_SHASTA_LEVEL2_4!$E$1024:$E$1035, MATCH($B627,CALLiTE_SHASTA_LEVEL2_4!$C$1024:$C$1035,0), 1)</f>
        <v>1700</v>
      </c>
      <c r="M627">
        <f>INDEX(CALLiTE_SHASTA_LEVEL2_4!$F$1024:$F$1035, MATCH($B627,CALLiTE_SHASTA_LEVEL2_4!$C$1024:$C$1035,0), 1)</f>
        <v>4552</v>
      </c>
      <c r="W627" s="11"/>
      <c r="X627" s="11"/>
      <c r="Y627" s="11"/>
    </row>
    <row r="628" spans="1:25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  <c r="J628" s="7"/>
      <c r="L628">
        <f>INDEX(CALLiTE_SHASTA_LEVEL2_4!$E$1024:$E$1035, MATCH($B628,CALLiTE_SHASTA_LEVEL2_4!$C$1024:$C$1035,0), 1)</f>
        <v>1700</v>
      </c>
      <c r="M628">
        <f>INDEX(CALLiTE_SHASTA_LEVEL2_4!$F$1024:$F$1035, MATCH($B628,CALLiTE_SHASTA_LEVEL2_4!$C$1024:$C$1035,0), 1)</f>
        <v>4552</v>
      </c>
      <c r="W628" s="11"/>
      <c r="X628" s="11"/>
      <c r="Y628" s="11"/>
    </row>
    <row r="629" spans="1:25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  <c r="J629" s="7"/>
      <c r="L629">
        <f>INDEX(CALLiTE_SHASTA_LEVEL2_4!$E$1024:$E$1035, MATCH($B629,CALLiTE_SHASTA_LEVEL2_4!$C$1024:$C$1035,0), 1)</f>
        <v>1700</v>
      </c>
      <c r="M629">
        <f>INDEX(CALLiTE_SHASTA_LEVEL2_4!$F$1024:$F$1035, MATCH($B629,CALLiTE_SHASTA_LEVEL2_4!$C$1024:$C$1035,0), 1)</f>
        <v>4552</v>
      </c>
      <c r="W629" s="11"/>
      <c r="X629" s="11"/>
      <c r="Y629" s="11"/>
    </row>
    <row r="630" spans="1:25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  <c r="J630" s="7"/>
      <c r="L630">
        <f>INDEX(CALLiTE_SHASTA_LEVEL2_4!$E$1024:$E$1035, MATCH($B630,CALLiTE_SHASTA_LEVEL2_4!$C$1024:$C$1035,0), 1)</f>
        <v>1700</v>
      </c>
      <c r="M630">
        <f>INDEX(CALLiTE_SHASTA_LEVEL2_4!$F$1024:$F$1035, MATCH($B630,CALLiTE_SHASTA_LEVEL2_4!$C$1024:$C$1035,0), 1)</f>
        <v>4552</v>
      </c>
      <c r="W630" s="11"/>
      <c r="X630" s="11"/>
      <c r="Y630" s="11"/>
    </row>
    <row r="631" spans="1:25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  <c r="J631" s="7"/>
      <c r="L631">
        <f>INDEX(CALLiTE_SHASTA_LEVEL2_4!$E$1024:$E$1035, MATCH($B631,CALLiTE_SHASTA_LEVEL2_4!$C$1024:$C$1035,0), 1)</f>
        <v>1700</v>
      </c>
      <c r="M631">
        <f>INDEX(CALLiTE_SHASTA_LEVEL2_4!$F$1024:$F$1035, MATCH($B631,CALLiTE_SHASTA_LEVEL2_4!$C$1024:$C$1035,0), 1)</f>
        <v>4552</v>
      </c>
      <c r="W631" s="11"/>
      <c r="X631" s="11"/>
      <c r="Y631" s="11"/>
    </row>
    <row r="632" spans="1:25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  <c r="J632" s="7"/>
      <c r="L632">
        <f>INDEX(CALLiTE_SHASTA_LEVEL2_4!$E$1024:$E$1035, MATCH($B632,CALLiTE_SHASTA_LEVEL2_4!$C$1024:$C$1035,0), 1)</f>
        <v>1700</v>
      </c>
      <c r="M632">
        <f>INDEX(CALLiTE_SHASTA_LEVEL2_4!$F$1024:$F$1035, MATCH($B632,CALLiTE_SHASTA_LEVEL2_4!$C$1024:$C$1035,0), 1)</f>
        <v>4552</v>
      </c>
      <c r="W632" s="11"/>
      <c r="X632" s="11"/>
      <c r="Y632" s="11"/>
    </row>
    <row r="633" spans="1:25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  <c r="J633" s="7"/>
      <c r="L633">
        <f>INDEX(CALLiTE_SHASTA_LEVEL2_4!$E$1024:$E$1035, MATCH($B633,CALLiTE_SHASTA_LEVEL2_4!$C$1024:$C$1035,0), 1)</f>
        <v>1700</v>
      </c>
      <c r="M633">
        <f>INDEX(CALLiTE_SHASTA_LEVEL2_4!$F$1024:$F$1035, MATCH($B633,CALLiTE_SHASTA_LEVEL2_4!$C$1024:$C$1035,0), 1)</f>
        <v>4552</v>
      </c>
      <c r="W633" s="11"/>
      <c r="X633" s="11"/>
      <c r="Y633" s="11"/>
    </row>
    <row r="634" spans="1:25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  <c r="J634" s="7"/>
      <c r="L634">
        <f>INDEX(CALLiTE_SHASTA_LEVEL2_4!$E$1024:$E$1035, MATCH($B634,CALLiTE_SHASTA_LEVEL2_4!$C$1024:$C$1035,0), 1)</f>
        <v>1700</v>
      </c>
      <c r="M634">
        <f>INDEX(CALLiTE_SHASTA_LEVEL2_4!$F$1024:$F$1035, MATCH($B634,CALLiTE_SHASTA_LEVEL2_4!$C$1024:$C$1035,0), 1)</f>
        <v>4552</v>
      </c>
      <c r="W634" s="11"/>
      <c r="X634" s="11"/>
      <c r="Y634" s="11"/>
    </row>
    <row r="635" spans="1:25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  <c r="J635" s="7"/>
      <c r="L635">
        <f>INDEX(CALLiTE_SHASTA_LEVEL2_4!$E$1024:$E$1035, MATCH($B635,CALLiTE_SHASTA_LEVEL2_4!$C$1024:$C$1035,0), 1)</f>
        <v>1700</v>
      </c>
      <c r="M635">
        <f>INDEX(CALLiTE_SHASTA_LEVEL2_4!$F$1024:$F$1035, MATCH($B635,CALLiTE_SHASTA_LEVEL2_4!$C$1024:$C$1035,0), 1)</f>
        <v>4552</v>
      </c>
      <c r="W635" s="11"/>
      <c r="X635" s="11"/>
      <c r="Y635" s="11"/>
    </row>
    <row r="636" spans="1:25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  <c r="J636" s="7"/>
      <c r="L636">
        <f>INDEX(CALLiTE_SHASTA_LEVEL2_4!$E$1024:$E$1035, MATCH($B636,CALLiTE_SHASTA_LEVEL2_4!$C$1024:$C$1035,0), 1)</f>
        <v>1700</v>
      </c>
      <c r="M636">
        <f>INDEX(CALLiTE_SHASTA_LEVEL2_4!$F$1024:$F$1035, MATCH($B636,CALLiTE_SHASTA_LEVEL2_4!$C$1024:$C$1035,0), 1)</f>
        <v>4552</v>
      </c>
      <c r="W636" s="11"/>
      <c r="X636" s="11"/>
      <c r="Y636" s="11"/>
    </row>
    <row r="637" spans="1:25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  <c r="J637" s="7"/>
      <c r="L637">
        <f>INDEX(CALLiTE_SHASTA_LEVEL2_4!$E$1024:$E$1035, MATCH($B637,CALLiTE_SHASTA_LEVEL2_4!$C$1024:$C$1035,0), 1)</f>
        <v>1700</v>
      </c>
      <c r="M637">
        <f>INDEX(CALLiTE_SHASTA_LEVEL2_4!$F$1024:$F$1035, MATCH($B637,CALLiTE_SHASTA_LEVEL2_4!$C$1024:$C$1035,0), 1)</f>
        <v>4552</v>
      </c>
      <c r="W637" s="11"/>
      <c r="X637" s="11"/>
      <c r="Y637" s="11"/>
    </row>
    <row r="638" spans="1:25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  <c r="J638" s="7"/>
      <c r="L638">
        <f>INDEX(CALLiTE_SHASTA_LEVEL2_4!$E$1024:$E$1035, MATCH($B638,CALLiTE_SHASTA_LEVEL2_4!$C$1024:$C$1035,0), 1)</f>
        <v>1700</v>
      </c>
      <c r="M638">
        <f>INDEX(CALLiTE_SHASTA_LEVEL2_4!$F$1024:$F$1035, MATCH($B638,CALLiTE_SHASTA_LEVEL2_4!$C$1024:$C$1035,0), 1)</f>
        <v>4552</v>
      </c>
      <c r="W638" s="11"/>
      <c r="X638" s="11"/>
      <c r="Y638" s="11"/>
    </row>
    <row r="639" spans="1:25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  <c r="J639" s="7"/>
      <c r="L639">
        <f>INDEX(CALLiTE_SHASTA_LEVEL2_4!$E$1024:$E$1035, MATCH($B639,CALLiTE_SHASTA_LEVEL2_4!$C$1024:$C$1035,0), 1)</f>
        <v>1700</v>
      </c>
      <c r="M639">
        <f>INDEX(CALLiTE_SHASTA_LEVEL2_4!$F$1024:$F$1035, MATCH($B639,CALLiTE_SHASTA_LEVEL2_4!$C$1024:$C$1035,0), 1)</f>
        <v>4552</v>
      </c>
      <c r="W639" s="11"/>
      <c r="X639" s="11"/>
      <c r="Y639" s="11"/>
    </row>
    <row r="640" spans="1:25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  <c r="J640" s="7"/>
      <c r="L640">
        <f>INDEX(CALLiTE_SHASTA_LEVEL2_4!$E$1024:$E$1035, MATCH($B640,CALLiTE_SHASTA_LEVEL2_4!$C$1024:$C$1035,0), 1)</f>
        <v>1700</v>
      </c>
      <c r="M640">
        <f>INDEX(CALLiTE_SHASTA_LEVEL2_4!$F$1024:$F$1035, MATCH($B640,CALLiTE_SHASTA_LEVEL2_4!$C$1024:$C$1035,0), 1)</f>
        <v>4552</v>
      </c>
      <c r="W640" s="11"/>
      <c r="X640" s="11"/>
      <c r="Y640" s="11"/>
    </row>
    <row r="641" spans="1:25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  <c r="J641" s="7"/>
      <c r="L641">
        <f>INDEX(CALLiTE_SHASTA_LEVEL2_4!$E$1024:$E$1035, MATCH($B641,CALLiTE_SHASTA_LEVEL2_4!$C$1024:$C$1035,0), 1)</f>
        <v>1700</v>
      </c>
      <c r="M641">
        <f>INDEX(CALLiTE_SHASTA_LEVEL2_4!$F$1024:$F$1035, MATCH($B641,CALLiTE_SHASTA_LEVEL2_4!$C$1024:$C$1035,0), 1)</f>
        <v>4552</v>
      </c>
      <c r="W641" s="11"/>
      <c r="X641" s="11"/>
      <c r="Y641" s="11"/>
    </row>
    <row r="642" spans="1:25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  <c r="J642" s="7"/>
      <c r="L642">
        <f>INDEX(CALLiTE_SHASTA_LEVEL2_4!$E$1024:$E$1035, MATCH($B642,CALLiTE_SHASTA_LEVEL2_4!$C$1024:$C$1035,0), 1)</f>
        <v>1700</v>
      </c>
      <c r="M642">
        <f>INDEX(CALLiTE_SHASTA_LEVEL2_4!$F$1024:$F$1035, MATCH($B642,CALLiTE_SHASTA_LEVEL2_4!$C$1024:$C$1035,0), 1)</f>
        <v>4552</v>
      </c>
      <c r="W642" s="11"/>
      <c r="X642" s="11"/>
      <c r="Y642" s="11"/>
    </row>
    <row r="643" spans="1:25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  <c r="J643" s="7"/>
      <c r="L643">
        <f>INDEX(CALLiTE_SHASTA_LEVEL2_4!$E$1024:$E$1035, MATCH($B643,CALLiTE_SHASTA_LEVEL2_4!$C$1024:$C$1035,0), 1)</f>
        <v>1700</v>
      </c>
      <c r="M643">
        <f>INDEX(CALLiTE_SHASTA_LEVEL2_4!$F$1024:$F$1035, MATCH($B643,CALLiTE_SHASTA_LEVEL2_4!$C$1024:$C$1035,0), 1)</f>
        <v>4552</v>
      </c>
      <c r="W643" s="11"/>
      <c r="X643" s="11"/>
      <c r="Y643" s="11"/>
    </row>
    <row r="644" spans="1:25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  <c r="J644" s="7"/>
      <c r="L644">
        <f>INDEX(CALLiTE_SHASTA_LEVEL2_4!$E$1024:$E$1035, MATCH($B644,CALLiTE_SHASTA_LEVEL2_4!$C$1024:$C$1035,0), 1)</f>
        <v>1700</v>
      </c>
      <c r="M644">
        <f>INDEX(CALLiTE_SHASTA_LEVEL2_4!$F$1024:$F$1035, MATCH($B644,CALLiTE_SHASTA_LEVEL2_4!$C$1024:$C$1035,0), 1)</f>
        <v>4552</v>
      </c>
      <c r="W644" s="11"/>
      <c r="X644" s="11"/>
      <c r="Y644" s="11"/>
    </row>
    <row r="645" spans="1:25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  <c r="J645" s="7"/>
      <c r="L645">
        <f>INDEX(CALLiTE_SHASTA_LEVEL2_4!$E$1024:$E$1035, MATCH($B645,CALLiTE_SHASTA_LEVEL2_4!$C$1024:$C$1035,0), 1)</f>
        <v>1700</v>
      </c>
      <c r="M645">
        <f>INDEX(CALLiTE_SHASTA_LEVEL2_4!$F$1024:$F$1035, MATCH($B645,CALLiTE_SHASTA_LEVEL2_4!$C$1024:$C$1035,0), 1)</f>
        <v>4552</v>
      </c>
      <c r="W645" s="11"/>
      <c r="X645" s="11"/>
      <c r="Y645" s="11"/>
    </row>
    <row r="646" spans="1:25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  <c r="J646" s="7"/>
      <c r="L646">
        <f>INDEX(CALLiTE_SHASTA_LEVEL2_4!$E$1024:$E$1035, MATCH($B646,CALLiTE_SHASTA_LEVEL2_4!$C$1024:$C$1035,0), 1)</f>
        <v>1700</v>
      </c>
      <c r="M646">
        <f>INDEX(CALLiTE_SHASTA_LEVEL2_4!$F$1024:$F$1035, MATCH($B646,CALLiTE_SHASTA_LEVEL2_4!$C$1024:$C$1035,0), 1)</f>
        <v>4552</v>
      </c>
      <c r="W646" s="11"/>
      <c r="X646" s="11"/>
      <c r="Y646" s="11"/>
    </row>
    <row r="647" spans="1:25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  <c r="J647" s="7"/>
      <c r="L647">
        <f>INDEX(CALLiTE_SHASTA_LEVEL2_4!$E$1024:$E$1035, MATCH($B647,CALLiTE_SHASTA_LEVEL2_4!$C$1024:$C$1035,0), 1)</f>
        <v>1700</v>
      </c>
      <c r="M647">
        <f>INDEX(CALLiTE_SHASTA_LEVEL2_4!$F$1024:$F$1035, MATCH($B647,CALLiTE_SHASTA_LEVEL2_4!$C$1024:$C$1035,0), 1)</f>
        <v>4552</v>
      </c>
      <c r="W647" s="11"/>
      <c r="X647" s="11"/>
      <c r="Y647" s="11"/>
    </row>
    <row r="648" spans="1:25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  <c r="J648" s="7"/>
      <c r="L648">
        <f>INDEX(CALLiTE_SHASTA_LEVEL2_4!$E$1024:$E$1035, MATCH($B648,CALLiTE_SHASTA_LEVEL2_4!$C$1024:$C$1035,0), 1)</f>
        <v>1700</v>
      </c>
      <c r="M648">
        <f>INDEX(CALLiTE_SHASTA_LEVEL2_4!$F$1024:$F$1035, MATCH($B648,CALLiTE_SHASTA_LEVEL2_4!$C$1024:$C$1035,0), 1)</f>
        <v>4552</v>
      </c>
      <c r="W648" s="11"/>
      <c r="X648" s="11"/>
      <c r="Y648" s="11"/>
    </row>
    <row r="649" spans="1:25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  <c r="J649" s="7"/>
      <c r="L649">
        <f>INDEX(CALLiTE_SHASTA_LEVEL2_4!$E$1024:$E$1035, MATCH($B649,CALLiTE_SHASTA_LEVEL2_4!$C$1024:$C$1035,0), 1)</f>
        <v>1700</v>
      </c>
      <c r="M649">
        <f>INDEX(CALLiTE_SHASTA_LEVEL2_4!$F$1024:$F$1035, MATCH($B649,CALLiTE_SHASTA_LEVEL2_4!$C$1024:$C$1035,0), 1)</f>
        <v>4552</v>
      </c>
      <c r="W649" s="11"/>
      <c r="X649" s="11"/>
      <c r="Y649" s="11"/>
    </row>
    <row r="650" spans="1:25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  <c r="J650" s="7"/>
      <c r="L650">
        <f>INDEX(CALLiTE_SHASTA_LEVEL2_4!$E$1024:$E$1035, MATCH($B650,CALLiTE_SHASTA_LEVEL2_4!$C$1024:$C$1035,0), 1)</f>
        <v>1700</v>
      </c>
      <c r="M650">
        <f>INDEX(CALLiTE_SHASTA_LEVEL2_4!$F$1024:$F$1035, MATCH($B650,CALLiTE_SHASTA_LEVEL2_4!$C$1024:$C$1035,0), 1)</f>
        <v>4552</v>
      </c>
      <c r="W650" s="11"/>
      <c r="X650" s="11"/>
      <c r="Y650" s="11"/>
    </row>
    <row r="651" spans="1:25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  <c r="J651" s="7"/>
      <c r="L651">
        <f>INDEX(CALLiTE_SHASTA_LEVEL2_4!$E$1024:$E$1035, MATCH($B651,CALLiTE_SHASTA_LEVEL2_4!$C$1024:$C$1035,0), 1)</f>
        <v>1700</v>
      </c>
      <c r="M651">
        <f>INDEX(CALLiTE_SHASTA_LEVEL2_4!$F$1024:$F$1035, MATCH($B651,CALLiTE_SHASTA_LEVEL2_4!$C$1024:$C$1035,0), 1)</f>
        <v>4552</v>
      </c>
      <c r="W651" s="11"/>
      <c r="X651" s="11"/>
      <c r="Y651" s="11"/>
    </row>
    <row r="652" spans="1:25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  <c r="J652" s="7"/>
      <c r="L652">
        <f>INDEX(CALLiTE_SHASTA_LEVEL2_4!$E$1024:$E$1035, MATCH($B652,CALLiTE_SHASTA_LEVEL2_4!$C$1024:$C$1035,0), 1)</f>
        <v>1700</v>
      </c>
      <c r="M652">
        <f>INDEX(CALLiTE_SHASTA_LEVEL2_4!$F$1024:$F$1035, MATCH($B652,CALLiTE_SHASTA_LEVEL2_4!$C$1024:$C$1035,0), 1)</f>
        <v>4552</v>
      </c>
      <c r="W652" s="11"/>
      <c r="X652" s="11"/>
      <c r="Y652" s="11"/>
    </row>
    <row r="653" spans="1:25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  <c r="J653" s="7"/>
      <c r="L653">
        <f>INDEX(CALLiTE_SHASTA_LEVEL2_4!$E$1024:$E$1035, MATCH($B653,CALLiTE_SHASTA_LEVEL2_4!$C$1024:$C$1035,0), 1)</f>
        <v>1700</v>
      </c>
      <c r="M653">
        <f>INDEX(CALLiTE_SHASTA_LEVEL2_4!$F$1024:$F$1035, MATCH($B653,CALLiTE_SHASTA_LEVEL2_4!$C$1024:$C$1035,0), 1)</f>
        <v>4552</v>
      </c>
      <c r="W653" s="11"/>
      <c r="X653" s="11"/>
      <c r="Y653" s="11"/>
    </row>
    <row r="654" spans="1:25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  <c r="J654" s="7"/>
      <c r="L654">
        <f>INDEX(CALLiTE_SHASTA_LEVEL2_4!$E$1024:$E$1035, MATCH($B654,CALLiTE_SHASTA_LEVEL2_4!$C$1024:$C$1035,0), 1)</f>
        <v>1700</v>
      </c>
      <c r="M654">
        <f>INDEX(CALLiTE_SHASTA_LEVEL2_4!$F$1024:$F$1035, MATCH($B654,CALLiTE_SHASTA_LEVEL2_4!$C$1024:$C$1035,0), 1)</f>
        <v>4552</v>
      </c>
      <c r="W654" s="11"/>
      <c r="X654" s="11"/>
      <c r="Y654" s="11"/>
    </row>
    <row r="655" spans="1:25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  <c r="J655" s="7"/>
      <c r="L655">
        <f>INDEX(CALLiTE_SHASTA_LEVEL2_4!$E$1024:$E$1035, MATCH($B655,CALLiTE_SHASTA_LEVEL2_4!$C$1024:$C$1035,0), 1)</f>
        <v>1700</v>
      </c>
      <c r="M655">
        <f>INDEX(CALLiTE_SHASTA_LEVEL2_4!$F$1024:$F$1035, MATCH($B655,CALLiTE_SHASTA_LEVEL2_4!$C$1024:$C$1035,0), 1)</f>
        <v>4552</v>
      </c>
      <c r="W655" s="11"/>
      <c r="X655" s="11"/>
      <c r="Y655" s="11"/>
    </row>
    <row r="656" spans="1:25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  <c r="J656" s="7"/>
      <c r="L656">
        <f>INDEX(CALLiTE_SHASTA_LEVEL2_4!$E$1024:$E$1035, MATCH($B656,CALLiTE_SHASTA_LEVEL2_4!$C$1024:$C$1035,0), 1)</f>
        <v>1700</v>
      </c>
      <c r="M656">
        <f>INDEX(CALLiTE_SHASTA_LEVEL2_4!$F$1024:$F$1035, MATCH($B656,CALLiTE_SHASTA_LEVEL2_4!$C$1024:$C$1035,0), 1)</f>
        <v>4552</v>
      </c>
      <c r="W656" s="11"/>
      <c r="X656" s="11"/>
      <c r="Y656" s="11"/>
    </row>
    <row r="657" spans="1:25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  <c r="J657" s="7"/>
      <c r="L657">
        <f>INDEX(CALLiTE_SHASTA_LEVEL2_4!$E$1024:$E$1035, MATCH($B657,CALLiTE_SHASTA_LEVEL2_4!$C$1024:$C$1035,0), 1)</f>
        <v>1700</v>
      </c>
      <c r="M657">
        <f>INDEX(CALLiTE_SHASTA_LEVEL2_4!$F$1024:$F$1035, MATCH($B657,CALLiTE_SHASTA_LEVEL2_4!$C$1024:$C$1035,0), 1)</f>
        <v>4552</v>
      </c>
      <c r="W657" s="11"/>
      <c r="X657" s="11"/>
      <c r="Y657" s="11"/>
    </row>
    <row r="658" spans="1:25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  <c r="J658" s="7"/>
      <c r="L658">
        <f>INDEX(CALLiTE_SHASTA_LEVEL2_4!$E$1024:$E$1035, MATCH($B658,CALLiTE_SHASTA_LEVEL2_4!$C$1024:$C$1035,0), 1)</f>
        <v>1700</v>
      </c>
      <c r="M658">
        <f>INDEX(CALLiTE_SHASTA_LEVEL2_4!$F$1024:$F$1035, MATCH($B658,CALLiTE_SHASTA_LEVEL2_4!$C$1024:$C$1035,0), 1)</f>
        <v>4552</v>
      </c>
      <c r="W658" s="11"/>
      <c r="X658" s="11"/>
      <c r="Y658" s="11"/>
    </row>
    <row r="659" spans="1:25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  <c r="J659" s="7"/>
      <c r="L659">
        <f>INDEX(CALLiTE_SHASTA_LEVEL2_4!$E$1024:$E$1035, MATCH($B659,CALLiTE_SHASTA_LEVEL2_4!$C$1024:$C$1035,0), 1)</f>
        <v>1700</v>
      </c>
      <c r="M659">
        <f>INDEX(CALLiTE_SHASTA_LEVEL2_4!$F$1024:$F$1035, MATCH($B659,CALLiTE_SHASTA_LEVEL2_4!$C$1024:$C$1035,0), 1)</f>
        <v>4552</v>
      </c>
      <c r="W659" s="11"/>
      <c r="X659" s="11"/>
      <c r="Y659" s="11"/>
    </row>
    <row r="660" spans="1:25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  <c r="J660" s="7"/>
      <c r="L660">
        <f>INDEX(CALLiTE_SHASTA_LEVEL2_4!$E$1024:$E$1035, MATCH($B660,CALLiTE_SHASTA_LEVEL2_4!$C$1024:$C$1035,0), 1)</f>
        <v>1700</v>
      </c>
      <c r="M660">
        <f>INDEX(CALLiTE_SHASTA_LEVEL2_4!$F$1024:$F$1035, MATCH($B660,CALLiTE_SHASTA_LEVEL2_4!$C$1024:$C$1035,0), 1)</f>
        <v>4552</v>
      </c>
      <c r="W660" s="11"/>
      <c r="X660" s="11"/>
      <c r="Y660" s="11"/>
    </row>
    <row r="661" spans="1:25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  <c r="J661" s="7"/>
      <c r="L661">
        <f>INDEX(CALLiTE_SHASTA_LEVEL2_4!$E$1024:$E$1035, MATCH($B661,CALLiTE_SHASTA_LEVEL2_4!$C$1024:$C$1035,0), 1)</f>
        <v>1700</v>
      </c>
      <c r="M661">
        <f>INDEX(CALLiTE_SHASTA_LEVEL2_4!$F$1024:$F$1035, MATCH($B661,CALLiTE_SHASTA_LEVEL2_4!$C$1024:$C$1035,0), 1)</f>
        <v>4552</v>
      </c>
      <c r="W661" s="11"/>
      <c r="X661" s="11"/>
      <c r="Y661" s="11"/>
    </row>
    <row r="662" spans="1:25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  <c r="J662" s="7"/>
      <c r="L662">
        <f>INDEX(CALLiTE_SHASTA_LEVEL2_4!$E$1024:$E$1035, MATCH($B662,CALLiTE_SHASTA_LEVEL2_4!$C$1024:$C$1035,0), 1)</f>
        <v>1700</v>
      </c>
      <c r="M662">
        <f>INDEX(CALLiTE_SHASTA_LEVEL2_4!$F$1024:$F$1035, MATCH($B662,CALLiTE_SHASTA_LEVEL2_4!$C$1024:$C$1035,0), 1)</f>
        <v>4552</v>
      </c>
      <c r="W662" s="11"/>
      <c r="X662" s="11"/>
      <c r="Y662" s="11"/>
    </row>
    <row r="663" spans="1:25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  <c r="J663" s="7"/>
      <c r="L663">
        <f>INDEX(CALLiTE_SHASTA_LEVEL2_4!$E$1024:$E$1035, MATCH($B663,CALLiTE_SHASTA_LEVEL2_4!$C$1024:$C$1035,0), 1)</f>
        <v>1700</v>
      </c>
      <c r="M663">
        <f>INDEX(CALLiTE_SHASTA_LEVEL2_4!$F$1024:$F$1035, MATCH($B663,CALLiTE_SHASTA_LEVEL2_4!$C$1024:$C$1035,0), 1)</f>
        <v>4552</v>
      </c>
      <c r="W663" s="11"/>
      <c r="X663" s="11"/>
      <c r="Y663" s="11"/>
    </row>
    <row r="664" spans="1:25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  <c r="J664" s="7"/>
      <c r="L664">
        <f>INDEX(CALLiTE_SHASTA_LEVEL2_4!$E$1024:$E$1035, MATCH($B664,CALLiTE_SHASTA_LEVEL2_4!$C$1024:$C$1035,0), 1)</f>
        <v>1700</v>
      </c>
      <c r="M664">
        <f>INDEX(CALLiTE_SHASTA_LEVEL2_4!$F$1024:$F$1035, MATCH($B664,CALLiTE_SHASTA_LEVEL2_4!$C$1024:$C$1035,0), 1)</f>
        <v>4552</v>
      </c>
      <c r="W664" s="11"/>
      <c r="X664" s="11"/>
      <c r="Y664" s="11"/>
    </row>
    <row r="665" spans="1:25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  <c r="J665" s="7"/>
      <c r="L665">
        <f>INDEX(CALLiTE_SHASTA_LEVEL2_4!$E$1024:$E$1035, MATCH($B665,CALLiTE_SHASTA_LEVEL2_4!$C$1024:$C$1035,0), 1)</f>
        <v>1700</v>
      </c>
      <c r="M665">
        <f>INDEX(CALLiTE_SHASTA_LEVEL2_4!$F$1024:$F$1035, MATCH($B665,CALLiTE_SHASTA_LEVEL2_4!$C$1024:$C$1035,0), 1)</f>
        <v>4552</v>
      </c>
      <c r="W665" s="11"/>
      <c r="X665" s="11"/>
      <c r="Y665" s="11"/>
    </row>
    <row r="666" spans="1:25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  <c r="J666" s="7"/>
      <c r="L666">
        <f>INDEX(CALLiTE_SHASTA_LEVEL2_4!$E$1024:$E$1035, MATCH($B666,CALLiTE_SHASTA_LEVEL2_4!$C$1024:$C$1035,0), 1)</f>
        <v>1700</v>
      </c>
      <c r="M666">
        <f>INDEX(CALLiTE_SHASTA_LEVEL2_4!$F$1024:$F$1035, MATCH($B666,CALLiTE_SHASTA_LEVEL2_4!$C$1024:$C$1035,0), 1)</f>
        <v>4552</v>
      </c>
      <c r="W666" s="11"/>
      <c r="X666" s="11"/>
      <c r="Y666" s="11"/>
    </row>
    <row r="667" spans="1:25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  <c r="J667" s="7"/>
      <c r="L667">
        <f>INDEX(CALLiTE_SHASTA_LEVEL2_4!$E$1024:$E$1035, MATCH($B667,CALLiTE_SHASTA_LEVEL2_4!$C$1024:$C$1035,0), 1)</f>
        <v>1700</v>
      </c>
      <c r="M667">
        <f>INDEX(CALLiTE_SHASTA_LEVEL2_4!$F$1024:$F$1035, MATCH($B667,CALLiTE_SHASTA_LEVEL2_4!$C$1024:$C$1035,0), 1)</f>
        <v>4552</v>
      </c>
      <c r="W667" s="11"/>
      <c r="X667" s="11"/>
      <c r="Y667" s="11"/>
    </row>
    <row r="668" spans="1:25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  <c r="J668" s="7"/>
      <c r="L668">
        <f>INDEX(CALLiTE_SHASTA_LEVEL2_4!$E$1024:$E$1035, MATCH($B668,CALLiTE_SHASTA_LEVEL2_4!$C$1024:$C$1035,0), 1)</f>
        <v>1700</v>
      </c>
      <c r="M668">
        <f>INDEX(CALLiTE_SHASTA_LEVEL2_4!$F$1024:$F$1035, MATCH($B668,CALLiTE_SHASTA_LEVEL2_4!$C$1024:$C$1035,0), 1)</f>
        <v>4552</v>
      </c>
      <c r="W668" s="11"/>
      <c r="X668" s="11"/>
      <c r="Y668" s="11"/>
    </row>
    <row r="669" spans="1:25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  <c r="J669" s="7"/>
      <c r="L669">
        <f>INDEX(CALLiTE_SHASTA_LEVEL2_4!$E$1024:$E$1035, MATCH($B669,CALLiTE_SHASTA_LEVEL2_4!$C$1024:$C$1035,0), 1)</f>
        <v>1700</v>
      </c>
      <c r="M669">
        <f>INDEX(CALLiTE_SHASTA_LEVEL2_4!$F$1024:$F$1035, MATCH($B669,CALLiTE_SHASTA_LEVEL2_4!$C$1024:$C$1035,0), 1)</f>
        <v>4552</v>
      </c>
      <c r="W669" s="11"/>
      <c r="X669" s="11"/>
      <c r="Y669" s="11"/>
    </row>
    <row r="670" spans="1:25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  <c r="J670" s="7"/>
      <c r="L670">
        <f>INDEX(CALLiTE_SHASTA_LEVEL2_4!$E$1024:$E$1035, MATCH($B670,CALLiTE_SHASTA_LEVEL2_4!$C$1024:$C$1035,0), 1)</f>
        <v>1700</v>
      </c>
      <c r="M670">
        <f>INDEX(CALLiTE_SHASTA_LEVEL2_4!$F$1024:$F$1035, MATCH($B670,CALLiTE_SHASTA_LEVEL2_4!$C$1024:$C$1035,0), 1)</f>
        <v>4552</v>
      </c>
      <c r="W670" s="11"/>
      <c r="X670" s="11"/>
      <c r="Y670" s="11"/>
    </row>
    <row r="671" spans="1:25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  <c r="J671" s="7"/>
      <c r="L671">
        <f>INDEX(CALLiTE_SHASTA_LEVEL2_4!$E$1024:$E$1035, MATCH($B671,CALLiTE_SHASTA_LEVEL2_4!$C$1024:$C$1035,0), 1)</f>
        <v>1700</v>
      </c>
      <c r="M671">
        <f>INDEX(CALLiTE_SHASTA_LEVEL2_4!$F$1024:$F$1035, MATCH($B671,CALLiTE_SHASTA_LEVEL2_4!$C$1024:$C$1035,0), 1)</f>
        <v>4552</v>
      </c>
      <c r="W671" s="11"/>
      <c r="X671" s="11"/>
      <c r="Y671" s="11"/>
    </row>
    <row r="672" spans="1:25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  <c r="J672" s="7"/>
      <c r="L672">
        <f>INDEX(CALLiTE_SHASTA_LEVEL2_4!$E$1024:$E$1035, MATCH($B672,CALLiTE_SHASTA_LEVEL2_4!$C$1024:$C$1035,0), 1)</f>
        <v>1700</v>
      </c>
      <c r="M672">
        <f>INDEX(CALLiTE_SHASTA_LEVEL2_4!$F$1024:$F$1035, MATCH($B672,CALLiTE_SHASTA_LEVEL2_4!$C$1024:$C$1035,0), 1)</f>
        <v>4552</v>
      </c>
      <c r="W672" s="11"/>
      <c r="X672" s="11"/>
      <c r="Y672" s="11"/>
    </row>
    <row r="673" spans="1:25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  <c r="J673" s="7"/>
      <c r="L673">
        <f>INDEX(CALLiTE_SHASTA_LEVEL2_4!$E$1024:$E$1035, MATCH($B673,CALLiTE_SHASTA_LEVEL2_4!$C$1024:$C$1035,0), 1)</f>
        <v>1700</v>
      </c>
      <c r="M673">
        <f>INDEX(CALLiTE_SHASTA_LEVEL2_4!$F$1024:$F$1035, MATCH($B673,CALLiTE_SHASTA_LEVEL2_4!$C$1024:$C$1035,0), 1)</f>
        <v>4552</v>
      </c>
      <c r="W673" s="11"/>
      <c r="X673" s="11"/>
      <c r="Y673" s="11"/>
    </row>
    <row r="674" spans="1:25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  <c r="J674" s="7"/>
      <c r="L674">
        <f>INDEX(CALLiTE_SHASTA_LEVEL2_4!$E$1024:$E$1035, MATCH($B674,CALLiTE_SHASTA_LEVEL2_4!$C$1024:$C$1035,0), 1)</f>
        <v>1700</v>
      </c>
      <c r="M674">
        <f>INDEX(CALLiTE_SHASTA_LEVEL2_4!$F$1024:$F$1035, MATCH($B674,CALLiTE_SHASTA_LEVEL2_4!$C$1024:$C$1035,0), 1)</f>
        <v>4552</v>
      </c>
      <c r="W674" s="11"/>
      <c r="X674" s="11"/>
      <c r="Y674" s="11"/>
    </row>
    <row r="675" spans="1:25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  <c r="J675" s="7"/>
      <c r="L675">
        <f>INDEX(CALLiTE_SHASTA_LEVEL2_4!$E$1024:$E$1035, MATCH($B675,CALLiTE_SHASTA_LEVEL2_4!$C$1024:$C$1035,0), 1)</f>
        <v>1700</v>
      </c>
      <c r="M675">
        <f>INDEX(CALLiTE_SHASTA_LEVEL2_4!$F$1024:$F$1035, MATCH($B675,CALLiTE_SHASTA_LEVEL2_4!$C$1024:$C$1035,0), 1)</f>
        <v>4552</v>
      </c>
      <c r="W675" s="11"/>
      <c r="X675" s="11"/>
      <c r="Y675" s="11"/>
    </row>
    <row r="676" spans="1:25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  <c r="J676" s="7"/>
      <c r="L676">
        <f>INDEX(CALLiTE_SHASTA_LEVEL2_4!$E$1024:$E$1035, MATCH($B676,CALLiTE_SHASTA_LEVEL2_4!$C$1024:$C$1035,0), 1)</f>
        <v>1700</v>
      </c>
      <c r="M676">
        <f>INDEX(CALLiTE_SHASTA_LEVEL2_4!$F$1024:$F$1035, MATCH($B676,CALLiTE_SHASTA_LEVEL2_4!$C$1024:$C$1035,0), 1)</f>
        <v>4552</v>
      </c>
      <c r="W676" s="11"/>
      <c r="X676" s="11"/>
      <c r="Y676" s="11"/>
    </row>
    <row r="677" spans="1:25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  <c r="J677" s="7"/>
      <c r="L677">
        <f>INDEX(CALLiTE_SHASTA_LEVEL2_4!$E$1024:$E$1035, MATCH($B677,CALLiTE_SHASTA_LEVEL2_4!$C$1024:$C$1035,0), 1)</f>
        <v>1700</v>
      </c>
      <c r="M677">
        <f>INDEX(CALLiTE_SHASTA_LEVEL2_4!$F$1024:$F$1035, MATCH($B677,CALLiTE_SHASTA_LEVEL2_4!$C$1024:$C$1035,0), 1)</f>
        <v>4552</v>
      </c>
      <c r="W677" s="11"/>
      <c r="X677" s="11"/>
      <c r="Y677" s="11"/>
    </row>
    <row r="678" spans="1:25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  <c r="J678" s="7"/>
      <c r="L678">
        <f>INDEX(CALLiTE_SHASTA_LEVEL2_4!$E$1024:$E$1035, MATCH($B678,CALLiTE_SHASTA_LEVEL2_4!$C$1024:$C$1035,0), 1)</f>
        <v>1700</v>
      </c>
      <c r="M678">
        <f>INDEX(CALLiTE_SHASTA_LEVEL2_4!$F$1024:$F$1035, MATCH($B678,CALLiTE_SHASTA_LEVEL2_4!$C$1024:$C$1035,0), 1)</f>
        <v>4552</v>
      </c>
      <c r="W678" s="11"/>
      <c r="X678" s="11"/>
      <c r="Y678" s="11"/>
    </row>
    <row r="679" spans="1:25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  <c r="J679" s="7"/>
      <c r="L679">
        <f>INDEX(CALLiTE_SHASTA_LEVEL2_4!$E$1024:$E$1035, MATCH($B679,CALLiTE_SHASTA_LEVEL2_4!$C$1024:$C$1035,0), 1)</f>
        <v>1700</v>
      </c>
      <c r="M679">
        <f>INDEX(CALLiTE_SHASTA_LEVEL2_4!$F$1024:$F$1035, MATCH($B679,CALLiTE_SHASTA_LEVEL2_4!$C$1024:$C$1035,0), 1)</f>
        <v>4552</v>
      </c>
      <c r="W679" s="11"/>
      <c r="X679" s="11"/>
      <c r="Y679" s="11"/>
    </row>
    <row r="680" spans="1:25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  <c r="J680" s="7"/>
      <c r="L680">
        <f>INDEX(CALLiTE_SHASTA_LEVEL2_4!$E$1024:$E$1035, MATCH($B680,CALLiTE_SHASTA_LEVEL2_4!$C$1024:$C$1035,0), 1)</f>
        <v>1700</v>
      </c>
      <c r="M680">
        <f>INDEX(CALLiTE_SHASTA_LEVEL2_4!$F$1024:$F$1035, MATCH($B680,CALLiTE_SHASTA_LEVEL2_4!$C$1024:$C$1035,0), 1)</f>
        <v>4552</v>
      </c>
      <c r="W680" s="11"/>
      <c r="X680" s="11"/>
      <c r="Y680" s="11"/>
    </row>
    <row r="681" spans="1:25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  <c r="J681" s="7"/>
      <c r="L681">
        <f>INDEX(CALLiTE_SHASTA_LEVEL2_4!$E$1024:$E$1035, MATCH($B681,CALLiTE_SHASTA_LEVEL2_4!$C$1024:$C$1035,0), 1)</f>
        <v>1700</v>
      </c>
      <c r="M681">
        <f>INDEX(CALLiTE_SHASTA_LEVEL2_4!$F$1024:$F$1035, MATCH($B681,CALLiTE_SHASTA_LEVEL2_4!$C$1024:$C$1035,0), 1)</f>
        <v>4552</v>
      </c>
      <c r="W681" s="11"/>
      <c r="X681" s="11"/>
      <c r="Y681" s="11"/>
    </row>
    <row r="682" spans="1:25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  <c r="J682" s="7"/>
      <c r="L682">
        <f>INDEX(CALLiTE_SHASTA_LEVEL2_4!$E$1024:$E$1035, MATCH($B682,CALLiTE_SHASTA_LEVEL2_4!$C$1024:$C$1035,0), 1)</f>
        <v>1700</v>
      </c>
      <c r="M682">
        <f>INDEX(CALLiTE_SHASTA_LEVEL2_4!$F$1024:$F$1035, MATCH($B682,CALLiTE_SHASTA_LEVEL2_4!$C$1024:$C$1035,0), 1)</f>
        <v>4552</v>
      </c>
      <c r="W682" s="11"/>
      <c r="X682" s="11"/>
      <c r="Y682" s="11"/>
    </row>
    <row r="683" spans="1:25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  <c r="J683" s="7"/>
      <c r="L683">
        <f>INDEX(CALLiTE_SHASTA_LEVEL2_4!$E$1024:$E$1035, MATCH($B683,CALLiTE_SHASTA_LEVEL2_4!$C$1024:$C$1035,0), 1)</f>
        <v>1700</v>
      </c>
      <c r="M683">
        <f>INDEX(CALLiTE_SHASTA_LEVEL2_4!$F$1024:$F$1035, MATCH($B683,CALLiTE_SHASTA_LEVEL2_4!$C$1024:$C$1035,0), 1)</f>
        <v>3200</v>
      </c>
      <c r="W683" s="11"/>
      <c r="X683" s="11"/>
      <c r="Y683" s="11"/>
    </row>
    <row r="684" spans="1:25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  <c r="J684" s="7"/>
      <c r="L684">
        <f>INDEX(CALLiTE_SHASTA_LEVEL2_4!$E$1024:$E$1035, MATCH($B684,CALLiTE_SHASTA_LEVEL2_4!$C$1024:$C$1035,0), 1)</f>
        <v>1700</v>
      </c>
      <c r="M684">
        <f>INDEX(CALLiTE_SHASTA_LEVEL2_4!$F$1024:$F$1035, MATCH($B684,CALLiTE_SHASTA_LEVEL2_4!$C$1024:$C$1035,0), 1)</f>
        <v>3200</v>
      </c>
      <c r="W684" s="11"/>
      <c r="X684" s="11"/>
      <c r="Y684" s="11"/>
    </row>
    <row r="685" spans="1:25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  <c r="J685" s="7"/>
      <c r="L685">
        <f>INDEX(CALLiTE_SHASTA_LEVEL2_4!$E$1024:$E$1035, MATCH($B685,CALLiTE_SHASTA_LEVEL2_4!$C$1024:$C$1035,0), 1)</f>
        <v>1700</v>
      </c>
      <c r="M685">
        <f>INDEX(CALLiTE_SHASTA_LEVEL2_4!$F$1024:$F$1035, MATCH($B685,CALLiTE_SHASTA_LEVEL2_4!$C$1024:$C$1035,0), 1)</f>
        <v>3200</v>
      </c>
      <c r="W685" s="11"/>
      <c r="X685" s="11"/>
      <c r="Y685" s="11"/>
    </row>
    <row r="686" spans="1:25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  <c r="J686" s="7"/>
      <c r="L686">
        <f>INDEX(CALLiTE_SHASTA_LEVEL2_4!$E$1024:$E$1035, MATCH($B686,CALLiTE_SHASTA_LEVEL2_4!$C$1024:$C$1035,0), 1)</f>
        <v>1700</v>
      </c>
      <c r="M686">
        <f>INDEX(CALLiTE_SHASTA_LEVEL2_4!$F$1024:$F$1035, MATCH($B686,CALLiTE_SHASTA_LEVEL2_4!$C$1024:$C$1035,0), 1)</f>
        <v>3200</v>
      </c>
      <c r="W686" s="11"/>
      <c r="X686" s="11"/>
      <c r="Y686" s="11"/>
    </row>
    <row r="687" spans="1:25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  <c r="J687" s="7"/>
      <c r="L687">
        <f>INDEX(CALLiTE_SHASTA_LEVEL2_4!$E$1024:$E$1035, MATCH($B687,CALLiTE_SHASTA_LEVEL2_4!$C$1024:$C$1035,0), 1)</f>
        <v>1700</v>
      </c>
      <c r="M687">
        <f>INDEX(CALLiTE_SHASTA_LEVEL2_4!$F$1024:$F$1035, MATCH($B687,CALLiTE_SHASTA_LEVEL2_4!$C$1024:$C$1035,0), 1)</f>
        <v>3200</v>
      </c>
      <c r="W687" s="11"/>
      <c r="X687" s="11"/>
      <c r="Y687" s="11"/>
    </row>
    <row r="688" spans="1:25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  <c r="J688" s="7"/>
      <c r="L688">
        <f>INDEX(CALLiTE_SHASTA_LEVEL2_4!$E$1024:$E$1035, MATCH($B688,CALLiTE_SHASTA_LEVEL2_4!$C$1024:$C$1035,0), 1)</f>
        <v>1700</v>
      </c>
      <c r="M688">
        <f>INDEX(CALLiTE_SHASTA_LEVEL2_4!$F$1024:$F$1035, MATCH($B688,CALLiTE_SHASTA_LEVEL2_4!$C$1024:$C$1035,0), 1)</f>
        <v>3200</v>
      </c>
      <c r="W688" s="11"/>
      <c r="X688" s="11"/>
      <c r="Y688" s="11"/>
    </row>
    <row r="689" spans="1:25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  <c r="J689" s="7"/>
      <c r="L689">
        <f>INDEX(CALLiTE_SHASTA_LEVEL2_4!$E$1024:$E$1035, MATCH($B689,CALLiTE_SHASTA_LEVEL2_4!$C$1024:$C$1035,0), 1)</f>
        <v>1700</v>
      </c>
      <c r="M689">
        <f>INDEX(CALLiTE_SHASTA_LEVEL2_4!$F$1024:$F$1035, MATCH($B689,CALLiTE_SHASTA_LEVEL2_4!$C$1024:$C$1035,0), 1)</f>
        <v>3200</v>
      </c>
      <c r="W689" s="11"/>
      <c r="X689" s="11"/>
      <c r="Y689" s="11"/>
    </row>
    <row r="690" spans="1:25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  <c r="J690" s="7"/>
      <c r="L690">
        <f>INDEX(CALLiTE_SHASTA_LEVEL2_4!$E$1024:$E$1035, MATCH($B690,CALLiTE_SHASTA_LEVEL2_4!$C$1024:$C$1035,0), 1)</f>
        <v>1700</v>
      </c>
      <c r="M690">
        <f>INDEX(CALLiTE_SHASTA_LEVEL2_4!$F$1024:$F$1035, MATCH($B690,CALLiTE_SHASTA_LEVEL2_4!$C$1024:$C$1035,0), 1)</f>
        <v>3200</v>
      </c>
      <c r="W690" s="11"/>
      <c r="X690" s="11"/>
      <c r="Y690" s="11"/>
    </row>
    <row r="691" spans="1:25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  <c r="J691" s="7"/>
      <c r="L691">
        <f>INDEX(CALLiTE_SHASTA_LEVEL2_4!$E$1024:$E$1035, MATCH($B691,CALLiTE_SHASTA_LEVEL2_4!$C$1024:$C$1035,0), 1)</f>
        <v>1700</v>
      </c>
      <c r="M691">
        <f>INDEX(CALLiTE_SHASTA_LEVEL2_4!$F$1024:$F$1035, MATCH($B691,CALLiTE_SHASTA_LEVEL2_4!$C$1024:$C$1035,0), 1)</f>
        <v>3200</v>
      </c>
      <c r="W691" s="11"/>
      <c r="X691" s="11"/>
      <c r="Y691" s="11"/>
    </row>
    <row r="692" spans="1:25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  <c r="J692" s="7"/>
      <c r="L692">
        <f>INDEX(CALLiTE_SHASTA_LEVEL2_4!$E$1024:$E$1035, MATCH($B692,CALLiTE_SHASTA_LEVEL2_4!$C$1024:$C$1035,0), 1)</f>
        <v>1700</v>
      </c>
      <c r="M692">
        <f>INDEX(CALLiTE_SHASTA_LEVEL2_4!$F$1024:$F$1035, MATCH($B692,CALLiTE_SHASTA_LEVEL2_4!$C$1024:$C$1035,0), 1)</f>
        <v>3200</v>
      </c>
      <c r="W692" s="11"/>
      <c r="X692" s="11"/>
      <c r="Y692" s="11"/>
    </row>
    <row r="693" spans="1:25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  <c r="J693" s="7"/>
      <c r="L693">
        <f>INDEX(CALLiTE_SHASTA_LEVEL2_4!$E$1024:$E$1035, MATCH($B693,CALLiTE_SHASTA_LEVEL2_4!$C$1024:$C$1035,0), 1)</f>
        <v>1700</v>
      </c>
      <c r="M693">
        <f>INDEX(CALLiTE_SHASTA_LEVEL2_4!$F$1024:$F$1035, MATCH($B693,CALLiTE_SHASTA_LEVEL2_4!$C$1024:$C$1035,0), 1)</f>
        <v>3200</v>
      </c>
      <c r="W693" s="11"/>
      <c r="X693" s="11"/>
      <c r="Y693" s="11"/>
    </row>
    <row r="694" spans="1:25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  <c r="J694" s="7"/>
      <c r="L694">
        <f>INDEX(CALLiTE_SHASTA_LEVEL2_4!$E$1024:$E$1035, MATCH($B694,CALLiTE_SHASTA_LEVEL2_4!$C$1024:$C$1035,0), 1)</f>
        <v>1700</v>
      </c>
      <c r="M694">
        <f>INDEX(CALLiTE_SHASTA_LEVEL2_4!$F$1024:$F$1035, MATCH($B694,CALLiTE_SHASTA_LEVEL2_4!$C$1024:$C$1035,0), 1)</f>
        <v>3200</v>
      </c>
      <c r="W694" s="11"/>
      <c r="X694" s="11"/>
      <c r="Y694" s="11"/>
    </row>
    <row r="695" spans="1:25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  <c r="J695" s="7"/>
      <c r="L695">
        <f>INDEX(CALLiTE_SHASTA_LEVEL2_4!$E$1024:$E$1035, MATCH($B695,CALLiTE_SHASTA_LEVEL2_4!$C$1024:$C$1035,0), 1)</f>
        <v>1700</v>
      </c>
      <c r="M695">
        <f>INDEX(CALLiTE_SHASTA_LEVEL2_4!$F$1024:$F$1035, MATCH($B695,CALLiTE_SHASTA_LEVEL2_4!$C$1024:$C$1035,0), 1)</f>
        <v>3200</v>
      </c>
      <c r="W695" s="11"/>
      <c r="X695" s="11"/>
      <c r="Y695" s="11"/>
    </row>
    <row r="696" spans="1:25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  <c r="J696" s="7"/>
      <c r="L696">
        <f>INDEX(CALLiTE_SHASTA_LEVEL2_4!$E$1024:$E$1035, MATCH($B696,CALLiTE_SHASTA_LEVEL2_4!$C$1024:$C$1035,0), 1)</f>
        <v>1700</v>
      </c>
      <c r="M696">
        <f>INDEX(CALLiTE_SHASTA_LEVEL2_4!$F$1024:$F$1035, MATCH($B696,CALLiTE_SHASTA_LEVEL2_4!$C$1024:$C$1035,0), 1)</f>
        <v>3200</v>
      </c>
      <c r="W696" s="11"/>
      <c r="X696" s="11"/>
      <c r="Y696" s="11"/>
    </row>
    <row r="697" spans="1:25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  <c r="J697" s="7"/>
      <c r="L697">
        <f>INDEX(CALLiTE_SHASTA_LEVEL2_4!$E$1024:$E$1035, MATCH($B697,CALLiTE_SHASTA_LEVEL2_4!$C$1024:$C$1035,0), 1)</f>
        <v>1700</v>
      </c>
      <c r="M697">
        <f>INDEX(CALLiTE_SHASTA_LEVEL2_4!$F$1024:$F$1035, MATCH($B697,CALLiTE_SHASTA_LEVEL2_4!$C$1024:$C$1035,0), 1)</f>
        <v>3200</v>
      </c>
      <c r="W697" s="11"/>
      <c r="X697" s="11"/>
      <c r="Y697" s="11"/>
    </row>
    <row r="698" spans="1:25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  <c r="J698" s="7"/>
      <c r="L698">
        <f>INDEX(CALLiTE_SHASTA_LEVEL2_4!$E$1024:$E$1035, MATCH($B698,CALLiTE_SHASTA_LEVEL2_4!$C$1024:$C$1035,0), 1)</f>
        <v>1700</v>
      </c>
      <c r="M698">
        <f>INDEX(CALLiTE_SHASTA_LEVEL2_4!$F$1024:$F$1035, MATCH($B698,CALLiTE_SHASTA_LEVEL2_4!$C$1024:$C$1035,0), 1)</f>
        <v>3200</v>
      </c>
      <c r="W698" s="11"/>
      <c r="X698" s="11"/>
      <c r="Y698" s="11"/>
    </row>
    <row r="699" spans="1:25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  <c r="J699" s="7"/>
      <c r="L699">
        <f>INDEX(CALLiTE_SHASTA_LEVEL2_4!$E$1024:$E$1035, MATCH($B699,CALLiTE_SHASTA_LEVEL2_4!$C$1024:$C$1035,0), 1)</f>
        <v>1700</v>
      </c>
      <c r="M699">
        <f>INDEX(CALLiTE_SHASTA_LEVEL2_4!$F$1024:$F$1035, MATCH($B699,CALLiTE_SHASTA_LEVEL2_4!$C$1024:$C$1035,0), 1)</f>
        <v>3200</v>
      </c>
      <c r="W699" s="11"/>
      <c r="X699" s="11"/>
      <c r="Y699" s="11"/>
    </row>
    <row r="700" spans="1:25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  <c r="J700" s="7"/>
      <c r="L700">
        <f>INDEX(CALLiTE_SHASTA_LEVEL2_4!$E$1024:$E$1035, MATCH($B700,CALLiTE_SHASTA_LEVEL2_4!$C$1024:$C$1035,0), 1)</f>
        <v>1700</v>
      </c>
      <c r="M700">
        <f>INDEX(CALLiTE_SHASTA_LEVEL2_4!$F$1024:$F$1035, MATCH($B700,CALLiTE_SHASTA_LEVEL2_4!$C$1024:$C$1035,0), 1)</f>
        <v>3200</v>
      </c>
      <c r="W700" s="11"/>
      <c r="X700" s="11"/>
      <c r="Y700" s="11"/>
    </row>
    <row r="701" spans="1:25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  <c r="J701" s="7"/>
      <c r="L701">
        <f>INDEX(CALLiTE_SHASTA_LEVEL2_4!$E$1024:$E$1035, MATCH($B701,CALLiTE_SHASTA_LEVEL2_4!$C$1024:$C$1035,0), 1)</f>
        <v>1700</v>
      </c>
      <c r="M701">
        <f>INDEX(CALLiTE_SHASTA_LEVEL2_4!$F$1024:$F$1035, MATCH($B701,CALLiTE_SHASTA_LEVEL2_4!$C$1024:$C$1035,0), 1)</f>
        <v>3200</v>
      </c>
      <c r="W701" s="11"/>
      <c r="X701" s="11"/>
      <c r="Y701" s="11"/>
    </row>
    <row r="702" spans="1:25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  <c r="J702" s="7"/>
      <c r="L702">
        <f>INDEX(CALLiTE_SHASTA_LEVEL2_4!$E$1024:$E$1035, MATCH($B702,CALLiTE_SHASTA_LEVEL2_4!$C$1024:$C$1035,0), 1)</f>
        <v>1700</v>
      </c>
      <c r="M702">
        <f>INDEX(CALLiTE_SHASTA_LEVEL2_4!$F$1024:$F$1035, MATCH($B702,CALLiTE_SHASTA_LEVEL2_4!$C$1024:$C$1035,0), 1)</f>
        <v>3200</v>
      </c>
      <c r="W702" s="11"/>
      <c r="X702" s="11"/>
      <c r="Y702" s="11"/>
    </row>
    <row r="703" spans="1:25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  <c r="J703" s="7"/>
      <c r="L703">
        <f>INDEX(CALLiTE_SHASTA_LEVEL2_4!$E$1024:$E$1035, MATCH($B703,CALLiTE_SHASTA_LEVEL2_4!$C$1024:$C$1035,0), 1)</f>
        <v>1700</v>
      </c>
      <c r="M703">
        <f>INDEX(CALLiTE_SHASTA_LEVEL2_4!$F$1024:$F$1035, MATCH($B703,CALLiTE_SHASTA_LEVEL2_4!$C$1024:$C$1035,0), 1)</f>
        <v>3200</v>
      </c>
      <c r="W703" s="11"/>
      <c r="X703" s="11"/>
      <c r="Y703" s="11"/>
    </row>
    <row r="704" spans="1:25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  <c r="J704" s="7"/>
      <c r="L704">
        <f>INDEX(CALLiTE_SHASTA_LEVEL2_4!$E$1024:$E$1035, MATCH($B704,CALLiTE_SHASTA_LEVEL2_4!$C$1024:$C$1035,0), 1)</f>
        <v>1700</v>
      </c>
      <c r="M704">
        <f>INDEX(CALLiTE_SHASTA_LEVEL2_4!$F$1024:$F$1035, MATCH($B704,CALLiTE_SHASTA_LEVEL2_4!$C$1024:$C$1035,0), 1)</f>
        <v>3200</v>
      </c>
      <c r="W704" s="11"/>
      <c r="X704" s="11"/>
      <c r="Y704" s="11"/>
    </row>
    <row r="705" spans="1:25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  <c r="J705" s="7"/>
      <c r="L705">
        <f>INDEX(CALLiTE_SHASTA_LEVEL2_4!$E$1024:$E$1035, MATCH($B705,CALLiTE_SHASTA_LEVEL2_4!$C$1024:$C$1035,0), 1)</f>
        <v>1700</v>
      </c>
      <c r="M705">
        <f>INDEX(CALLiTE_SHASTA_LEVEL2_4!$F$1024:$F$1035, MATCH($B705,CALLiTE_SHASTA_LEVEL2_4!$C$1024:$C$1035,0), 1)</f>
        <v>3200</v>
      </c>
      <c r="W705" s="11"/>
      <c r="X705" s="11"/>
      <c r="Y705" s="11"/>
    </row>
    <row r="706" spans="1:25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  <c r="J706" s="7"/>
      <c r="L706">
        <f>INDEX(CALLiTE_SHASTA_LEVEL2_4!$E$1024:$E$1035, MATCH($B706,CALLiTE_SHASTA_LEVEL2_4!$C$1024:$C$1035,0), 1)</f>
        <v>1700</v>
      </c>
      <c r="M706">
        <f>INDEX(CALLiTE_SHASTA_LEVEL2_4!$F$1024:$F$1035, MATCH($B706,CALLiTE_SHASTA_LEVEL2_4!$C$1024:$C$1035,0), 1)</f>
        <v>3200</v>
      </c>
      <c r="W706" s="11"/>
      <c r="X706" s="11"/>
      <c r="Y706" s="11"/>
    </row>
    <row r="707" spans="1:25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  <c r="J707" s="7"/>
      <c r="L707">
        <f>INDEX(CALLiTE_SHASTA_LEVEL2_4!$E$1024:$E$1035, MATCH($B707,CALLiTE_SHASTA_LEVEL2_4!$C$1024:$C$1035,0), 1)</f>
        <v>1700</v>
      </c>
      <c r="M707">
        <f>INDEX(CALLiTE_SHASTA_LEVEL2_4!$F$1024:$F$1035, MATCH($B707,CALLiTE_SHASTA_LEVEL2_4!$C$1024:$C$1035,0), 1)</f>
        <v>3200</v>
      </c>
      <c r="W707" s="11"/>
      <c r="X707" s="11"/>
      <c r="Y707" s="11"/>
    </row>
    <row r="708" spans="1:25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  <c r="J708" s="7"/>
      <c r="L708">
        <f>INDEX(CALLiTE_SHASTA_LEVEL2_4!$E$1024:$E$1035, MATCH($B708,CALLiTE_SHASTA_LEVEL2_4!$C$1024:$C$1035,0), 1)</f>
        <v>1700</v>
      </c>
      <c r="M708">
        <f>INDEX(CALLiTE_SHASTA_LEVEL2_4!$F$1024:$F$1035, MATCH($B708,CALLiTE_SHASTA_LEVEL2_4!$C$1024:$C$1035,0), 1)</f>
        <v>3200</v>
      </c>
      <c r="W708" s="11"/>
      <c r="X708" s="11"/>
      <c r="Y708" s="11"/>
    </row>
    <row r="709" spans="1:25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  <c r="J709" s="7"/>
      <c r="L709">
        <f>INDEX(CALLiTE_SHASTA_LEVEL2_4!$E$1024:$E$1035, MATCH($B709,CALLiTE_SHASTA_LEVEL2_4!$C$1024:$C$1035,0), 1)</f>
        <v>1700</v>
      </c>
      <c r="M709">
        <f>INDEX(CALLiTE_SHASTA_LEVEL2_4!$F$1024:$F$1035, MATCH($B709,CALLiTE_SHASTA_LEVEL2_4!$C$1024:$C$1035,0), 1)</f>
        <v>3200</v>
      </c>
      <c r="W709" s="11"/>
      <c r="X709" s="11"/>
      <c r="Y709" s="11"/>
    </row>
    <row r="710" spans="1:25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  <c r="J710" s="7"/>
      <c r="L710">
        <f>INDEX(CALLiTE_SHASTA_LEVEL2_4!$E$1024:$E$1035, MATCH($B710,CALLiTE_SHASTA_LEVEL2_4!$C$1024:$C$1035,0), 1)</f>
        <v>1700</v>
      </c>
      <c r="M710">
        <f>INDEX(CALLiTE_SHASTA_LEVEL2_4!$F$1024:$F$1035, MATCH($B710,CALLiTE_SHASTA_LEVEL2_4!$C$1024:$C$1035,0), 1)</f>
        <v>3200</v>
      </c>
      <c r="W710" s="11"/>
      <c r="X710" s="11"/>
      <c r="Y710" s="11"/>
    </row>
    <row r="711" spans="1:25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  <c r="J711" s="7"/>
      <c r="L711">
        <f>INDEX(CALLiTE_SHASTA_LEVEL2_4!$E$1024:$E$1035, MATCH($B711,CALLiTE_SHASTA_LEVEL2_4!$C$1024:$C$1035,0), 1)</f>
        <v>1700</v>
      </c>
      <c r="M711">
        <f>INDEX(CALLiTE_SHASTA_LEVEL2_4!$F$1024:$F$1035, MATCH($B711,CALLiTE_SHASTA_LEVEL2_4!$C$1024:$C$1035,0), 1)</f>
        <v>3200</v>
      </c>
      <c r="W711" s="11"/>
      <c r="X711" s="11"/>
      <c r="Y711" s="11"/>
    </row>
    <row r="712" spans="1:25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  <c r="J712" s="7"/>
      <c r="L712">
        <f>INDEX(CALLiTE_SHASTA_LEVEL2_4!$E$1024:$E$1035, MATCH($B712,CALLiTE_SHASTA_LEVEL2_4!$C$1024:$C$1035,0), 1)</f>
        <v>1700</v>
      </c>
      <c r="M712">
        <f>INDEX(CALLiTE_SHASTA_LEVEL2_4!$F$1024:$F$1035, MATCH($B712,CALLiTE_SHASTA_LEVEL2_4!$C$1024:$C$1035,0), 1)</f>
        <v>3200</v>
      </c>
      <c r="W712" s="11"/>
      <c r="X712" s="11"/>
      <c r="Y712" s="11"/>
    </row>
    <row r="713" spans="1:25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  <c r="J713" s="7"/>
      <c r="L713">
        <f>INDEX(CALLiTE_SHASTA_LEVEL2_4!$E$1024:$E$1035, MATCH($B713,CALLiTE_SHASTA_LEVEL2_4!$C$1024:$C$1035,0), 1)</f>
        <v>1700</v>
      </c>
      <c r="M713">
        <f>INDEX(CALLiTE_SHASTA_LEVEL2_4!$F$1024:$F$1035, MATCH($B713,CALLiTE_SHASTA_LEVEL2_4!$C$1024:$C$1035,0), 1)</f>
        <v>3200</v>
      </c>
      <c r="W713" s="11"/>
      <c r="X713" s="11"/>
      <c r="Y713" s="11"/>
    </row>
    <row r="714" spans="1:25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  <c r="J714" s="7"/>
      <c r="L714">
        <f>INDEX(CALLiTE_SHASTA_LEVEL2_4!$E$1024:$E$1035, MATCH($B714,CALLiTE_SHASTA_LEVEL2_4!$C$1024:$C$1035,0), 1)</f>
        <v>1700</v>
      </c>
      <c r="M714">
        <f>INDEX(CALLiTE_SHASTA_LEVEL2_4!$F$1024:$F$1035, MATCH($B714,CALLiTE_SHASTA_LEVEL2_4!$C$1024:$C$1035,0), 1)</f>
        <v>3200</v>
      </c>
      <c r="W714" s="11"/>
      <c r="X714" s="11"/>
      <c r="Y714" s="11"/>
    </row>
    <row r="715" spans="1:25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  <c r="J715" s="7"/>
      <c r="L715">
        <f>INDEX(CALLiTE_SHASTA_LEVEL2_4!$E$1024:$E$1035, MATCH($B715,CALLiTE_SHASTA_LEVEL2_4!$C$1024:$C$1035,0), 1)</f>
        <v>1700</v>
      </c>
      <c r="M715">
        <f>INDEX(CALLiTE_SHASTA_LEVEL2_4!$F$1024:$F$1035, MATCH($B715,CALLiTE_SHASTA_LEVEL2_4!$C$1024:$C$1035,0), 1)</f>
        <v>3200</v>
      </c>
      <c r="W715" s="11"/>
      <c r="X715" s="11"/>
      <c r="Y715" s="11"/>
    </row>
    <row r="716" spans="1:25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  <c r="J716" s="7"/>
      <c r="L716">
        <f>INDEX(CALLiTE_SHASTA_LEVEL2_4!$E$1024:$E$1035, MATCH($B716,CALLiTE_SHASTA_LEVEL2_4!$C$1024:$C$1035,0), 1)</f>
        <v>1700</v>
      </c>
      <c r="M716">
        <f>INDEX(CALLiTE_SHASTA_LEVEL2_4!$F$1024:$F$1035, MATCH($B716,CALLiTE_SHASTA_LEVEL2_4!$C$1024:$C$1035,0), 1)</f>
        <v>3200</v>
      </c>
      <c r="W716" s="11"/>
      <c r="X716" s="11"/>
      <c r="Y716" s="11"/>
    </row>
    <row r="717" spans="1:25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  <c r="J717" s="7"/>
      <c r="L717">
        <f>INDEX(CALLiTE_SHASTA_LEVEL2_4!$E$1024:$E$1035, MATCH($B717,CALLiTE_SHASTA_LEVEL2_4!$C$1024:$C$1035,0), 1)</f>
        <v>1700</v>
      </c>
      <c r="M717">
        <f>INDEX(CALLiTE_SHASTA_LEVEL2_4!$F$1024:$F$1035, MATCH($B717,CALLiTE_SHASTA_LEVEL2_4!$C$1024:$C$1035,0), 1)</f>
        <v>3200</v>
      </c>
      <c r="W717" s="11"/>
      <c r="X717" s="11"/>
      <c r="Y717" s="11"/>
    </row>
    <row r="718" spans="1:25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  <c r="J718" s="7"/>
      <c r="L718">
        <f>INDEX(CALLiTE_SHASTA_LEVEL2_4!$E$1024:$E$1035, MATCH($B718,CALLiTE_SHASTA_LEVEL2_4!$C$1024:$C$1035,0), 1)</f>
        <v>1700</v>
      </c>
      <c r="M718">
        <f>INDEX(CALLiTE_SHASTA_LEVEL2_4!$F$1024:$F$1035, MATCH($B718,CALLiTE_SHASTA_LEVEL2_4!$C$1024:$C$1035,0), 1)</f>
        <v>3200</v>
      </c>
      <c r="W718" s="11"/>
      <c r="X718" s="11"/>
      <c r="Y718" s="11"/>
    </row>
    <row r="719" spans="1:25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  <c r="J719" s="7"/>
      <c r="L719">
        <f>INDEX(CALLiTE_SHASTA_LEVEL2_4!$E$1024:$E$1035, MATCH($B719,CALLiTE_SHASTA_LEVEL2_4!$C$1024:$C$1035,0), 1)</f>
        <v>1700</v>
      </c>
      <c r="M719">
        <f>INDEX(CALLiTE_SHASTA_LEVEL2_4!$F$1024:$F$1035, MATCH($B719,CALLiTE_SHASTA_LEVEL2_4!$C$1024:$C$1035,0), 1)</f>
        <v>3200</v>
      </c>
      <c r="W719" s="11"/>
      <c r="X719" s="11"/>
      <c r="Y719" s="11"/>
    </row>
    <row r="720" spans="1:25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  <c r="J720" s="7"/>
      <c r="L720">
        <f>INDEX(CALLiTE_SHASTA_LEVEL2_4!$E$1024:$E$1035, MATCH($B720,CALLiTE_SHASTA_LEVEL2_4!$C$1024:$C$1035,0), 1)</f>
        <v>1700</v>
      </c>
      <c r="M720">
        <f>INDEX(CALLiTE_SHASTA_LEVEL2_4!$F$1024:$F$1035, MATCH($B720,CALLiTE_SHASTA_LEVEL2_4!$C$1024:$C$1035,0), 1)</f>
        <v>3200</v>
      </c>
      <c r="W720" s="11"/>
      <c r="X720" s="11"/>
      <c r="Y720" s="11"/>
    </row>
    <row r="721" spans="1:25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  <c r="J721" s="7"/>
      <c r="L721">
        <f>INDEX(CALLiTE_SHASTA_LEVEL2_4!$E$1024:$E$1035, MATCH($B721,CALLiTE_SHASTA_LEVEL2_4!$C$1024:$C$1035,0), 1)</f>
        <v>1700</v>
      </c>
      <c r="M721">
        <f>INDEX(CALLiTE_SHASTA_LEVEL2_4!$F$1024:$F$1035, MATCH($B721,CALLiTE_SHASTA_LEVEL2_4!$C$1024:$C$1035,0), 1)</f>
        <v>3200</v>
      </c>
      <c r="W721" s="11"/>
      <c r="X721" s="11"/>
      <c r="Y721" s="11"/>
    </row>
    <row r="722" spans="1:25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  <c r="J722" s="7"/>
      <c r="L722">
        <f>INDEX(CALLiTE_SHASTA_LEVEL2_4!$E$1024:$E$1035, MATCH($B722,CALLiTE_SHASTA_LEVEL2_4!$C$1024:$C$1035,0), 1)</f>
        <v>1700</v>
      </c>
      <c r="M722">
        <f>INDEX(CALLiTE_SHASTA_LEVEL2_4!$F$1024:$F$1035, MATCH($B722,CALLiTE_SHASTA_LEVEL2_4!$C$1024:$C$1035,0), 1)</f>
        <v>3200</v>
      </c>
      <c r="W722" s="11"/>
      <c r="X722" s="11"/>
      <c r="Y722" s="11"/>
    </row>
    <row r="723" spans="1:25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  <c r="J723" s="7"/>
      <c r="L723">
        <f>INDEX(CALLiTE_SHASTA_LEVEL2_4!$E$1024:$E$1035, MATCH($B723,CALLiTE_SHASTA_LEVEL2_4!$C$1024:$C$1035,0), 1)</f>
        <v>1700</v>
      </c>
      <c r="M723">
        <f>INDEX(CALLiTE_SHASTA_LEVEL2_4!$F$1024:$F$1035, MATCH($B723,CALLiTE_SHASTA_LEVEL2_4!$C$1024:$C$1035,0), 1)</f>
        <v>3200</v>
      </c>
      <c r="W723" s="11"/>
      <c r="X723" s="11"/>
      <c r="Y723" s="11"/>
    </row>
    <row r="724" spans="1:25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  <c r="J724" s="7"/>
      <c r="L724">
        <f>INDEX(CALLiTE_SHASTA_LEVEL2_4!$E$1024:$E$1035, MATCH($B724,CALLiTE_SHASTA_LEVEL2_4!$C$1024:$C$1035,0), 1)</f>
        <v>1700</v>
      </c>
      <c r="M724">
        <f>INDEX(CALLiTE_SHASTA_LEVEL2_4!$F$1024:$F$1035, MATCH($B724,CALLiTE_SHASTA_LEVEL2_4!$C$1024:$C$1035,0), 1)</f>
        <v>3200</v>
      </c>
      <c r="W724" s="11"/>
      <c r="X724" s="11"/>
      <c r="Y724" s="11"/>
    </row>
    <row r="725" spans="1:25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  <c r="J725" s="7"/>
      <c r="L725">
        <f>INDEX(CALLiTE_SHASTA_LEVEL2_4!$E$1024:$E$1035, MATCH($B725,CALLiTE_SHASTA_LEVEL2_4!$C$1024:$C$1035,0), 1)</f>
        <v>1700</v>
      </c>
      <c r="M725">
        <f>INDEX(CALLiTE_SHASTA_LEVEL2_4!$F$1024:$F$1035, MATCH($B725,CALLiTE_SHASTA_LEVEL2_4!$C$1024:$C$1035,0), 1)</f>
        <v>3200</v>
      </c>
      <c r="W725" s="11"/>
      <c r="X725" s="11"/>
      <c r="Y725" s="11"/>
    </row>
    <row r="726" spans="1:25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  <c r="J726" s="7"/>
      <c r="L726">
        <f>INDEX(CALLiTE_SHASTA_LEVEL2_4!$E$1024:$E$1035, MATCH($B726,CALLiTE_SHASTA_LEVEL2_4!$C$1024:$C$1035,0), 1)</f>
        <v>1700</v>
      </c>
      <c r="M726">
        <f>INDEX(CALLiTE_SHASTA_LEVEL2_4!$F$1024:$F$1035, MATCH($B726,CALLiTE_SHASTA_LEVEL2_4!$C$1024:$C$1035,0), 1)</f>
        <v>3200</v>
      </c>
      <c r="W726" s="11"/>
      <c r="X726" s="11"/>
      <c r="Y726" s="11"/>
    </row>
    <row r="727" spans="1:25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  <c r="J727" s="7"/>
      <c r="L727">
        <f>INDEX(CALLiTE_SHASTA_LEVEL2_4!$E$1024:$E$1035, MATCH($B727,CALLiTE_SHASTA_LEVEL2_4!$C$1024:$C$1035,0), 1)</f>
        <v>1700</v>
      </c>
      <c r="M727">
        <f>INDEX(CALLiTE_SHASTA_LEVEL2_4!$F$1024:$F$1035, MATCH($B727,CALLiTE_SHASTA_LEVEL2_4!$C$1024:$C$1035,0), 1)</f>
        <v>3200</v>
      </c>
      <c r="W727" s="11"/>
      <c r="X727" s="11"/>
      <c r="Y727" s="11"/>
    </row>
    <row r="728" spans="1:25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  <c r="J728" s="7"/>
      <c r="L728">
        <f>INDEX(CALLiTE_SHASTA_LEVEL2_4!$E$1024:$E$1035, MATCH($B728,CALLiTE_SHASTA_LEVEL2_4!$C$1024:$C$1035,0), 1)</f>
        <v>1700</v>
      </c>
      <c r="M728">
        <f>INDEX(CALLiTE_SHASTA_LEVEL2_4!$F$1024:$F$1035, MATCH($B728,CALLiTE_SHASTA_LEVEL2_4!$C$1024:$C$1035,0), 1)</f>
        <v>3200</v>
      </c>
      <c r="W728" s="11"/>
      <c r="X728" s="11"/>
      <c r="Y728" s="11"/>
    </row>
    <row r="729" spans="1:25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  <c r="J729" s="7"/>
      <c r="L729">
        <f>INDEX(CALLiTE_SHASTA_LEVEL2_4!$E$1024:$E$1035, MATCH($B729,CALLiTE_SHASTA_LEVEL2_4!$C$1024:$C$1035,0), 1)</f>
        <v>1700</v>
      </c>
      <c r="M729">
        <f>INDEX(CALLiTE_SHASTA_LEVEL2_4!$F$1024:$F$1035, MATCH($B729,CALLiTE_SHASTA_LEVEL2_4!$C$1024:$C$1035,0), 1)</f>
        <v>3200</v>
      </c>
      <c r="W729" s="11"/>
      <c r="X729" s="11"/>
      <c r="Y729" s="11"/>
    </row>
    <row r="730" spans="1:25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  <c r="J730" s="7"/>
      <c r="L730">
        <f>INDEX(CALLiTE_SHASTA_LEVEL2_4!$E$1024:$E$1035, MATCH($B730,CALLiTE_SHASTA_LEVEL2_4!$C$1024:$C$1035,0), 1)</f>
        <v>1700</v>
      </c>
      <c r="M730">
        <f>INDEX(CALLiTE_SHASTA_LEVEL2_4!$F$1024:$F$1035, MATCH($B730,CALLiTE_SHASTA_LEVEL2_4!$C$1024:$C$1035,0), 1)</f>
        <v>3200</v>
      </c>
      <c r="W730" s="11"/>
      <c r="X730" s="11"/>
      <c r="Y730" s="11"/>
    </row>
    <row r="731" spans="1:25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  <c r="J731" s="7"/>
      <c r="L731">
        <f>INDEX(CALLiTE_SHASTA_LEVEL2_4!$E$1024:$E$1035, MATCH($B731,CALLiTE_SHASTA_LEVEL2_4!$C$1024:$C$1035,0), 1)</f>
        <v>1700</v>
      </c>
      <c r="M731">
        <f>INDEX(CALLiTE_SHASTA_LEVEL2_4!$F$1024:$F$1035, MATCH($B731,CALLiTE_SHASTA_LEVEL2_4!$C$1024:$C$1035,0), 1)</f>
        <v>3200</v>
      </c>
      <c r="W731" s="11"/>
      <c r="X731" s="11"/>
      <c r="Y731" s="11"/>
    </row>
    <row r="732" spans="1:25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  <c r="J732" s="7"/>
      <c r="L732">
        <f>INDEX(CALLiTE_SHASTA_LEVEL2_4!$E$1024:$E$1035, MATCH($B732,CALLiTE_SHASTA_LEVEL2_4!$C$1024:$C$1035,0), 1)</f>
        <v>1700</v>
      </c>
      <c r="M732">
        <f>INDEX(CALLiTE_SHASTA_LEVEL2_4!$F$1024:$F$1035, MATCH($B732,CALLiTE_SHASTA_LEVEL2_4!$C$1024:$C$1035,0), 1)</f>
        <v>3200</v>
      </c>
      <c r="W732" s="11"/>
      <c r="X732" s="11"/>
      <c r="Y732" s="11"/>
    </row>
    <row r="733" spans="1:25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  <c r="J733" s="7"/>
      <c r="L733">
        <f>INDEX(CALLiTE_SHASTA_LEVEL2_4!$E$1024:$E$1035, MATCH($B733,CALLiTE_SHASTA_LEVEL2_4!$C$1024:$C$1035,0), 1)</f>
        <v>1700</v>
      </c>
      <c r="M733">
        <f>INDEX(CALLiTE_SHASTA_LEVEL2_4!$F$1024:$F$1035, MATCH($B733,CALLiTE_SHASTA_LEVEL2_4!$C$1024:$C$1035,0), 1)</f>
        <v>3200</v>
      </c>
      <c r="W733" s="11"/>
      <c r="X733" s="11"/>
      <c r="Y733" s="11"/>
    </row>
    <row r="734" spans="1:25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  <c r="J734" s="7"/>
      <c r="L734">
        <f>INDEX(CALLiTE_SHASTA_LEVEL2_4!$E$1024:$E$1035, MATCH($B734,CALLiTE_SHASTA_LEVEL2_4!$C$1024:$C$1035,0), 1)</f>
        <v>1700</v>
      </c>
      <c r="M734">
        <f>INDEX(CALLiTE_SHASTA_LEVEL2_4!$F$1024:$F$1035, MATCH($B734,CALLiTE_SHASTA_LEVEL2_4!$C$1024:$C$1035,0), 1)</f>
        <v>3200</v>
      </c>
      <c r="W734" s="11"/>
      <c r="X734" s="11"/>
      <c r="Y734" s="11"/>
    </row>
    <row r="735" spans="1:25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  <c r="J735" s="7"/>
      <c r="L735">
        <f>INDEX(CALLiTE_SHASTA_LEVEL2_4!$E$1024:$E$1035, MATCH($B735,CALLiTE_SHASTA_LEVEL2_4!$C$1024:$C$1035,0), 1)</f>
        <v>1700</v>
      </c>
      <c r="M735">
        <f>INDEX(CALLiTE_SHASTA_LEVEL2_4!$F$1024:$F$1035, MATCH($B735,CALLiTE_SHASTA_LEVEL2_4!$C$1024:$C$1035,0), 1)</f>
        <v>3200</v>
      </c>
      <c r="W735" s="11"/>
      <c r="X735" s="11"/>
      <c r="Y735" s="11"/>
    </row>
    <row r="736" spans="1:25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  <c r="J736" s="7"/>
      <c r="L736">
        <f>INDEX(CALLiTE_SHASTA_LEVEL2_4!$E$1024:$E$1035, MATCH($B736,CALLiTE_SHASTA_LEVEL2_4!$C$1024:$C$1035,0), 1)</f>
        <v>1700</v>
      </c>
      <c r="M736">
        <f>INDEX(CALLiTE_SHASTA_LEVEL2_4!$F$1024:$F$1035, MATCH($B736,CALLiTE_SHASTA_LEVEL2_4!$C$1024:$C$1035,0), 1)</f>
        <v>3200</v>
      </c>
      <c r="W736" s="11"/>
      <c r="X736" s="11"/>
      <c r="Y736" s="11"/>
    </row>
    <row r="737" spans="1:25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  <c r="J737" s="7"/>
      <c r="L737">
        <f>INDEX(CALLiTE_SHASTA_LEVEL2_4!$E$1024:$E$1035, MATCH($B737,CALLiTE_SHASTA_LEVEL2_4!$C$1024:$C$1035,0), 1)</f>
        <v>1700</v>
      </c>
      <c r="M737">
        <f>INDEX(CALLiTE_SHASTA_LEVEL2_4!$F$1024:$F$1035, MATCH($B737,CALLiTE_SHASTA_LEVEL2_4!$C$1024:$C$1035,0), 1)</f>
        <v>3200</v>
      </c>
      <c r="W737" s="11"/>
      <c r="X737" s="11"/>
      <c r="Y737" s="11"/>
    </row>
    <row r="738" spans="1:25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  <c r="J738" s="7"/>
      <c r="L738">
        <f>INDEX(CALLiTE_SHASTA_LEVEL2_4!$E$1024:$E$1035, MATCH($B738,CALLiTE_SHASTA_LEVEL2_4!$C$1024:$C$1035,0), 1)</f>
        <v>1700</v>
      </c>
      <c r="M738">
        <f>INDEX(CALLiTE_SHASTA_LEVEL2_4!$F$1024:$F$1035, MATCH($B738,CALLiTE_SHASTA_LEVEL2_4!$C$1024:$C$1035,0), 1)</f>
        <v>3200</v>
      </c>
      <c r="W738" s="11"/>
      <c r="X738" s="11"/>
      <c r="Y738" s="11"/>
    </row>
    <row r="739" spans="1:25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  <c r="J739" s="7"/>
      <c r="L739">
        <f>INDEX(CALLiTE_SHASTA_LEVEL2_4!$E$1024:$E$1035, MATCH($B739,CALLiTE_SHASTA_LEVEL2_4!$C$1024:$C$1035,0), 1)</f>
        <v>1700</v>
      </c>
      <c r="M739">
        <f>INDEX(CALLiTE_SHASTA_LEVEL2_4!$F$1024:$F$1035, MATCH($B739,CALLiTE_SHASTA_LEVEL2_4!$C$1024:$C$1035,0), 1)</f>
        <v>3200</v>
      </c>
      <c r="W739" s="11"/>
      <c r="X739" s="11"/>
      <c r="Y739" s="11"/>
    </row>
    <row r="740" spans="1:25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  <c r="J740" s="7"/>
      <c r="L740">
        <f>INDEX(CALLiTE_SHASTA_LEVEL2_4!$E$1024:$E$1035, MATCH($B740,CALLiTE_SHASTA_LEVEL2_4!$C$1024:$C$1035,0), 1)</f>
        <v>1700</v>
      </c>
      <c r="M740">
        <f>INDEX(CALLiTE_SHASTA_LEVEL2_4!$F$1024:$F$1035, MATCH($B740,CALLiTE_SHASTA_LEVEL2_4!$C$1024:$C$1035,0), 1)</f>
        <v>3200</v>
      </c>
      <c r="W740" s="11"/>
      <c r="X740" s="11"/>
      <c r="Y740" s="11"/>
    </row>
    <row r="741" spans="1:25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  <c r="J741" s="7"/>
      <c r="L741">
        <f>INDEX(CALLiTE_SHASTA_LEVEL2_4!$E$1024:$E$1035, MATCH($B741,CALLiTE_SHASTA_LEVEL2_4!$C$1024:$C$1035,0), 1)</f>
        <v>1700</v>
      </c>
      <c r="M741">
        <f>INDEX(CALLiTE_SHASTA_LEVEL2_4!$F$1024:$F$1035, MATCH($B741,CALLiTE_SHASTA_LEVEL2_4!$C$1024:$C$1035,0), 1)</f>
        <v>3200</v>
      </c>
      <c r="W741" s="11"/>
      <c r="X741" s="11"/>
      <c r="Y741" s="11"/>
    </row>
    <row r="742" spans="1:25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  <c r="J742" s="7"/>
      <c r="L742">
        <f>INDEX(CALLiTE_SHASTA_LEVEL2_4!$E$1024:$E$1035, MATCH($B742,CALLiTE_SHASTA_LEVEL2_4!$C$1024:$C$1035,0), 1)</f>
        <v>1700</v>
      </c>
      <c r="M742">
        <f>INDEX(CALLiTE_SHASTA_LEVEL2_4!$F$1024:$F$1035, MATCH($B742,CALLiTE_SHASTA_LEVEL2_4!$C$1024:$C$1035,0), 1)</f>
        <v>3200</v>
      </c>
      <c r="W742" s="11"/>
      <c r="X742" s="11"/>
      <c r="Y742" s="11"/>
    </row>
    <row r="743" spans="1:25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  <c r="J743" s="7"/>
      <c r="L743">
        <f>INDEX(CALLiTE_SHASTA_LEVEL2_4!$E$1024:$E$1035, MATCH($B743,CALLiTE_SHASTA_LEVEL2_4!$C$1024:$C$1035,0), 1)</f>
        <v>1700</v>
      </c>
      <c r="M743">
        <f>INDEX(CALLiTE_SHASTA_LEVEL2_4!$F$1024:$F$1035, MATCH($B743,CALLiTE_SHASTA_LEVEL2_4!$C$1024:$C$1035,0), 1)</f>
        <v>3200</v>
      </c>
      <c r="W743" s="11"/>
      <c r="X743" s="11"/>
      <c r="Y743" s="11"/>
    </row>
    <row r="744" spans="1:25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  <c r="J744" s="7"/>
      <c r="L744">
        <f>INDEX(CALLiTE_SHASTA_LEVEL2_4!$E$1024:$E$1035, MATCH($B744,CALLiTE_SHASTA_LEVEL2_4!$C$1024:$C$1035,0), 1)</f>
        <v>1700</v>
      </c>
      <c r="M744">
        <f>INDEX(CALLiTE_SHASTA_LEVEL2_4!$F$1024:$F$1035, MATCH($B744,CALLiTE_SHASTA_LEVEL2_4!$C$1024:$C$1035,0), 1)</f>
        <v>3200</v>
      </c>
      <c r="W744" s="11"/>
      <c r="X744" s="11"/>
      <c r="Y744" s="11"/>
    </row>
    <row r="745" spans="1:25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  <c r="J745" s="7"/>
      <c r="L745">
        <f>INDEX(CALLiTE_SHASTA_LEVEL2_4!$E$1024:$E$1035, MATCH($B745,CALLiTE_SHASTA_LEVEL2_4!$C$1024:$C$1035,0), 1)</f>
        <v>1700</v>
      </c>
      <c r="M745">
        <f>INDEX(CALLiTE_SHASTA_LEVEL2_4!$F$1024:$F$1035, MATCH($B745,CALLiTE_SHASTA_LEVEL2_4!$C$1024:$C$1035,0), 1)</f>
        <v>3200</v>
      </c>
      <c r="W745" s="11"/>
      <c r="X745" s="11"/>
      <c r="Y745" s="11"/>
    </row>
    <row r="746" spans="1:25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  <c r="J746" s="7"/>
      <c r="L746">
        <f>INDEX(CALLiTE_SHASTA_LEVEL2_4!$E$1024:$E$1035, MATCH($B746,CALLiTE_SHASTA_LEVEL2_4!$C$1024:$C$1035,0), 1)</f>
        <v>1700</v>
      </c>
      <c r="M746">
        <f>INDEX(CALLiTE_SHASTA_LEVEL2_4!$F$1024:$F$1035, MATCH($B746,CALLiTE_SHASTA_LEVEL2_4!$C$1024:$C$1035,0), 1)</f>
        <v>3200</v>
      </c>
      <c r="W746" s="11"/>
      <c r="X746" s="11"/>
      <c r="Y746" s="11"/>
    </row>
    <row r="747" spans="1:25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  <c r="J747" s="7"/>
      <c r="L747">
        <f>INDEX(CALLiTE_SHASTA_LEVEL2_4!$E$1024:$E$1035, MATCH($B747,CALLiTE_SHASTA_LEVEL2_4!$C$1024:$C$1035,0), 1)</f>
        <v>1700</v>
      </c>
      <c r="M747">
        <f>INDEX(CALLiTE_SHASTA_LEVEL2_4!$F$1024:$F$1035, MATCH($B747,CALLiTE_SHASTA_LEVEL2_4!$C$1024:$C$1035,0), 1)</f>
        <v>3200</v>
      </c>
      <c r="W747" s="11"/>
      <c r="X747" s="11"/>
      <c r="Y747" s="11"/>
    </row>
    <row r="748" spans="1:25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  <c r="J748" s="7"/>
      <c r="L748">
        <f>INDEX(CALLiTE_SHASTA_LEVEL2_4!$E$1024:$E$1035, MATCH($B748,CALLiTE_SHASTA_LEVEL2_4!$C$1024:$C$1035,0), 1)</f>
        <v>1700</v>
      </c>
      <c r="M748">
        <f>INDEX(CALLiTE_SHASTA_LEVEL2_4!$F$1024:$F$1035, MATCH($B748,CALLiTE_SHASTA_LEVEL2_4!$C$1024:$C$1035,0), 1)</f>
        <v>3200</v>
      </c>
      <c r="W748" s="11"/>
      <c r="X748" s="11"/>
      <c r="Y748" s="11"/>
    </row>
    <row r="749" spans="1:25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  <c r="J749" s="7"/>
      <c r="L749">
        <f>INDEX(CALLiTE_SHASTA_LEVEL2_4!$E$1024:$E$1035, MATCH($B749,CALLiTE_SHASTA_LEVEL2_4!$C$1024:$C$1035,0), 1)</f>
        <v>1700</v>
      </c>
      <c r="M749">
        <f>INDEX(CALLiTE_SHASTA_LEVEL2_4!$F$1024:$F$1035, MATCH($B749,CALLiTE_SHASTA_LEVEL2_4!$C$1024:$C$1035,0), 1)</f>
        <v>3200</v>
      </c>
      <c r="W749" s="11"/>
      <c r="X749" s="11"/>
      <c r="Y749" s="11"/>
    </row>
    <row r="750" spans="1:25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  <c r="J750" s="7"/>
      <c r="L750">
        <f>INDEX(CALLiTE_SHASTA_LEVEL2_4!$E$1024:$E$1035, MATCH($B750,CALLiTE_SHASTA_LEVEL2_4!$C$1024:$C$1035,0), 1)</f>
        <v>1700</v>
      </c>
      <c r="M750">
        <f>INDEX(CALLiTE_SHASTA_LEVEL2_4!$F$1024:$F$1035, MATCH($B750,CALLiTE_SHASTA_LEVEL2_4!$C$1024:$C$1035,0), 1)</f>
        <v>3200</v>
      </c>
      <c r="W750" s="11"/>
      <c r="X750" s="11"/>
      <c r="Y750" s="11"/>
    </row>
    <row r="751" spans="1:25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  <c r="J751" s="7"/>
      <c r="L751">
        <f>INDEX(CALLiTE_SHASTA_LEVEL2_4!$E$1024:$E$1035, MATCH($B751,CALLiTE_SHASTA_LEVEL2_4!$C$1024:$C$1035,0), 1)</f>
        <v>1700</v>
      </c>
      <c r="M751">
        <f>INDEX(CALLiTE_SHASTA_LEVEL2_4!$F$1024:$F$1035, MATCH($B751,CALLiTE_SHASTA_LEVEL2_4!$C$1024:$C$1035,0), 1)</f>
        <v>3200</v>
      </c>
      <c r="W751" s="11"/>
      <c r="X751" s="11"/>
      <c r="Y751" s="11"/>
    </row>
    <row r="752" spans="1:25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  <c r="J752" s="7"/>
      <c r="L752">
        <f>INDEX(CALLiTE_SHASTA_LEVEL2_4!$E$1024:$E$1035, MATCH($B752,CALLiTE_SHASTA_LEVEL2_4!$C$1024:$C$1035,0), 1)</f>
        <v>1700</v>
      </c>
      <c r="M752">
        <f>INDEX(CALLiTE_SHASTA_LEVEL2_4!$F$1024:$F$1035, MATCH($B752,CALLiTE_SHASTA_LEVEL2_4!$C$1024:$C$1035,0), 1)</f>
        <v>3200</v>
      </c>
      <c r="W752" s="11"/>
      <c r="X752" s="11"/>
      <c r="Y752" s="11"/>
    </row>
    <row r="753" spans="1:25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  <c r="J753" s="7"/>
      <c r="L753">
        <f>INDEX(CALLiTE_SHASTA_LEVEL2_4!$E$1024:$E$1035, MATCH($B753,CALLiTE_SHASTA_LEVEL2_4!$C$1024:$C$1035,0), 1)</f>
        <v>1700</v>
      </c>
      <c r="M753">
        <f>INDEX(CALLiTE_SHASTA_LEVEL2_4!$F$1024:$F$1035, MATCH($B753,CALLiTE_SHASTA_LEVEL2_4!$C$1024:$C$1035,0), 1)</f>
        <v>3200</v>
      </c>
      <c r="W753" s="11"/>
      <c r="X753" s="11"/>
      <c r="Y753" s="11"/>
    </row>
    <row r="754" spans="1:25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  <c r="J754" s="7"/>
      <c r="L754">
        <f>INDEX(CALLiTE_SHASTA_LEVEL2_4!$E$1024:$E$1035, MATCH($B754,CALLiTE_SHASTA_LEVEL2_4!$C$1024:$C$1035,0), 1)</f>
        <v>1700</v>
      </c>
      <c r="M754">
        <f>INDEX(CALLiTE_SHASTA_LEVEL2_4!$F$1024:$F$1035, MATCH($B754,CALLiTE_SHASTA_LEVEL2_4!$C$1024:$C$1035,0), 1)</f>
        <v>3200</v>
      </c>
      <c r="W754" s="11"/>
      <c r="X754" s="11"/>
      <c r="Y754" s="11"/>
    </row>
    <row r="755" spans="1:25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  <c r="J755" s="7"/>
      <c r="L755">
        <f>INDEX(CALLiTE_SHASTA_LEVEL2_4!$E$1024:$E$1035, MATCH($B755,CALLiTE_SHASTA_LEVEL2_4!$C$1024:$C$1035,0), 1)</f>
        <v>1700</v>
      </c>
      <c r="M755">
        <f>INDEX(CALLiTE_SHASTA_LEVEL2_4!$F$1024:$F$1035, MATCH($B755,CALLiTE_SHASTA_LEVEL2_4!$C$1024:$C$1035,0), 1)</f>
        <v>3200</v>
      </c>
      <c r="W755" s="11"/>
      <c r="X755" s="11"/>
      <c r="Y755" s="11"/>
    </row>
    <row r="756" spans="1:25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  <c r="J756" s="7"/>
      <c r="L756">
        <f>INDEX(CALLiTE_SHASTA_LEVEL2_4!$E$1024:$E$1035, MATCH($B756,CALLiTE_SHASTA_LEVEL2_4!$C$1024:$C$1035,0), 1)</f>
        <v>1700</v>
      </c>
      <c r="M756">
        <f>INDEX(CALLiTE_SHASTA_LEVEL2_4!$F$1024:$F$1035, MATCH($B756,CALLiTE_SHASTA_LEVEL2_4!$C$1024:$C$1035,0), 1)</f>
        <v>3200</v>
      </c>
      <c r="W756" s="11"/>
      <c r="X756" s="11"/>
      <c r="Y756" s="11"/>
    </row>
    <row r="757" spans="1:25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  <c r="J757" s="7"/>
      <c r="L757">
        <f>INDEX(CALLiTE_SHASTA_LEVEL2_4!$E$1024:$E$1035, MATCH($B757,CALLiTE_SHASTA_LEVEL2_4!$C$1024:$C$1035,0), 1)</f>
        <v>1700</v>
      </c>
      <c r="M757">
        <f>INDEX(CALLiTE_SHASTA_LEVEL2_4!$F$1024:$F$1035, MATCH($B757,CALLiTE_SHASTA_LEVEL2_4!$C$1024:$C$1035,0), 1)</f>
        <v>3200</v>
      </c>
      <c r="W757" s="11"/>
      <c r="X757" s="11"/>
      <c r="Y757" s="11"/>
    </row>
    <row r="758" spans="1:25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  <c r="J758" s="7"/>
      <c r="L758">
        <f>INDEX(CALLiTE_SHASTA_LEVEL2_4!$E$1024:$E$1035, MATCH($B758,CALLiTE_SHASTA_LEVEL2_4!$C$1024:$C$1035,0), 1)</f>
        <v>1700</v>
      </c>
      <c r="M758">
        <f>INDEX(CALLiTE_SHASTA_LEVEL2_4!$F$1024:$F$1035, MATCH($B758,CALLiTE_SHASTA_LEVEL2_4!$C$1024:$C$1035,0), 1)</f>
        <v>3200</v>
      </c>
      <c r="W758" s="11"/>
      <c r="X758" s="11"/>
      <c r="Y758" s="11"/>
    </row>
    <row r="759" spans="1:25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  <c r="J759" s="7"/>
      <c r="L759">
        <f>INDEX(CALLiTE_SHASTA_LEVEL2_4!$E$1024:$E$1035, MATCH($B759,CALLiTE_SHASTA_LEVEL2_4!$C$1024:$C$1035,0), 1)</f>
        <v>1700</v>
      </c>
      <c r="M759">
        <f>INDEX(CALLiTE_SHASTA_LEVEL2_4!$F$1024:$F$1035, MATCH($B759,CALLiTE_SHASTA_LEVEL2_4!$C$1024:$C$1035,0), 1)</f>
        <v>3200</v>
      </c>
      <c r="W759" s="11"/>
      <c r="X759" s="11"/>
      <c r="Y759" s="11"/>
    </row>
    <row r="760" spans="1:25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  <c r="J760" s="7"/>
      <c r="L760">
        <f>INDEX(CALLiTE_SHASTA_LEVEL2_4!$E$1024:$E$1035, MATCH($B760,CALLiTE_SHASTA_LEVEL2_4!$C$1024:$C$1035,0), 1)</f>
        <v>1700</v>
      </c>
      <c r="M760">
        <f>INDEX(CALLiTE_SHASTA_LEVEL2_4!$F$1024:$F$1035, MATCH($B760,CALLiTE_SHASTA_LEVEL2_4!$C$1024:$C$1035,0), 1)</f>
        <v>3200</v>
      </c>
      <c r="W760" s="11"/>
      <c r="X760" s="11"/>
      <c r="Y760" s="11"/>
    </row>
    <row r="761" spans="1:25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  <c r="J761" s="7"/>
      <c r="L761">
        <f>INDEX(CALLiTE_SHASTA_LEVEL2_4!$E$1024:$E$1035, MATCH($B761,CALLiTE_SHASTA_LEVEL2_4!$C$1024:$C$1035,0), 1)</f>
        <v>1700</v>
      </c>
      <c r="M761">
        <f>INDEX(CALLiTE_SHASTA_LEVEL2_4!$F$1024:$F$1035, MATCH($B761,CALLiTE_SHASTA_LEVEL2_4!$C$1024:$C$1035,0), 1)</f>
        <v>3200</v>
      </c>
      <c r="W761" s="11"/>
      <c r="X761" s="11"/>
      <c r="Y761" s="11"/>
    </row>
    <row r="762" spans="1:25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  <c r="J762" s="7"/>
      <c r="L762">
        <f>INDEX(CALLiTE_SHASTA_LEVEL2_4!$E$1024:$E$1035, MATCH($B762,CALLiTE_SHASTA_LEVEL2_4!$C$1024:$C$1035,0), 1)</f>
        <v>1700</v>
      </c>
      <c r="M762">
        <f>INDEX(CALLiTE_SHASTA_LEVEL2_4!$F$1024:$F$1035, MATCH($B762,CALLiTE_SHASTA_LEVEL2_4!$C$1024:$C$1035,0), 1)</f>
        <v>3200</v>
      </c>
      <c r="W762" s="11"/>
      <c r="X762" s="11"/>
      <c r="Y762" s="11"/>
    </row>
    <row r="763" spans="1:25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  <c r="J763" s="7"/>
      <c r="L763">
        <f>INDEX(CALLiTE_SHASTA_LEVEL2_4!$E$1024:$E$1035, MATCH($B763,CALLiTE_SHASTA_LEVEL2_4!$C$1024:$C$1035,0), 1)</f>
        <v>1700</v>
      </c>
      <c r="M763">
        <f>INDEX(CALLiTE_SHASTA_LEVEL2_4!$F$1024:$F$1035, MATCH($B763,CALLiTE_SHASTA_LEVEL2_4!$C$1024:$C$1035,0), 1)</f>
        <v>3200</v>
      </c>
      <c r="W763" s="11"/>
      <c r="X763" s="11"/>
      <c r="Y763" s="11"/>
    </row>
    <row r="764" spans="1:25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  <c r="J764" s="7"/>
      <c r="L764">
        <f>INDEX(CALLiTE_SHASTA_LEVEL2_4!$E$1024:$E$1035, MATCH($B764,CALLiTE_SHASTA_LEVEL2_4!$C$1024:$C$1035,0), 1)</f>
        <v>1700</v>
      </c>
      <c r="M764">
        <f>INDEX(CALLiTE_SHASTA_LEVEL2_4!$F$1024:$F$1035, MATCH($B764,CALLiTE_SHASTA_LEVEL2_4!$C$1024:$C$1035,0), 1)</f>
        <v>3200</v>
      </c>
      <c r="W764" s="11"/>
      <c r="X764" s="11"/>
      <c r="Y764" s="11"/>
    </row>
    <row r="765" spans="1:25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  <c r="J765" s="7"/>
      <c r="L765">
        <f>INDEX(CALLiTE_SHASTA_LEVEL2_4!$E$1024:$E$1035, MATCH($B765,CALLiTE_SHASTA_LEVEL2_4!$C$1024:$C$1035,0), 1)</f>
        <v>1700</v>
      </c>
      <c r="M765">
        <f>INDEX(CALLiTE_SHASTA_LEVEL2_4!$F$1024:$F$1035, MATCH($B765,CALLiTE_SHASTA_LEVEL2_4!$C$1024:$C$1035,0), 1)</f>
        <v>3200</v>
      </c>
      <c r="W765" s="11"/>
      <c r="X765" s="11"/>
      <c r="Y765" s="11"/>
    </row>
    <row r="766" spans="1:25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  <c r="J766" s="7"/>
      <c r="L766">
        <f>INDEX(CALLiTE_SHASTA_LEVEL2_4!$E$1024:$E$1035, MATCH($B766,CALLiTE_SHASTA_LEVEL2_4!$C$1024:$C$1035,0), 1)</f>
        <v>1700</v>
      </c>
      <c r="M766">
        <f>INDEX(CALLiTE_SHASTA_LEVEL2_4!$F$1024:$F$1035, MATCH($B766,CALLiTE_SHASTA_LEVEL2_4!$C$1024:$C$1035,0), 1)</f>
        <v>3200</v>
      </c>
      <c r="W766" s="11"/>
      <c r="X766" s="11"/>
      <c r="Y766" s="11"/>
    </row>
    <row r="767" spans="1:25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  <c r="J767" s="7"/>
      <c r="L767">
        <f>INDEX(CALLiTE_SHASTA_LEVEL2_4!$E$1024:$E$1035, MATCH($B767,CALLiTE_SHASTA_LEVEL2_4!$C$1024:$C$1035,0), 1)</f>
        <v>1700</v>
      </c>
      <c r="M767">
        <f>INDEX(CALLiTE_SHASTA_LEVEL2_4!$F$1024:$F$1035, MATCH($B767,CALLiTE_SHASTA_LEVEL2_4!$C$1024:$C$1035,0), 1)</f>
        <v>3200</v>
      </c>
      <c r="W767" s="11"/>
      <c r="X767" s="11"/>
      <c r="Y767" s="11"/>
    </row>
    <row r="768" spans="1:25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  <c r="J768" s="7"/>
      <c r="L768">
        <f>INDEX(CALLiTE_SHASTA_LEVEL2_4!$E$1024:$E$1035, MATCH($B768,CALLiTE_SHASTA_LEVEL2_4!$C$1024:$C$1035,0), 1)</f>
        <v>1700</v>
      </c>
      <c r="M768">
        <f>INDEX(CALLiTE_SHASTA_LEVEL2_4!$F$1024:$F$1035, MATCH($B768,CALLiTE_SHASTA_LEVEL2_4!$C$1024:$C$1035,0), 1)</f>
        <v>3200</v>
      </c>
      <c r="W768" s="11"/>
      <c r="X768" s="11"/>
      <c r="Y768" s="11"/>
    </row>
    <row r="769" spans="1:25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  <c r="J769" s="7"/>
      <c r="L769">
        <f>INDEX(CALLiTE_SHASTA_LEVEL2_4!$E$1024:$E$1035, MATCH($B769,CALLiTE_SHASTA_LEVEL2_4!$C$1024:$C$1035,0), 1)</f>
        <v>1700</v>
      </c>
      <c r="M769">
        <f>INDEX(CALLiTE_SHASTA_LEVEL2_4!$F$1024:$F$1035, MATCH($B769,CALLiTE_SHASTA_LEVEL2_4!$C$1024:$C$1035,0), 1)</f>
        <v>3200</v>
      </c>
      <c r="W769" s="11"/>
      <c r="X769" s="11"/>
      <c r="Y769" s="11"/>
    </row>
    <row r="770" spans="1:25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  <c r="J770" s="7"/>
      <c r="L770">
        <f>INDEX(CALLiTE_SHASTA_LEVEL2_4!$E$1024:$E$1035, MATCH($B770,CALLiTE_SHASTA_LEVEL2_4!$C$1024:$C$1035,0), 1)</f>
        <v>1700</v>
      </c>
      <c r="M770">
        <f>INDEX(CALLiTE_SHASTA_LEVEL2_4!$F$1024:$F$1035, MATCH($B770,CALLiTE_SHASTA_LEVEL2_4!$C$1024:$C$1035,0), 1)</f>
        <v>3200</v>
      </c>
      <c r="W770" s="11"/>
      <c r="X770" s="11"/>
      <c r="Y770" s="11"/>
    </row>
    <row r="771" spans="1:25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  <c r="J771" s="7"/>
      <c r="L771">
        <f>INDEX(CALLiTE_SHASTA_LEVEL2_4!$E$1024:$E$1035, MATCH($B771,CALLiTE_SHASTA_LEVEL2_4!$C$1024:$C$1035,0), 1)</f>
        <v>1700</v>
      </c>
      <c r="M771">
        <f>INDEX(CALLiTE_SHASTA_LEVEL2_4!$F$1024:$F$1035, MATCH($B771,CALLiTE_SHASTA_LEVEL2_4!$C$1024:$C$1035,0), 1)</f>
        <v>3200</v>
      </c>
      <c r="W771" s="11"/>
      <c r="X771" s="11"/>
      <c r="Y771" s="11"/>
    </row>
    <row r="772" spans="1:25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  <c r="J772" s="7"/>
      <c r="L772">
        <f>INDEX(CALLiTE_SHASTA_LEVEL2_4!$E$1024:$E$1035, MATCH($B772,CALLiTE_SHASTA_LEVEL2_4!$C$1024:$C$1035,0), 1)</f>
        <v>1700</v>
      </c>
      <c r="M772">
        <f>INDEX(CALLiTE_SHASTA_LEVEL2_4!$F$1024:$F$1035, MATCH($B772,CALLiTE_SHASTA_LEVEL2_4!$C$1024:$C$1035,0), 1)</f>
        <v>3200</v>
      </c>
      <c r="W772" s="11"/>
      <c r="X772" s="11"/>
      <c r="Y772" s="11"/>
    </row>
    <row r="773" spans="1:25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  <c r="J773" s="7"/>
      <c r="L773">
        <f>INDEX(CALLiTE_SHASTA_LEVEL2_4!$E$1024:$E$1035, MATCH($B773,CALLiTE_SHASTA_LEVEL2_4!$C$1024:$C$1035,0), 1)</f>
        <v>1700</v>
      </c>
      <c r="M773">
        <f>INDEX(CALLiTE_SHASTA_LEVEL2_4!$F$1024:$F$1035, MATCH($B773,CALLiTE_SHASTA_LEVEL2_4!$C$1024:$C$1035,0), 1)</f>
        <v>3200</v>
      </c>
      <c r="W773" s="11"/>
      <c r="X773" s="11"/>
      <c r="Y773" s="11"/>
    </row>
    <row r="774" spans="1:25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  <c r="J774" s="7"/>
      <c r="L774">
        <f>INDEX(CALLiTE_SHASTA_LEVEL2_4!$E$1024:$E$1035, MATCH($B774,CALLiTE_SHASTA_LEVEL2_4!$C$1024:$C$1035,0), 1)</f>
        <v>1700</v>
      </c>
      <c r="M774">
        <f>INDEX(CALLiTE_SHASTA_LEVEL2_4!$F$1024:$F$1035, MATCH($B774,CALLiTE_SHASTA_LEVEL2_4!$C$1024:$C$1035,0), 1)</f>
        <v>3200</v>
      </c>
      <c r="W774" s="11"/>
      <c r="X774" s="11"/>
      <c r="Y774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3D29-7260-4DC5-B992-4467EB804814}">
  <dimension ref="A1:AK1015"/>
  <sheetViews>
    <sheetView workbookViewId="0">
      <selection activeCell="E2" sqref="E2:N3"/>
    </sheetView>
  </sheetViews>
  <sheetFormatPr defaultRowHeight="15"/>
  <cols>
    <col min="1" max="1" width="5.5703125" bestFit="1" customWidth="1"/>
    <col min="2" max="2" width="10.7109375" bestFit="1" customWidth="1"/>
    <col min="3" max="3" width="6.85546875" bestFit="1" customWidth="1"/>
    <col min="4" max="4" width="5" bestFit="1" customWidth="1"/>
    <col min="5" max="5" width="17.28515625" bestFit="1" customWidth="1"/>
    <col min="6" max="6" width="17.7109375" bestFit="1" customWidth="1"/>
    <col min="7" max="7" width="17.28515625" bestFit="1" customWidth="1"/>
    <col min="8" max="8" width="17.7109375" bestFit="1" customWidth="1"/>
    <col min="9" max="10" width="16.85546875" bestFit="1" customWidth="1"/>
    <col min="11" max="11" width="17.7109375" bestFit="1" customWidth="1"/>
    <col min="12" max="12" width="14.5703125" bestFit="1" customWidth="1"/>
    <col min="13" max="13" width="15.7109375" bestFit="1" customWidth="1"/>
    <col min="14" max="14" width="22.5703125" bestFit="1" customWidth="1"/>
    <col min="16" max="16" width="7" bestFit="1" customWidth="1"/>
    <col min="17" max="17" width="14.42578125" bestFit="1" customWidth="1"/>
    <col min="18" max="18" width="14.85546875" bestFit="1" customWidth="1"/>
    <col min="19" max="19" width="14.28515625" bestFit="1" customWidth="1"/>
    <col min="20" max="20" width="14.7109375" bestFit="1" customWidth="1"/>
    <col min="21" max="21" width="15.42578125" bestFit="1" customWidth="1"/>
    <col min="22" max="22" width="16.28515625" bestFit="1" customWidth="1"/>
    <col min="23" max="23" width="15.5703125" bestFit="1" customWidth="1"/>
    <col min="24" max="24" width="14.5703125" bestFit="1" customWidth="1"/>
    <col min="25" max="25" width="15.7109375" bestFit="1" customWidth="1"/>
    <col min="26" max="26" width="15.85546875" bestFit="1" customWidth="1"/>
    <col min="27" max="27" width="9.7109375" bestFit="1" customWidth="1"/>
    <col min="28" max="28" width="14.42578125" bestFit="1" customWidth="1"/>
    <col min="29" max="29" width="14.85546875" bestFit="1" customWidth="1"/>
    <col min="30" max="30" width="14.28515625" bestFit="1" customWidth="1"/>
    <col min="31" max="31" width="14.7109375" bestFit="1" customWidth="1"/>
    <col min="32" max="32" width="15.42578125" bestFit="1" customWidth="1"/>
    <col min="33" max="33" width="16.28515625" bestFit="1" customWidth="1"/>
    <col min="34" max="34" width="15.5703125" bestFit="1" customWidth="1"/>
    <col min="35" max="35" width="14.5703125" bestFit="1" customWidth="1"/>
    <col min="36" max="36" width="15.7109375" bestFit="1" customWidth="1"/>
    <col min="37" max="37" width="15.85546875" bestFit="1" customWidth="1"/>
  </cols>
  <sheetData>
    <row r="1" spans="1:37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G1" s="8" t="s">
        <v>8</v>
      </c>
      <c r="H1" s="8" t="s">
        <v>8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8" t="s">
        <v>8</v>
      </c>
      <c r="Q1" s="8" t="s">
        <v>1335</v>
      </c>
      <c r="R1" s="8" t="s">
        <v>1337</v>
      </c>
      <c r="S1" s="8" t="s">
        <v>1338</v>
      </c>
      <c r="T1" s="8" t="s">
        <v>1339</v>
      </c>
      <c r="U1" s="8" t="s">
        <v>1340</v>
      </c>
      <c r="V1" s="8" t="s">
        <v>1341</v>
      </c>
      <c r="W1" s="8" t="s">
        <v>1342</v>
      </c>
      <c r="X1" s="8" t="s">
        <v>1344</v>
      </c>
      <c r="Y1" s="8" t="s">
        <v>1345</v>
      </c>
      <c r="Z1" s="8" t="s">
        <v>1347</v>
      </c>
      <c r="AB1" s="8" t="s">
        <v>1335</v>
      </c>
      <c r="AC1" s="8" t="s">
        <v>1337</v>
      </c>
      <c r="AD1" s="8" t="s">
        <v>1338</v>
      </c>
      <c r="AE1" s="8" t="s">
        <v>1339</v>
      </c>
      <c r="AF1" s="8" t="s">
        <v>1340</v>
      </c>
      <c r="AG1" s="8" t="s">
        <v>1341</v>
      </c>
      <c r="AH1" s="8" t="s">
        <v>1342</v>
      </c>
      <c r="AI1" s="8" t="s">
        <v>1344</v>
      </c>
      <c r="AJ1" s="8" t="s">
        <v>1345</v>
      </c>
      <c r="AK1" s="8" t="s">
        <v>1347</v>
      </c>
    </row>
    <row r="2" spans="1:37">
      <c r="A2" s="8" t="s">
        <v>447</v>
      </c>
      <c r="B2" s="8" t="s">
        <v>446</v>
      </c>
      <c r="C2" s="8"/>
      <c r="D2" s="8"/>
      <c r="E2" s="8" t="s">
        <v>1335</v>
      </c>
      <c r="F2" s="8" t="s">
        <v>1337</v>
      </c>
      <c r="G2" s="8" t="s">
        <v>1338</v>
      </c>
      <c r="H2" s="8" t="s">
        <v>1339</v>
      </c>
      <c r="I2" s="8" t="s">
        <v>1340</v>
      </c>
      <c r="J2" s="8" t="s">
        <v>1341</v>
      </c>
      <c r="K2" s="8" t="s">
        <v>1342</v>
      </c>
      <c r="L2" s="8" t="s">
        <v>1344</v>
      </c>
      <c r="M2" s="8" t="s">
        <v>1345</v>
      </c>
      <c r="N2" s="8" t="s">
        <v>1347</v>
      </c>
      <c r="P2" s="30" t="s">
        <v>441</v>
      </c>
      <c r="Q2" s="32" t="s">
        <v>458</v>
      </c>
      <c r="R2" s="32"/>
      <c r="S2" s="32"/>
      <c r="T2" s="32"/>
      <c r="U2" s="32"/>
      <c r="V2" s="32"/>
      <c r="W2" s="32"/>
      <c r="X2" s="32"/>
      <c r="Y2" s="32"/>
      <c r="Z2" s="31"/>
      <c r="AA2" s="30" t="s">
        <v>459</v>
      </c>
      <c r="AB2" s="33" t="s">
        <v>460</v>
      </c>
      <c r="AC2" s="33"/>
      <c r="AD2" s="33"/>
      <c r="AE2" s="33"/>
      <c r="AF2" s="33"/>
      <c r="AG2" s="33"/>
      <c r="AH2" s="33"/>
      <c r="AI2" s="33"/>
      <c r="AJ2" s="33"/>
      <c r="AK2" s="33"/>
    </row>
    <row r="3" spans="1:37">
      <c r="A3" s="8" t="s">
        <v>449</v>
      </c>
      <c r="B3" s="8" t="s">
        <v>446</v>
      </c>
      <c r="C3" s="8"/>
      <c r="D3" s="8"/>
      <c r="E3" s="8" t="s">
        <v>1336</v>
      </c>
      <c r="F3" s="8" t="s">
        <v>450</v>
      </c>
      <c r="G3" s="8" t="s">
        <v>1336</v>
      </c>
      <c r="H3" s="8" t="s">
        <v>450</v>
      </c>
      <c r="I3" s="8" t="s">
        <v>1343</v>
      </c>
      <c r="J3" s="8" t="s">
        <v>1343</v>
      </c>
      <c r="K3" s="8" t="s">
        <v>450</v>
      </c>
      <c r="L3" s="8" t="s">
        <v>1346</v>
      </c>
      <c r="M3" s="8" t="s">
        <v>1346</v>
      </c>
      <c r="N3" s="8" t="s">
        <v>1348</v>
      </c>
      <c r="P3">
        <v>1</v>
      </c>
      <c r="Q3" s="28">
        <v>9999</v>
      </c>
      <c r="R3" s="28">
        <v>9999</v>
      </c>
      <c r="S3" s="28">
        <v>9999</v>
      </c>
      <c r="T3" s="28">
        <v>9999</v>
      </c>
      <c r="U3" s="11">
        <f t="shared" ref="U3:Z3" si="0">AVERAGEIF($C$8:$C$1015,$P3, I$8:I$1015)</f>
        <v>1.0738095470837183</v>
      </c>
      <c r="V3" s="11">
        <f t="shared" si="0"/>
        <v>0</v>
      </c>
      <c r="W3" s="11">
        <f t="shared" si="0"/>
        <v>0</v>
      </c>
      <c r="X3" s="11">
        <f t="shared" si="0"/>
        <v>0.48333333361716496</v>
      </c>
      <c r="Y3" s="11">
        <f t="shared" si="0"/>
        <v>1.1714286179769606</v>
      </c>
      <c r="Z3" s="11">
        <f t="shared" si="0"/>
        <v>25.439523792692594</v>
      </c>
      <c r="AA3">
        <f>DAY(EOMONTH(B11,0))</f>
        <v>31</v>
      </c>
      <c r="AB3" s="29">
        <v>9999</v>
      </c>
      <c r="AC3" s="29">
        <v>9999</v>
      </c>
      <c r="AD3" s="29">
        <v>9999</v>
      </c>
      <c r="AE3" s="29">
        <v>9999</v>
      </c>
      <c r="AF3" s="7">
        <f t="shared" ref="AF3:AK3" si="1">U3/$AA3</f>
        <v>3.4639017647861883E-2</v>
      </c>
      <c r="AG3" s="7">
        <f t="shared" si="1"/>
        <v>0</v>
      </c>
      <c r="AH3" s="7">
        <f t="shared" si="1"/>
        <v>0</v>
      </c>
      <c r="AI3" s="7">
        <f t="shared" si="1"/>
        <v>1.5591397858618225E-2</v>
      </c>
      <c r="AJ3" s="7">
        <f t="shared" si="1"/>
        <v>3.7788019934740666E-2</v>
      </c>
      <c r="AK3" s="7">
        <f t="shared" si="1"/>
        <v>0.82062979976427719</v>
      </c>
    </row>
    <row r="4" spans="1:37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G4" s="8" t="s">
        <v>446</v>
      </c>
      <c r="H4" s="8" t="s">
        <v>446</v>
      </c>
      <c r="I4" s="8" t="s">
        <v>446</v>
      </c>
      <c r="J4" s="8" t="s">
        <v>446</v>
      </c>
      <c r="K4" s="8" t="s">
        <v>446</v>
      </c>
      <c r="L4" s="8" t="s">
        <v>446</v>
      </c>
      <c r="M4" s="8" t="s">
        <v>446</v>
      </c>
      <c r="N4" s="8" t="s">
        <v>446</v>
      </c>
      <c r="P4">
        <v>2</v>
      </c>
      <c r="Q4" s="28">
        <v>9999</v>
      </c>
      <c r="R4" s="28">
        <v>9999</v>
      </c>
      <c r="S4" s="28">
        <v>9999</v>
      </c>
      <c r="T4" s="28">
        <v>9999</v>
      </c>
      <c r="U4" s="11">
        <f t="shared" ref="U4:U14" si="2">AVERAGEIF($C$8:$C$1015,$P4, I$8:I$1015)</f>
        <v>1.0738095470837183</v>
      </c>
      <c r="V4" s="11">
        <f t="shared" ref="V4:V14" si="3">AVERAGEIF($C$8:$C$1015,$P4, J$8:J$1015)</f>
        <v>0</v>
      </c>
      <c r="W4" s="11">
        <f t="shared" ref="W4:W14" si="4">AVERAGEIF($C$8:$C$1015,$P4, K$8:K$1015)</f>
        <v>5.9523808193348701E-4</v>
      </c>
      <c r="X4" s="11">
        <f t="shared" ref="X4:X14" si="5">AVERAGEIF($C$8:$C$1015,$P4, L$8:L$1015)</f>
        <v>0.48333333361716496</v>
      </c>
      <c r="Y4" s="11">
        <f t="shared" ref="Y4:Y14" si="6">AVERAGEIF($C$8:$C$1015,$P4, M$8:M$1015)</f>
        <v>1.1714286179769606</v>
      </c>
      <c r="Z4" s="11">
        <f t="shared" ref="Z4:Z14" si="7">AVERAGEIF($C$8:$C$1015,$P4, N$8:N$1015)</f>
        <v>0</v>
      </c>
      <c r="AA4">
        <f t="shared" ref="AA4:AA14" si="8">DAY(EOMONTH(B12,0))</f>
        <v>28</v>
      </c>
      <c r="AB4" s="29">
        <v>9999</v>
      </c>
      <c r="AC4" s="29">
        <v>9999</v>
      </c>
      <c r="AD4" s="29">
        <v>9999</v>
      </c>
      <c r="AE4" s="29">
        <v>9999</v>
      </c>
      <c r="AF4" s="7">
        <f t="shared" ref="AF4:AF14" si="9">U4/$AA4</f>
        <v>3.8350340967275652E-2</v>
      </c>
      <c r="AG4" s="7">
        <f t="shared" ref="AG4:AG14" si="10">V4/$AA4</f>
        <v>0</v>
      </c>
      <c r="AH4" s="7">
        <f t="shared" ref="AH4:AH14" si="11">W4/$AA4</f>
        <v>2.1258502926195964E-5</v>
      </c>
      <c r="AI4" s="7">
        <f t="shared" ref="AI4:AI14" si="12">X4/$AA4</f>
        <v>1.7261904772041606E-2</v>
      </c>
      <c r="AJ4" s="7">
        <f t="shared" ref="AJ4:AJ14" si="13">Y4/$AA4</f>
        <v>4.1836736356320021E-2</v>
      </c>
      <c r="AK4" s="7">
        <f t="shared" ref="AK4:AK14" si="14">Z4/$AA4</f>
        <v>0</v>
      </c>
    </row>
    <row r="5" spans="1:37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G5" s="8" t="s">
        <v>453</v>
      </c>
      <c r="H5" s="8" t="s">
        <v>453</v>
      </c>
      <c r="I5" s="8" t="s">
        <v>453</v>
      </c>
      <c r="J5" s="8" t="s">
        <v>453</v>
      </c>
      <c r="K5" s="8" t="s">
        <v>453</v>
      </c>
      <c r="L5" s="8" t="s">
        <v>453</v>
      </c>
      <c r="M5" s="8" t="s">
        <v>453</v>
      </c>
      <c r="N5" s="8" t="s">
        <v>1349</v>
      </c>
      <c r="P5">
        <v>3</v>
      </c>
      <c r="Q5" s="11">
        <f t="shared" ref="Q5:R12" si="15">AVERAGEIF($C$8:$C$1015,$P5, E$8:E$1015)</f>
        <v>0.49952381153014447</v>
      </c>
      <c r="R5" s="11">
        <f t="shared" si="15"/>
        <v>0.48250000183248803</v>
      </c>
      <c r="S5" s="28">
        <v>9999</v>
      </c>
      <c r="T5" s="28">
        <v>9999</v>
      </c>
      <c r="U5" s="11">
        <f t="shared" si="2"/>
        <v>1.0738095470837183</v>
      </c>
      <c r="V5" s="11">
        <f t="shared" si="3"/>
        <v>1.6107142624400912</v>
      </c>
      <c r="W5" s="11">
        <f t="shared" si="4"/>
        <v>2.6547618764674381E-2</v>
      </c>
      <c r="X5" s="11">
        <f t="shared" si="5"/>
        <v>0.48333333361716496</v>
      </c>
      <c r="Y5" s="11">
        <f t="shared" si="6"/>
        <v>1.1714286179769606</v>
      </c>
      <c r="Z5" s="11">
        <f t="shared" si="7"/>
        <v>0</v>
      </c>
      <c r="AA5">
        <f t="shared" si="8"/>
        <v>31</v>
      </c>
      <c r="AB5" s="7">
        <f t="shared" ref="AB5:AC12" si="16">Q5/$AA5</f>
        <v>1.6113671339682081E-2</v>
      </c>
      <c r="AC5" s="7">
        <f t="shared" si="16"/>
        <v>1.5564516188144775E-2</v>
      </c>
      <c r="AD5" s="29">
        <v>9999</v>
      </c>
      <c r="AE5" s="29">
        <v>9999</v>
      </c>
      <c r="AF5" s="7">
        <f t="shared" si="9"/>
        <v>3.4639017647861883E-2</v>
      </c>
      <c r="AG5" s="7">
        <f t="shared" si="10"/>
        <v>5.1958524594841654E-2</v>
      </c>
      <c r="AH5" s="7">
        <f t="shared" si="11"/>
        <v>8.5637479886046391E-4</v>
      </c>
      <c r="AI5" s="7">
        <f t="shared" si="12"/>
        <v>1.5591397858618225E-2</v>
      </c>
      <c r="AJ5" s="7">
        <f t="shared" si="13"/>
        <v>3.7788019934740666E-2</v>
      </c>
      <c r="AK5" s="7">
        <f t="shared" si="14"/>
        <v>0</v>
      </c>
    </row>
    <row r="6" spans="1:37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G6" s="8" t="s">
        <v>3</v>
      </c>
      <c r="H6" s="8" t="s">
        <v>3</v>
      </c>
      <c r="I6" s="8" t="s">
        <v>3</v>
      </c>
      <c r="J6" s="8" t="s">
        <v>3</v>
      </c>
      <c r="K6" s="8" t="s">
        <v>3</v>
      </c>
      <c r="L6" s="8" t="s">
        <v>3</v>
      </c>
      <c r="M6" s="8" t="s">
        <v>3</v>
      </c>
      <c r="N6" s="8" t="s">
        <v>3</v>
      </c>
      <c r="P6">
        <v>4</v>
      </c>
      <c r="Q6" s="11">
        <f t="shared" si="15"/>
        <v>19.565238129524957</v>
      </c>
      <c r="R6" s="11">
        <f t="shared" si="15"/>
        <v>18.913214325904846</v>
      </c>
      <c r="S6" s="11">
        <f t="shared" ref="S6:T12" si="17">AVERAGEIF($C$8:$C$1015,$P6, G$8:G$1015)</f>
        <v>72.06083343142555</v>
      </c>
      <c r="T6" s="11">
        <f t="shared" si="17"/>
        <v>0.65511904781063401</v>
      </c>
      <c r="U6" s="11">
        <f t="shared" si="2"/>
        <v>1.0738095470837183</v>
      </c>
      <c r="V6" s="11">
        <f t="shared" si="3"/>
        <v>0.53690477354185917</v>
      </c>
      <c r="W6" s="11">
        <f t="shared" si="4"/>
        <v>1.042738095990249</v>
      </c>
      <c r="X6" s="11">
        <f t="shared" si="5"/>
        <v>0.48333333361716496</v>
      </c>
      <c r="Y6" s="11">
        <f t="shared" si="6"/>
        <v>1.1714286179769606</v>
      </c>
      <c r="Z6" s="11">
        <f t="shared" si="7"/>
        <v>0</v>
      </c>
      <c r="AA6">
        <f t="shared" si="8"/>
        <v>30</v>
      </c>
      <c r="AB6" s="7">
        <f t="shared" si="16"/>
        <v>0.65217460431749852</v>
      </c>
      <c r="AC6" s="7">
        <f t="shared" si="16"/>
        <v>0.63044047753016152</v>
      </c>
      <c r="AD6" s="7">
        <f t="shared" ref="AD6:AE12" si="18">S6/$AA6</f>
        <v>2.4020277810475181</v>
      </c>
      <c r="AE6" s="7">
        <f t="shared" si="18"/>
        <v>2.18373015936878E-2</v>
      </c>
      <c r="AF6" s="7">
        <f t="shared" si="9"/>
        <v>3.5793651569457276E-2</v>
      </c>
      <c r="AG6" s="7">
        <f t="shared" si="10"/>
        <v>1.7896825784728638E-2</v>
      </c>
      <c r="AH6" s="7">
        <f t="shared" si="11"/>
        <v>3.47579365330083E-2</v>
      </c>
      <c r="AI6" s="7">
        <f t="shared" si="12"/>
        <v>1.6111111120572164E-2</v>
      </c>
      <c r="AJ6" s="7">
        <f t="shared" si="13"/>
        <v>3.9047620599232023E-2</v>
      </c>
      <c r="AK6" s="7">
        <f t="shared" si="14"/>
        <v>0</v>
      </c>
    </row>
    <row r="7" spans="1:37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F7" s="8" t="s">
        <v>2</v>
      </c>
      <c r="G7" s="8" t="s">
        <v>2</v>
      </c>
      <c r="H7" s="8" t="s">
        <v>2</v>
      </c>
      <c r="I7" s="8" t="s">
        <v>2</v>
      </c>
      <c r="J7" s="8" t="s">
        <v>2</v>
      </c>
      <c r="K7" s="8" t="s">
        <v>2</v>
      </c>
      <c r="L7" s="8" t="s">
        <v>2</v>
      </c>
      <c r="M7" s="8" t="s">
        <v>2</v>
      </c>
      <c r="N7" s="8" t="s">
        <v>2</v>
      </c>
      <c r="P7">
        <v>5</v>
      </c>
      <c r="Q7" s="11">
        <f t="shared" si="15"/>
        <v>25.277857110613869</v>
      </c>
      <c r="R7" s="11">
        <f t="shared" si="15"/>
        <v>24.435714244842529</v>
      </c>
      <c r="S7" s="11">
        <f t="shared" si="17"/>
        <v>92.988095238095241</v>
      </c>
      <c r="T7" s="11">
        <f t="shared" si="17"/>
        <v>0.84500000058185487</v>
      </c>
      <c r="U7" s="11">
        <f t="shared" si="2"/>
        <v>1.0738095470837183</v>
      </c>
      <c r="V7" s="11">
        <f t="shared" si="3"/>
        <v>0.53690477354185917</v>
      </c>
      <c r="W7" s="11">
        <f t="shared" si="4"/>
        <v>1.3475000042290914</v>
      </c>
      <c r="X7" s="11">
        <f t="shared" si="5"/>
        <v>1.0821428682122911</v>
      </c>
      <c r="Y7" s="11">
        <f t="shared" si="6"/>
        <v>2.8309524740491594</v>
      </c>
      <c r="Z7" s="11">
        <f t="shared" si="7"/>
        <v>0</v>
      </c>
      <c r="AA7">
        <f t="shared" si="8"/>
        <v>31</v>
      </c>
      <c r="AB7" s="7">
        <f t="shared" si="16"/>
        <v>0.81541474550367321</v>
      </c>
      <c r="AC7" s="7">
        <f t="shared" si="16"/>
        <v>0.78824884660782357</v>
      </c>
      <c r="AD7" s="7">
        <f t="shared" si="18"/>
        <v>2.9996159754224272</v>
      </c>
      <c r="AE7" s="7">
        <f t="shared" si="18"/>
        <v>2.7258064534898544E-2</v>
      </c>
      <c r="AF7" s="7">
        <f t="shared" si="9"/>
        <v>3.4639017647861883E-2</v>
      </c>
      <c r="AG7" s="7">
        <f t="shared" si="10"/>
        <v>1.7319508823930942E-2</v>
      </c>
      <c r="AH7" s="7">
        <f t="shared" si="11"/>
        <v>4.3467742071906172E-2</v>
      </c>
      <c r="AI7" s="7">
        <f t="shared" si="12"/>
        <v>3.4907834458461004E-2</v>
      </c>
      <c r="AJ7" s="7">
        <f t="shared" si="13"/>
        <v>9.1321047549972889E-2</v>
      </c>
      <c r="AK7" s="7">
        <f t="shared" si="14"/>
        <v>0</v>
      </c>
    </row>
    <row r="8" spans="1:37">
      <c r="A8">
        <v>1</v>
      </c>
      <c r="B8" s="9">
        <v>7610</v>
      </c>
      <c r="C8" s="6">
        <f>MONTH(B8)</f>
        <v>10</v>
      </c>
      <c r="D8" s="12">
        <f>YEAR(B8)</f>
        <v>1920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P8">
        <v>6</v>
      </c>
      <c r="Q8" s="11">
        <f t="shared" si="15"/>
        <v>29.283214183080766</v>
      </c>
      <c r="R8" s="11">
        <f t="shared" si="15"/>
        <v>28.306785787854874</v>
      </c>
      <c r="S8" s="11">
        <f t="shared" si="17"/>
        <v>107.73559533982049</v>
      </c>
      <c r="T8" s="11">
        <f t="shared" si="17"/>
        <v>0.97916666240919203</v>
      </c>
      <c r="U8" s="11">
        <f t="shared" si="2"/>
        <v>1.0738095470837183</v>
      </c>
      <c r="V8" s="11">
        <f t="shared" si="3"/>
        <v>1.0738095470837183</v>
      </c>
      <c r="W8" s="11">
        <f t="shared" si="4"/>
        <v>1.5607142888364338</v>
      </c>
      <c r="X8" s="11">
        <f t="shared" si="5"/>
        <v>1.5023809330804008</v>
      </c>
      <c r="Y8" s="11">
        <f t="shared" si="6"/>
        <v>4.0023808592841741</v>
      </c>
      <c r="Z8" s="11">
        <f t="shared" si="7"/>
        <v>0</v>
      </c>
      <c r="AA8">
        <f t="shared" si="8"/>
        <v>30</v>
      </c>
      <c r="AB8" s="7">
        <f t="shared" si="16"/>
        <v>0.97610713943602556</v>
      </c>
      <c r="AC8" s="7">
        <f t="shared" si="16"/>
        <v>0.94355952626182915</v>
      </c>
      <c r="AD8" s="7">
        <f t="shared" si="18"/>
        <v>3.5911865113273498</v>
      </c>
      <c r="AE8" s="7">
        <f t="shared" si="18"/>
        <v>3.2638888746973065E-2</v>
      </c>
      <c r="AF8" s="7">
        <f t="shared" si="9"/>
        <v>3.5793651569457276E-2</v>
      </c>
      <c r="AG8" s="7">
        <f t="shared" si="10"/>
        <v>3.5793651569457276E-2</v>
      </c>
      <c r="AH8" s="7">
        <f t="shared" si="11"/>
        <v>5.2023809627881126E-2</v>
      </c>
      <c r="AI8" s="7">
        <f t="shared" si="12"/>
        <v>5.0079364436013359E-2</v>
      </c>
      <c r="AJ8" s="7">
        <f t="shared" si="13"/>
        <v>0.13341269530947247</v>
      </c>
      <c r="AK8" s="7">
        <f t="shared" si="14"/>
        <v>0</v>
      </c>
    </row>
    <row r="9" spans="1:37">
      <c r="A9">
        <v>2</v>
      </c>
      <c r="B9" s="9">
        <v>7640</v>
      </c>
      <c r="C9" s="6">
        <f t="shared" ref="C9:C72" si="19">MONTH(B9)</f>
        <v>11</v>
      </c>
      <c r="D9" s="12">
        <f t="shared" ref="D9:D72" si="20">YEAR(B9)</f>
        <v>1920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P9">
        <v>7</v>
      </c>
      <c r="Q9" s="11">
        <f t="shared" si="15"/>
        <v>29.309166613079253</v>
      </c>
      <c r="R9" s="11">
        <f t="shared" si="15"/>
        <v>28.332380794343493</v>
      </c>
      <c r="S9" s="11">
        <f t="shared" si="17"/>
        <v>107.83202416556222</v>
      </c>
      <c r="T9" s="11">
        <f t="shared" si="17"/>
        <v>0.98035714314097455</v>
      </c>
      <c r="U9" s="11">
        <f t="shared" si="2"/>
        <v>1.0738095470837183</v>
      </c>
      <c r="V9" s="11">
        <f t="shared" si="3"/>
        <v>2.6845238095238093</v>
      </c>
      <c r="W9" s="11">
        <f t="shared" si="4"/>
        <v>1.5620238099779402</v>
      </c>
      <c r="X9" s="11">
        <f t="shared" si="5"/>
        <v>1.0821428682122911</v>
      </c>
      <c r="Y9" s="11">
        <f t="shared" si="6"/>
        <v>2.8309524740491594</v>
      </c>
      <c r="Z9" s="11">
        <f t="shared" si="7"/>
        <v>0</v>
      </c>
      <c r="AA9">
        <f t="shared" si="8"/>
        <v>31</v>
      </c>
      <c r="AB9" s="7">
        <f t="shared" si="16"/>
        <v>0.94545698751868557</v>
      </c>
      <c r="AC9" s="7">
        <f t="shared" si="16"/>
        <v>0.91394776755946749</v>
      </c>
      <c r="AD9" s="7">
        <f t="shared" si="18"/>
        <v>3.4784523924374908</v>
      </c>
      <c r="AE9" s="7">
        <f t="shared" si="18"/>
        <v>3.1624423972289505E-2</v>
      </c>
      <c r="AF9" s="7">
        <f t="shared" si="9"/>
        <v>3.4639017647861883E-2</v>
      </c>
      <c r="AG9" s="7">
        <f t="shared" si="10"/>
        <v>8.6597542242703524E-2</v>
      </c>
      <c r="AH9" s="7">
        <f t="shared" si="11"/>
        <v>5.0387864837998071E-2</v>
      </c>
      <c r="AI9" s="7">
        <f t="shared" si="12"/>
        <v>3.4907834458461004E-2</v>
      </c>
      <c r="AJ9" s="7">
        <f t="shared" si="13"/>
        <v>9.1321047549972889E-2</v>
      </c>
      <c r="AK9" s="7">
        <f t="shared" si="14"/>
        <v>0</v>
      </c>
    </row>
    <row r="10" spans="1:37">
      <c r="A10">
        <v>3</v>
      </c>
      <c r="B10" s="9">
        <v>7671</v>
      </c>
      <c r="C10" s="6">
        <f t="shared" si="19"/>
        <v>12</v>
      </c>
      <c r="D10" s="12">
        <f t="shared" si="20"/>
        <v>1920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P10">
        <v>8</v>
      </c>
      <c r="Q10" s="11">
        <f t="shared" si="15"/>
        <v>22.993809541066486</v>
      </c>
      <c r="R10" s="11">
        <f t="shared" si="15"/>
        <v>22.227500120798748</v>
      </c>
      <c r="S10" s="11">
        <f t="shared" si="17"/>
        <v>84.585476648239862</v>
      </c>
      <c r="T10" s="11">
        <f t="shared" si="17"/>
        <v>0.76928571434248061</v>
      </c>
      <c r="U10" s="11">
        <f t="shared" si="2"/>
        <v>1.0738095470837183</v>
      </c>
      <c r="V10" s="11">
        <f t="shared" si="3"/>
        <v>3.2214285248801824</v>
      </c>
      <c r="W10" s="11">
        <f t="shared" si="4"/>
        <v>1.2253571450710297</v>
      </c>
      <c r="X10" s="11">
        <f t="shared" si="5"/>
        <v>1.2202381321362086</v>
      </c>
      <c r="Y10" s="11">
        <f t="shared" si="6"/>
        <v>3.2214285248801824</v>
      </c>
      <c r="Z10" s="11">
        <f t="shared" si="7"/>
        <v>0</v>
      </c>
      <c r="AA10">
        <f t="shared" si="8"/>
        <v>31</v>
      </c>
      <c r="AB10" s="7">
        <f t="shared" si="16"/>
        <v>0.74173579164730596</v>
      </c>
      <c r="AC10" s="7">
        <f t="shared" si="16"/>
        <v>0.71701613292899191</v>
      </c>
      <c r="AD10" s="7">
        <f t="shared" si="18"/>
        <v>2.7285637628464472</v>
      </c>
      <c r="AE10" s="7">
        <f t="shared" si="18"/>
        <v>2.4815668204596148E-2</v>
      </c>
      <c r="AF10" s="7">
        <f t="shared" si="9"/>
        <v>3.4639017647861883E-2</v>
      </c>
      <c r="AG10" s="7">
        <f t="shared" si="10"/>
        <v>0.10391704918968331</v>
      </c>
      <c r="AH10" s="7">
        <f t="shared" si="11"/>
        <v>3.9527649841000954E-2</v>
      </c>
      <c r="AI10" s="7">
        <f t="shared" si="12"/>
        <v>3.9362520391490602E-2</v>
      </c>
      <c r="AJ10" s="7">
        <f t="shared" si="13"/>
        <v>0.10391704918968331</v>
      </c>
      <c r="AK10" s="7">
        <f t="shared" si="14"/>
        <v>0</v>
      </c>
    </row>
    <row r="11" spans="1:37">
      <c r="A11">
        <v>4</v>
      </c>
      <c r="B11" s="9">
        <v>7702</v>
      </c>
      <c r="C11" s="6">
        <f t="shared" si="19"/>
        <v>1</v>
      </c>
      <c r="D11" s="12">
        <f t="shared" si="20"/>
        <v>1921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P11">
        <v>9</v>
      </c>
      <c r="Q11" s="11">
        <f t="shared" si="15"/>
        <v>16.298214287984941</v>
      </c>
      <c r="R11" s="11">
        <f t="shared" si="15"/>
        <v>15.755118988809132</v>
      </c>
      <c r="S11" s="11">
        <f t="shared" si="17"/>
        <v>59.920118786039808</v>
      </c>
      <c r="T11" s="11">
        <f t="shared" si="17"/>
        <v>0.54499999983679681</v>
      </c>
      <c r="U11" s="11">
        <f t="shared" si="2"/>
        <v>1.0738095470837183</v>
      </c>
      <c r="V11" s="11">
        <f t="shared" si="3"/>
        <v>2.6845238095238093</v>
      </c>
      <c r="W11" s="11">
        <f t="shared" si="4"/>
        <v>0.86869047280578382</v>
      </c>
      <c r="X11" s="11">
        <f t="shared" si="5"/>
        <v>3.0964285135269165</v>
      </c>
      <c r="Y11" s="11">
        <f t="shared" si="6"/>
        <v>8.1023811385745095</v>
      </c>
      <c r="Z11" s="11">
        <f t="shared" si="7"/>
        <v>0</v>
      </c>
      <c r="AA11">
        <f t="shared" si="8"/>
        <v>30</v>
      </c>
      <c r="AB11" s="7">
        <f t="shared" si="16"/>
        <v>0.543273809599498</v>
      </c>
      <c r="AC11" s="7">
        <f t="shared" si="16"/>
        <v>0.52517063296030442</v>
      </c>
      <c r="AD11" s="7">
        <f t="shared" si="18"/>
        <v>1.9973372928679936</v>
      </c>
      <c r="AE11" s="7">
        <f t="shared" si="18"/>
        <v>1.8166666661226561E-2</v>
      </c>
      <c r="AF11" s="7">
        <f t="shared" si="9"/>
        <v>3.5793651569457276E-2</v>
      </c>
      <c r="AG11" s="7">
        <f t="shared" si="10"/>
        <v>8.9484126984126972E-2</v>
      </c>
      <c r="AH11" s="7">
        <f t="shared" si="11"/>
        <v>2.8956349093526127E-2</v>
      </c>
      <c r="AI11" s="7">
        <f t="shared" si="12"/>
        <v>0.10321428378423055</v>
      </c>
      <c r="AJ11" s="7">
        <f t="shared" si="13"/>
        <v>0.27007937128581699</v>
      </c>
      <c r="AK11" s="7">
        <f t="shared" si="14"/>
        <v>0</v>
      </c>
    </row>
    <row r="12" spans="1:37">
      <c r="A12">
        <v>5</v>
      </c>
      <c r="B12" s="9">
        <v>7730</v>
      </c>
      <c r="C12" s="6">
        <f t="shared" si="19"/>
        <v>2</v>
      </c>
      <c r="D12" s="12">
        <f t="shared" si="20"/>
        <v>1921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P12">
        <v>10</v>
      </c>
      <c r="Q12" s="11">
        <f t="shared" si="15"/>
        <v>3.160595241047087</v>
      </c>
      <c r="R12" s="11">
        <f t="shared" si="15"/>
        <v>3.0552381181291173</v>
      </c>
      <c r="S12" s="11">
        <f t="shared" si="17"/>
        <v>11.632738100630897</v>
      </c>
      <c r="T12" s="11">
        <f t="shared" si="17"/>
        <v>0.10559523730937924</v>
      </c>
      <c r="U12" s="11">
        <f t="shared" si="2"/>
        <v>1.0738095470837183</v>
      </c>
      <c r="V12" s="11">
        <f t="shared" si="3"/>
        <v>1.0738095470837183</v>
      </c>
      <c r="W12" s="11">
        <f t="shared" si="4"/>
        <v>0.16833333347347521</v>
      </c>
      <c r="X12" s="11">
        <f t="shared" si="5"/>
        <v>2.958333339009966</v>
      </c>
      <c r="Y12" s="11">
        <f t="shared" si="6"/>
        <v>7.7119048550015403</v>
      </c>
      <c r="Z12" s="11">
        <f t="shared" si="7"/>
        <v>82.172261646815713</v>
      </c>
      <c r="AA12">
        <f t="shared" si="8"/>
        <v>31</v>
      </c>
      <c r="AB12" s="7">
        <f t="shared" si="16"/>
        <v>0.10195468519506733</v>
      </c>
      <c r="AC12" s="7">
        <f t="shared" si="16"/>
        <v>9.8556068326745724E-2</v>
      </c>
      <c r="AD12" s="7">
        <f t="shared" si="18"/>
        <v>0.37524961614938379</v>
      </c>
      <c r="AE12" s="7">
        <f t="shared" si="18"/>
        <v>3.4062979777219108E-3</v>
      </c>
      <c r="AF12" s="7">
        <f t="shared" si="9"/>
        <v>3.4639017647861883E-2</v>
      </c>
      <c r="AG12" s="7">
        <f t="shared" si="10"/>
        <v>3.4639017647861883E-2</v>
      </c>
      <c r="AH12" s="7">
        <f t="shared" si="11"/>
        <v>5.4301075314024264E-3</v>
      </c>
      <c r="AI12" s="7">
        <f t="shared" si="12"/>
        <v>9.5430107709998907E-2</v>
      </c>
      <c r="AJ12" s="7">
        <f t="shared" si="13"/>
        <v>0.24877112435488841</v>
      </c>
      <c r="AK12" s="7">
        <f t="shared" si="14"/>
        <v>2.6507181176392165</v>
      </c>
    </row>
    <row r="13" spans="1:37">
      <c r="A13">
        <v>6</v>
      </c>
      <c r="B13" s="9">
        <v>7761</v>
      </c>
      <c r="C13" s="6">
        <f t="shared" si="19"/>
        <v>3</v>
      </c>
      <c r="D13" s="12">
        <f t="shared" si="20"/>
        <v>1921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P13">
        <v>11</v>
      </c>
      <c r="Q13" s="28">
        <v>9999</v>
      </c>
      <c r="R13" s="28">
        <v>9999</v>
      </c>
      <c r="S13" s="28">
        <v>9999</v>
      </c>
      <c r="T13" s="28">
        <v>9999</v>
      </c>
      <c r="U13" s="11">
        <f t="shared" si="2"/>
        <v>1.0738095470837183</v>
      </c>
      <c r="V13" s="11">
        <f t="shared" si="3"/>
        <v>0.27333333449704306</v>
      </c>
      <c r="W13" s="11">
        <f t="shared" si="4"/>
        <v>5.1190475046279885E-3</v>
      </c>
      <c r="X13" s="11">
        <f t="shared" si="5"/>
        <v>1.9857142993382044</v>
      </c>
      <c r="Y13" s="11">
        <f t="shared" si="6"/>
        <v>5.2714286645253496</v>
      </c>
      <c r="Z13" s="11">
        <f t="shared" si="7"/>
        <v>106.52214277358283</v>
      </c>
      <c r="AA13">
        <f t="shared" si="8"/>
        <v>30</v>
      </c>
      <c r="AB13" s="29">
        <v>9999</v>
      </c>
      <c r="AC13" s="29">
        <v>9999</v>
      </c>
      <c r="AD13" s="29">
        <v>9999</v>
      </c>
      <c r="AE13" s="29">
        <v>9999</v>
      </c>
      <c r="AF13" s="7">
        <f t="shared" si="9"/>
        <v>3.5793651569457276E-2</v>
      </c>
      <c r="AG13" s="7">
        <f t="shared" si="10"/>
        <v>9.1111111499014349E-3</v>
      </c>
      <c r="AH13" s="7">
        <f t="shared" si="11"/>
        <v>1.7063491682093294E-4</v>
      </c>
      <c r="AI13" s="7">
        <f t="shared" si="12"/>
        <v>6.619047664460681E-2</v>
      </c>
      <c r="AJ13" s="7">
        <f t="shared" si="13"/>
        <v>0.17571428881751167</v>
      </c>
      <c r="AK13" s="7">
        <f t="shared" si="14"/>
        <v>3.550738092452761</v>
      </c>
    </row>
    <row r="14" spans="1:37">
      <c r="A14">
        <v>7</v>
      </c>
      <c r="B14" s="9">
        <v>7791</v>
      </c>
      <c r="C14" s="6">
        <f t="shared" si="19"/>
        <v>4</v>
      </c>
      <c r="D14" s="12">
        <f t="shared" si="20"/>
        <v>1921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P14">
        <v>12</v>
      </c>
      <c r="Q14" s="28">
        <v>9999</v>
      </c>
      <c r="R14" s="28">
        <v>9999</v>
      </c>
      <c r="S14" s="28">
        <v>9999</v>
      </c>
      <c r="T14" s="28">
        <v>9999</v>
      </c>
      <c r="U14" s="11">
        <f t="shared" si="2"/>
        <v>1.0738095470837183</v>
      </c>
      <c r="V14" s="11">
        <f t="shared" si="3"/>
        <v>0.27333333449704306</v>
      </c>
      <c r="W14" s="11">
        <f t="shared" si="4"/>
        <v>0</v>
      </c>
      <c r="X14" s="11">
        <f t="shared" si="5"/>
        <v>0.59285716073853634</v>
      </c>
      <c r="Y14" s="11">
        <f t="shared" si="6"/>
        <v>1.6595238560721988</v>
      </c>
      <c r="Z14" s="11">
        <f t="shared" si="7"/>
        <v>70.027500152587891</v>
      </c>
      <c r="AA14">
        <f t="shared" si="8"/>
        <v>31</v>
      </c>
      <c r="AB14" s="29">
        <v>9999</v>
      </c>
      <c r="AC14" s="29">
        <v>9999</v>
      </c>
      <c r="AD14" s="29">
        <v>9999</v>
      </c>
      <c r="AE14" s="29">
        <v>9999</v>
      </c>
      <c r="AF14" s="7">
        <f t="shared" si="9"/>
        <v>3.4639017647861883E-2</v>
      </c>
      <c r="AG14" s="7">
        <f t="shared" si="10"/>
        <v>8.8172043386142915E-3</v>
      </c>
      <c r="AH14" s="7">
        <f t="shared" si="11"/>
        <v>0</v>
      </c>
      <c r="AI14" s="7">
        <f t="shared" si="12"/>
        <v>1.9124424539952785E-2</v>
      </c>
      <c r="AJ14" s="7">
        <f t="shared" si="13"/>
        <v>5.3533027615232216E-2</v>
      </c>
      <c r="AK14" s="7">
        <f t="shared" si="14"/>
        <v>2.2589516178254159</v>
      </c>
    </row>
    <row r="15" spans="1:37">
      <c r="A15">
        <v>8</v>
      </c>
      <c r="B15" s="9">
        <v>7822</v>
      </c>
      <c r="C15" s="6">
        <f t="shared" si="19"/>
        <v>5</v>
      </c>
      <c r="D15" s="12">
        <f t="shared" si="20"/>
        <v>1921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37">
      <c r="A16">
        <v>9</v>
      </c>
      <c r="B16" s="9">
        <v>7852</v>
      </c>
      <c r="C16" s="6">
        <f t="shared" si="19"/>
        <v>6</v>
      </c>
      <c r="D16" s="12">
        <f t="shared" si="20"/>
        <v>1921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>
      <c r="A17">
        <v>10</v>
      </c>
      <c r="B17" s="9">
        <v>7883</v>
      </c>
      <c r="C17" s="6">
        <f t="shared" si="19"/>
        <v>7</v>
      </c>
      <c r="D17" s="12">
        <f t="shared" si="20"/>
        <v>1921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>
      <c r="A18">
        <v>11</v>
      </c>
      <c r="B18" s="9">
        <v>7914</v>
      </c>
      <c r="C18" s="6">
        <f t="shared" si="19"/>
        <v>8</v>
      </c>
      <c r="D18" s="12">
        <f t="shared" si="20"/>
        <v>1921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>
      <c r="A19">
        <v>12</v>
      </c>
      <c r="B19" s="9">
        <v>7944</v>
      </c>
      <c r="C19" s="6">
        <f t="shared" si="19"/>
        <v>9</v>
      </c>
      <c r="D19" s="12">
        <f t="shared" si="20"/>
        <v>1921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>
        <v>13</v>
      </c>
      <c r="B20" s="9">
        <v>7975</v>
      </c>
      <c r="C20" s="6">
        <f t="shared" si="19"/>
        <v>10</v>
      </c>
      <c r="D20" s="12">
        <f t="shared" si="20"/>
        <v>1921</v>
      </c>
      <c r="E20" s="11">
        <v>3.7000000476837158</v>
      </c>
      <c r="F20" s="11">
        <v>3.5799999237060547</v>
      </c>
      <c r="G20" s="11">
        <v>13.579999923706055</v>
      </c>
      <c r="H20" s="11">
        <v>0.11999999731779099</v>
      </c>
      <c r="I20" s="11">
        <v>1.1000000238418579</v>
      </c>
      <c r="J20" s="11">
        <v>1.1000000238418579</v>
      </c>
      <c r="K20" s="11">
        <v>0.20000000298023224</v>
      </c>
      <c r="L20" s="11">
        <v>3</v>
      </c>
      <c r="M20" s="11">
        <v>7.9000000953674316</v>
      </c>
      <c r="N20" s="11">
        <v>88.910003662109375</v>
      </c>
    </row>
    <row r="21" spans="1:14">
      <c r="A21">
        <v>14</v>
      </c>
      <c r="B21" s="9">
        <v>8005</v>
      </c>
      <c r="C21" s="6">
        <f t="shared" si="19"/>
        <v>11</v>
      </c>
      <c r="D21" s="12">
        <f t="shared" si="20"/>
        <v>1921</v>
      </c>
      <c r="E21" s="11">
        <v>9999</v>
      </c>
      <c r="F21" s="11">
        <v>9999</v>
      </c>
      <c r="G21" s="11">
        <v>9999</v>
      </c>
      <c r="H21" s="11">
        <v>9999</v>
      </c>
      <c r="I21" s="11">
        <v>1.1000000238418579</v>
      </c>
      <c r="J21" s="11">
        <v>0.2800000011920929</v>
      </c>
      <c r="K21" s="11">
        <v>0</v>
      </c>
      <c r="L21" s="11">
        <v>2</v>
      </c>
      <c r="M21" s="11">
        <v>5.4000000953674316</v>
      </c>
      <c r="N21" s="11">
        <v>110.75</v>
      </c>
    </row>
    <row r="22" spans="1:14">
      <c r="A22">
        <v>15</v>
      </c>
      <c r="B22" s="9">
        <v>8036</v>
      </c>
      <c r="C22" s="6">
        <f t="shared" si="19"/>
        <v>12</v>
      </c>
      <c r="D22" s="12">
        <f t="shared" si="20"/>
        <v>1921</v>
      </c>
      <c r="E22" s="11">
        <v>9999</v>
      </c>
      <c r="F22" s="11">
        <v>9999</v>
      </c>
      <c r="G22" s="11">
        <v>9999</v>
      </c>
      <c r="H22" s="11">
        <v>9999</v>
      </c>
      <c r="I22" s="11">
        <v>1.1000000238418579</v>
      </c>
      <c r="J22" s="11">
        <v>0.2800000011920929</v>
      </c>
      <c r="K22" s="11">
        <v>0</v>
      </c>
      <c r="L22" s="11">
        <v>0.60000002384185791</v>
      </c>
      <c r="M22" s="11">
        <v>1.7000000476837158</v>
      </c>
      <c r="N22" s="11">
        <v>65.550003051757813</v>
      </c>
    </row>
    <row r="23" spans="1:14">
      <c r="A23">
        <v>16</v>
      </c>
      <c r="B23" s="9">
        <v>8067</v>
      </c>
      <c r="C23" s="6">
        <f t="shared" si="19"/>
        <v>1</v>
      </c>
      <c r="D23" s="12">
        <f t="shared" si="20"/>
        <v>1922</v>
      </c>
      <c r="E23" s="11">
        <v>9999</v>
      </c>
      <c r="F23" s="11">
        <v>9999</v>
      </c>
      <c r="G23" s="11">
        <v>9999</v>
      </c>
      <c r="H23" s="11">
        <v>9999</v>
      </c>
      <c r="I23" s="11">
        <v>1.1000000238418579</v>
      </c>
      <c r="J23" s="11">
        <v>0</v>
      </c>
      <c r="K23" s="11">
        <v>0</v>
      </c>
      <c r="L23" s="11">
        <v>0.5</v>
      </c>
      <c r="M23" s="11">
        <v>1.2000000476837158</v>
      </c>
      <c r="N23" s="11">
        <v>33.330001831054688</v>
      </c>
    </row>
    <row r="24" spans="1:14">
      <c r="A24">
        <v>17</v>
      </c>
      <c r="B24" s="9">
        <v>8095</v>
      </c>
      <c r="C24" s="6">
        <f t="shared" si="19"/>
        <v>2</v>
      </c>
      <c r="D24" s="12">
        <f t="shared" si="20"/>
        <v>1922</v>
      </c>
      <c r="E24" s="11">
        <v>9999</v>
      </c>
      <c r="F24" s="11">
        <v>9999</v>
      </c>
      <c r="G24" s="11">
        <v>9999</v>
      </c>
      <c r="H24" s="11">
        <v>9999</v>
      </c>
      <c r="I24" s="11">
        <v>1.1000000238418579</v>
      </c>
      <c r="J24" s="11">
        <v>0</v>
      </c>
      <c r="K24" s="11">
        <v>0</v>
      </c>
      <c r="L24" s="11">
        <v>0.5</v>
      </c>
      <c r="M24" s="11">
        <v>1.2000000476837158</v>
      </c>
      <c r="N24" s="11">
        <v>0</v>
      </c>
    </row>
    <row r="25" spans="1:14">
      <c r="A25">
        <v>18</v>
      </c>
      <c r="B25" s="9">
        <v>8126</v>
      </c>
      <c r="C25" s="6">
        <f t="shared" si="19"/>
        <v>3</v>
      </c>
      <c r="D25" s="12">
        <f t="shared" si="20"/>
        <v>1922</v>
      </c>
      <c r="E25" s="11">
        <v>1.9999999552965164E-2</v>
      </c>
      <c r="F25" s="11">
        <v>1.9999999552965164E-2</v>
      </c>
      <c r="G25" s="11">
        <v>9999</v>
      </c>
      <c r="H25" s="11">
        <v>9999</v>
      </c>
      <c r="I25" s="11">
        <v>1.1000000238418579</v>
      </c>
      <c r="J25" s="11">
        <v>1.6499999761581421</v>
      </c>
      <c r="K25" s="11">
        <v>0</v>
      </c>
      <c r="L25" s="11">
        <v>0.5</v>
      </c>
      <c r="M25" s="11">
        <v>1.2000000476837158</v>
      </c>
      <c r="N25" s="11">
        <v>0</v>
      </c>
    </row>
    <row r="26" spans="1:14">
      <c r="A26">
        <v>19</v>
      </c>
      <c r="B26" s="9">
        <v>8156</v>
      </c>
      <c r="C26" s="6">
        <f t="shared" si="19"/>
        <v>4</v>
      </c>
      <c r="D26" s="12">
        <f t="shared" si="20"/>
        <v>1922</v>
      </c>
      <c r="E26" s="11">
        <v>24.780000686645508</v>
      </c>
      <c r="F26" s="11">
        <v>23.950000762939453</v>
      </c>
      <c r="G26" s="11">
        <v>90.860000610351563</v>
      </c>
      <c r="H26" s="11">
        <v>0.82999998331069946</v>
      </c>
      <c r="I26" s="11">
        <v>1.1000000238418579</v>
      </c>
      <c r="J26" s="11">
        <v>0.55000001192092896</v>
      </c>
      <c r="K26" s="11">
        <v>1.3200000524520874</v>
      </c>
      <c r="L26" s="11">
        <v>0.5</v>
      </c>
      <c r="M26" s="11">
        <v>1.2000000476837158</v>
      </c>
      <c r="N26" s="11">
        <v>0</v>
      </c>
    </row>
    <row r="27" spans="1:14">
      <c r="A27">
        <v>20</v>
      </c>
      <c r="B27" s="9">
        <v>8187</v>
      </c>
      <c r="C27" s="6">
        <f t="shared" si="19"/>
        <v>5</v>
      </c>
      <c r="D27" s="12">
        <f t="shared" si="20"/>
        <v>1922</v>
      </c>
      <c r="E27" s="11">
        <v>25.190000534057617</v>
      </c>
      <c r="F27" s="11">
        <v>24.350000381469727</v>
      </c>
      <c r="G27" s="11">
        <v>92.389999389648438</v>
      </c>
      <c r="H27" s="11">
        <v>0.8399999737739563</v>
      </c>
      <c r="I27" s="11">
        <v>1.1000000238418579</v>
      </c>
      <c r="J27" s="11">
        <v>0.55000001192092896</v>
      </c>
      <c r="K27" s="11">
        <v>1.3400000333786011</v>
      </c>
      <c r="L27" s="11">
        <v>1.1000000238418579</v>
      </c>
      <c r="M27" s="11">
        <v>2.9000000953674316</v>
      </c>
      <c r="N27" s="11">
        <v>0</v>
      </c>
    </row>
    <row r="28" spans="1:14">
      <c r="A28">
        <v>21</v>
      </c>
      <c r="B28" s="9">
        <v>8217</v>
      </c>
      <c r="C28" s="6">
        <f t="shared" si="19"/>
        <v>6</v>
      </c>
      <c r="D28" s="12">
        <f t="shared" si="20"/>
        <v>1922</v>
      </c>
      <c r="E28" s="11">
        <v>29.829999923706055</v>
      </c>
      <c r="F28" s="11">
        <v>28.829999923706055</v>
      </c>
      <c r="G28" s="11">
        <v>109.38999938964844</v>
      </c>
      <c r="H28" s="11">
        <v>0.99000000953674316</v>
      </c>
      <c r="I28" s="11">
        <v>1.1000000238418579</v>
      </c>
      <c r="J28" s="11">
        <v>1.1000000238418579</v>
      </c>
      <c r="K28" s="11">
        <v>1.5900000333786011</v>
      </c>
      <c r="L28" s="11">
        <v>1.5</v>
      </c>
      <c r="M28" s="11">
        <v>4.0999999046325684</v>
      </c>
      <c r="N28" s="11">
        <v>0</v>
      </c>
    </row>
    <row r="29" spans="1:14">
      <c r="A29">
        <v>22</v>
      </c>
      <c r="B29" s="9">
        <v>8248</v>
      </c>
      <c r="C29" s="6">
        <f t="shared" si="19"/>
        <v>7</v>
      </c>
      <c r="D29" s="12">
        <f t="shared" si="20"/>
        <v>1922</v>
      </c>
      <c r="E29" s="11">
        <v>28.469999313354492</v>
      </c>
      <c r="F29" s="11">
        <v>27.520000457763672</v>
      </c>
      <c r="G29" s="11">
        <v>104.41000366210938</v>
      </c>
      <c r="H29" s="11">
        <v>0.94999998807907104</v>
      </c>
      <c r="I29" s="11">
        <v>1.1000000238418579</v>
      </c>
      <c r="J29" s="11">
        <v>2.75</v>
      </c>
      <c r="K29" s="11">
        <v>1.5199999809265137</v>
      </c>
      <c r="L29" s="11">
        <v>1.1000000238418579</v>
      </c>
      <c r="M29" s="11">
        <v>2.9000000953674316</v>
      </c>
      <c r="N29" s="11">
        <v>0</v>
      </c>
    </row>
    <row r="30" spans="1:14">
      <c r="A30">
        <v>23</v>
      </c>
      <c r="B30" s="9">
        <v>8279</v>
      </c>
      <c r="C30" s="6">
        <f t="shared" si="19"/>
        <v>8</v>
      </c>
      <c r="D30" s="12">
        <f t="shared" si="20"/>
        <v>1922</v>
      </c>
      <c r="E30" s="11">
        <v>22.680000305175781</v>
      </c>
      <c r="F30" s="11">
        <v>21.920000076293945</v>
      </c>
      <c r="G30" s="11">
        <v>83.160003662109375</v>
      </c>
      <c r="H30" s="11">
        <v>0.75999999046325684</v>
      </c>
      <c r="I30" s="11">
        <v>1.1000000238418579</v>
      </c>
      <c r="J30" s="11">
        <v>3.2999999523162842</v>
      </c>
      <c r="K30" s="11">
        <v>1.2100000381469727</v>
      </c>
      <c r="L30" s="11">
        <v>1.2000000476837158</v>
      </c>
      <c r="M30" s="11">
        <v>3.2999999523162842</v>
      </c>
      <c r="N30" s="11">
        <v>0</v>
      </c>
    </row>
    <row r="31" spans="1:14">
      <c r="A31">
        <v>24</v>
      </c>
      <c r="B31" s="9">
        <v>8309</v>
      </c>
      <c r="C31" s="6">
        <f t="shared" si="19"/>
        <v>9</v>
      </c>
      <c r="D31" s="12">
        <f t="shared" si="20"/>
        <v>1922</v>
      </c>
      <c r="E31" s="11">
        <v>18.200000762939453</v>
      </c>
      <c r="F31" s="11">
        <v>17.600000381469727</v>
      </c>
      <c r="G31" s="11">
        <v>66.75</v>
      </c>
      <c r="H31" s="11">
        <v>0.61000001430511475</v>
      </c>
      <c r="I31" s="11">
        <v>1.1000000238418579</v>
      </c>
      <c r="J31" s="11">
        <v>2.75</v>
      </c>
      <c r="K31" s="11">
        <v>0.97000002861022949</v>
      </c>
      <c r="L31" s="11">
        <v>3.0999999046325684</v>
      </c>
      <c r="M31" s="11">
        <v>8.3000001907348633</v>
      </c>
      <c r="N31" s="11">
        <v>0</v>
      </c>
    </row>
    <row r="32" spans="1:14">
      <c r="A32">
        <v>25</v>
      </c>
      <c r="B32" s="9">
        <v>8340</v>
      </c>
      <c r="C32" s="6">
        <f t="shared" si="19"/>
        <v>10</v>
      </c>
      <c r="D32" s="12">
        <f t="shared" si="20"/>
        <v>1922</v>
      </c>
      <c r="E32" s="11">
        <v>0.82999998331069946</v>
      </c>
      <c r="F32" s="11">
        <v>0.80000001192092896</v>
      </c>
      <c r="G32" s="11">
        <v>3.0299999713897705</v>
      </c>
      <c r="H32" s="11">
        <v>2.9999999329447746E-2</v>
      </c>
      <c r="I32" s="11">
        <v>1.1000000238418579</v>
      </c>
      <c r="J32" s="11">
        <v>1.1000000238418579</v>
      </c>
      <c r="K32" s="11">
        <v>3.9999999105930328E-2</v>
      </c>
      <c r="L32" s="11">
        <v>3</v>
      </c>
      <c r="M32" s="11">
        <v>7.9000000953674316</v>
      </c>
      <c r="N32" s="11">
        <v>78.55999755859375</v>
      </c>
    </row>
    <row r="33" spans="1:14">
      <c r="A33">
        <v>26</v>
      </c>
      <c r="B33" s="9">
        <v>8370</v>
      </c>
      <c r="C33" s="6">
        <f t="shared" si="19"/>
        <v>11</v>
      </c>
      <c r="D33" s="12">
        <f t="shared" si="20"/>
        <v>1922</v>
      </c>
      <c r="E33" s="11">
        <v>9999</v>
      </c>
      <c r="F33" s="11">
        <v>9999</v>
      </c>
      <c r="G33" s="11">
        <v>9999</v>
      </c>
      <c r="H33" s="11">
        <v>9999</v>
      </c>
      <c r="I33" s="11">
        <v>1.1000000238418579</v>
      </c>
      <c r="J33" s="11">
        <v>0.2800000011920929</v>
      </c>
      <c r="K33" s="11">
        <v>0</v>
      </c>
      <c r="L33" s="11">
        <v>2</v>
      </c>
      <c r="M33" s="11">
        <v>5.4000000953674316</v>
      </c>
      <c r="N33" s="11">
        <v>101.33999633789063</v>
      </c>
    </row>
    <row r="34" spans="1:14">
      <c r="A34">
        <v>27</v>
      </c>
      <c r="B34" s="9">
        <v>8401</v>
      </c>
      <c r="C34" s="6">
        <f t="shared" si="19"/>
        <v>12</v>
      </c>
      <c r="D34" s="12">
        <f t="shared" si="20"/>
        <v>1922</v>
      </c>
      <c r="E34" s="11">
        <v>9999</v>
      </c>
      <c r="F34" s="11">
        <v>9999</v>
      </c>
      <c r="G34" s="11">
        <v>9999</v>
      </c>
      <c r="H34" s="11">
        <v>9999</v>
      </c>
      <c r="I34" s="11">
        <v>1.1000000238418579</v>
      </c>
      <c r="J34" s="11">
        <v>0.2800000011920929</v>
      </c>
      <c r="K34" s="11">
        <v>0</v>
      </c>
      <c r="L34" s="11">
        <v>0.60000002384185791</v>
      </c>
      <c r="M34" s="11">
        <v>1.7000000476837158</v>
      </c>
      <c r="N34" s="11">
        <v>59.470001220703125</v>
      </c>
    </row>
    <row r="35" spans="1:14">
      <c r="A35">
        <v>28</v>
      </c>
      <c r="B35" s="9">
        <v>8432</v>
      </c>
      <c r="C35" s="6">
        <f t="shared" si="19"/>
        <v>1</v>
      </c>
      <c r="D35" s="12">
        <f t="shared" si="20"/>
        <v>1923</v>
      </c>
      <c r="E35" s="11">
        <v>9999</v>
      </c>
      <c r="F35" s="11">
        <v>9999</v>
      </c>
      <c r="G35" s="11">
        <v>9999</v>
      </c>
      <c r="H35" s="11">
        <v>9999</v>
      </c>
      <c r="I35" s="11">
        <v>1.1000000238418579</v>
      </c>
      <c r="J35" s="11">
        <v>0</v>
      </c>
      <c r="K35" s="11">
        <v>0</v>
      </c>
      <c r="L35" s="11">
        <v>0.5</v>
      </c>
      <c r="M35" s="11">
        <v>1.2000000476837158</v>
      </c>
      <c r="N35" s="11">
        <v>31.959999084472656</v>
      </c>
    </row>
    <row r="36" spans="1:14">
      <c r="A36">
        <v>29</v>
      </c>
      <c r="B36" s="9">
        <v>8460</v>
      </c>
      <c r="C36" s="6">
        <f t="shared" si="19"/>
        <v>2</v>
      </c>
      <c r="D36" s="12">
        <f t="shared" si="20"/>
        <v>1923</v>
      </c>
      <c r="E36" s="11">
        <v>9999</v>
      </c>
      <c r="F36" s="11">
        <v>9999</v>
      </c>
      <c r="G36" s="11">
        <v>9999</v>
      </c>
      <c r="H36" s="11">
        <v>9999</v>
      </c>
      <c r="I36" s="11">
        <v>1.1000000238418579</v>
      </c>
      <c r="J36" s="11">
        <v>0</v>
      </c>
      <c r="K36" s="11">
        <v>0</v>
      </c>
      <c r="L36" s="11">
        <v>0.5</v>
      </c>
      <c r="M36" s="11">
        <v>1.2000000476837158</v>
      </c>
      <c r="N36" s="11">
        <v>0</v>
      </c>
    </row>
    <row r="37" spans="1:14">
      <c r="A37">
        <v>30</v>
      </c>
      <c r="B37" s="9">
        <v>8491</v>
      </c>
      <c r="C37" s="6">
        <f t="shared" si="19"/>
        <v>3</v>
      </c>
      <c r="D37" s="12">
        <f t="shared" si="20"/>
        <v>1923</v>
      </c>
      <c r="E37" s="11">
        <v>2.25</v>
      </c>
      <c r="F37" s="11">
        <v>2.1700000762939453</v>
      </c>
      <c r="G37" s="11">
        <v>9999</v>
      </c>
      <c r="H37" s="11">
        <v>9999</v>
      </c>
      <c r="I37" s="11">
        <v>1.1000000238418579</v>
      </c>
      <c r="J37" s="11">
        <v>1.6499999761581421</v>
      </c>
      <c r="K37" s="11">
        <v>0.11999999731779099</v>
      </c>
      <c r="L37" s="11">
        <v>0.5</v>
      </c>
      <c r="M37" s="11">
        <v>1.2000000476837158</v>
      </c>
      <c r="N37" s="11">
        <v>0</v>
      </c>
    </row>
    <row r="38" spans="1:14">
      <c r="A38">
        <v>31</v>
      </c>
      <c r="B38" s="9">
        <v>8521</v>
      </c>
      <c r="C38" s="6">
        <f t="shared" si="19"/>
        <v>4</v>
      </c>
      <c r="D38" s="12">
        <f t="shared" si="20"/>
        <v>1923</v>
      </c>
      <c r="E38" s="11">
        <v>18.149999618530273</v>
      </c>
      <c r="F38" s="11">
        <v>17.540000915527344</v>
      </c>
      <c r="G38" s="11">
        <v>67.550003051757813</v>
      </c>
      <c r="H38" s="11">
        <v>0.61000001430511475</v>
      </c>
      <c r="I38" s="11">
        <v>1.1000000238418579</v>
      </c>
      <c r="J38" s="11">
        <v>0.55000001192092896</v>
      </c>
      <c r="K38" s="11">
        <v>0.97000002861022949</v>
      </c>
      <c r="L38" s="11">
        <v>0.5</v>
      </c>
      <c r="M38" s="11">
        <v>1.2000000476837158</v>
      </c>
      <c r="N38" s="11">
        <v>0</v>
      </c>
    </row>
    <row r="39" spans="1:14">
      <c r="A39">
        <v>32</v>
      </c>
      <c r="B39" s="9">
        <v>8552</v>
      </c>
      <c r="C39" s="6">
        <f t="shared" si="19"/>
        <v>5</v>
      </c>
      <c r="D39" s="12">
        <f t="shared" si="20"/>
        <v>1923</v>
      </c>
      <c r="E39" s="11">
        <v>28.090000152587891</v>
      </c>
      <c r="F39" s="11">
        <v>27.149999618530273</v>
      </c>
      <c r="G39" s="11">
        <v>104.55999755859375</v>
      </c>
      <c r="H39" s="11">
        <v>0.94999998807907104</v>
      </c>
      <c r="I39" s="11">
        <v>1.1000000238418579</v>
      </c>
      <c r="J39" s="11">
        <v>0.55000001192092896</v>
      </c>
      <c r="K39" s="11">
        <v>1.5</v>
      </c>
      <c r="L39" s="11">
        <v>1.1000000238418579</v>
      </c>
      <c r="M39" s="11">
        <v>2.9000000953674316</v>
      </c>
      <c r="N39" s="11">
        <v>0</v>
      </c>
    </row>
    <row r="40" spans="1:14">
      <c r="A40">
        <v>33</v>
      </c>
      <c r="B40" s="9">
        <v>8582</v>
      </c>
      <c r="C40" s="6">
        <f t="shared" si="19"/>
        <v>6</v>
      </c>
      <c r="D40" s="12">
        <f t="shared" si="20"/>
        <v>1923</v>
      </c>
      <c r="E40" s="11">
        <v>29.569999694824219</v>
      </c>
      <c r="F40" s="11">
        <v>28.579999923706055</v>
      </c>
      <c r="G40" s="11">
        <v>110.05000305175781</v>
      </c>
      <c r="H40" s="11">
        <v>1</v>
      </c>
      <c r="I40" s="11">
        <v>1.1000000238418579</v>
      </c>
      <c r="J40" s="11">
        <v>1.1000000238418579</v>
      </c>
      <c r="K40" s="11">
        <v>1.5700000524520874</v>
      </c>
      <c r="L40" s="11">
        <v>1.5</v>
      </c>
      <c r="M40" s="11">
        <v>4.0999999046325684</v>
      </c>
      <c r="N40" s="11">
        <v>0</v>
      </c>
    </row>
    <row r="41" spans="1:14">
      <c r="A41">
        <v>34</v>
      </c>
      <c r="B41" s="9">
        <v>8613</v>
      </c>
      <c r="C41" s="6">
        <f t="shared" si="19"/>
        <v>7</v>
      </c>
      <c r="D41" s="12">
        <f t="shared" si="20"/>
        <v>1923</v>
      </c>
      <c r="E41" s="11">
        <v>30.100000381469727</v>
      </c>
      <c r="F41" s="11">
        <v>29.100000381469727</v>
      </c>
      <c r="G41" s="11">
        <v>112.05000305175781</v>
      </c>
      <c r="H41" s="11">
        <v>1.0199999809265137</v>
      </c>
      <c r="I41" s="11">
        <v>1.1000000238418579</v>
      </c>
      <c r="J41" s="11">
        <v>2.75</v>
      </c>
      <c r="K41" s="11">
        <v>1.6000000238418579</v>
      </c>
      <c r="L41" s="11">
        <v>1.1000000238418579</v>
      </c>
      <c r="M41" s="11">
        <v>2.9000000953674316</v>
      </c>
      <c r="N41" s="11">
        <v>0</v>
      </c>
    </row>
    <row r="42" spans="1:14">
      <c r="A42">
        <v>35</v>
      </c>
      <c r="B42" s="9">
        <v>8644</v>
      </c>
      <c r="C42" s="6">
        <f t="shared" si="19"/>
        <v>8</v>
      </c>
      <c r="D42" s="12">
        <f t="shared" si="20"/>
        <v>1923</v>
      </c>
      <c r="E42" s="11">
        <v>23.979999542236328</v>
      </c>
      <c r="F42" s="11">
        <v>23.180000305175781</v>
      </c>
      <c r="G42" s="11">
        <v>89.25</v>
      </c>
      <c r="H42" s="11">
        <v>0.81000000238418579</v>
      </c>
      <c r="I42" s="11">
        <v>1.1000000238418579</v>
      </c>
      <c r="J42" s="11">
        <v>3.2999999523162842</v>
      </c>
      <c r="K42" s="11">
        <v>1.2799999713897705</v>
      </c>
      <c r="L42" s="11">
        <v>1.2000000476837158</v>
      </c>
      <c r="M42" s="11">
        <v>3.2999999523162842</v>
      </c>
      <c r="N42" s="11">
        <v>0</v>
      </c>
    </row>
    <row r="43" spans="1:14">
      <c r="A43">
        <v>36</v>
      </c>
      <c r="B43" s="9">
        <v>8674</v>
      </c>
      <c r="C43" s="6">
        <f t="shared" si="19"/>
        <v>9</v>
      </c>
      <c r="D43" s="12">
        <f t="shared" si="20"/>
        <v>1923</v>
      </c>
      <c r="E43" s="11">
        <v>13.050000190734863</v>
      </c>
      <c r="F43" s="11">
        <v>12.609999656677246</v>
      </c>
      <c r="G43" s="11">
        <v>48.560001373291016</v>
      </c>
      <c r="H43" s="11">
        <v>0.43999999761581421</v>
      </c>
      <c r="I43" s="11">
        <v>1.1000000238418579</v>
      </c>
      <c r="J43" s="11">
        <v>2.75</v>
      </c>
      <c r="K43" s="11">
        <v>0.68999999761581421</v>
      </c>
      <c r="L43" s="11">
        <v>3.0999999046325684</v>
      </c>
      <c r="M43" s="11">
        <v>8.3000001907348633</v>
      </c>
      <c r="N43" s="11">
        <v>0</v>
      </c>
    </row>
    <row r="44" spans="1:14">
      <c r="A44">
        <v>37</v>
      </c>
      <c r="B44" s="9">
        <v>8705</v>
      </c>
      <c r="C44" s="6">
        <f t="shared" si="19"/>
        <v>10</v>
      </c>
      <c r="D44" s="12">
        <f t="shared" si="20"/>
        <v>1923</v>
      </c>
      <c r="E44" s="11">
        <v>4.8299999237060547</v>
      </c>
      <c r="F44" s="11">
        <v>4.6700000762939453</v>
      </c>
      <c r="G44" s="11">
        <v>17.969999313354492</v>
      </c>
      <c r="H44" s="11">
        <v>0.15999999642372131</v>
      </c>
      <c r="I44" s="11">
        <v>1.1000000238418579</v>
      </c>
      <c r="J44" s="11">
        <v>1.1000000238418579</v>
      </c>
      <c r="K44" s="11">
        <v>0.25999999046325684</v>
      </c>
      <c r="L44" s="11">
        <v>3</v>
      </c>
      <c r="M44" s="11">
        <v>7.9000000953674316</v>
      </c>
      <c r="N44" s="11">
        <v>84.120002746582031</v>
      </c>
    </row>
    <row r="45" spans="1:14">
      <c r="A45">
        <v>38</v>
      </c>
      <c r="B45" s="9">
        <v>8735</v>
      </c>
      <c r="C45" s="6">
        <f t="shared" si="19"/>
        <v>11</v>
      </c>
      <c r="D45" s="12">
        <f t="shared" si="20"/>
        <v>1923</v>
      </c>
      <c r="E45" s="11">
        <v>9999</v>
      </c>
      <c r="F45" s="11">
        <v>9999</v>
      </c>
      <c r="G45" s="11">
        <v>9999</v>
      </c>
      <c r="H45" s="11">
        <v>9999</v>
      </c>
      <c r="I45" s="11">
        <v>1.1000000238418579</v>
      </c>
      <c r="J45" s="11">
        <v>0.2800000011920929</v>
      </c>
      <c r="K45" s="11">
        <v>9.9999997764825821E-3</v>
      </c>
      <c r="L45" s="11">
        <v>2</v>
      </c>
      <c r="M45" s="11">
        <v>5.4000000953674316</v>
      </c>
      <c r="N45" s="11">
        <v>120.98000335693359</v>
      </c>
    </row>
    <row r="46" spans="1:14">
      <c r="A46">
        <v>39</v>
      </c>
      <c r="B46" s="9">
        <v>8766</v>
      </c>
      <c r="C46" s="6">
        <f t="shared" si="19"/>
        <v>12</v>
      </c>
      <c r="D46" s="12">
        <f t="shared" si="20"/>
        <v>1923</v>
      </c>
      <c r="E46" s="11">
        <v>9999</v>
      </c>
      <c r="F46" s="11">
        <v>9999</v>
      </c>
      <c r="G46" s="11">
        <v>9999</v>
      </c>
      <c r="H46" s="11">
        <v>9999</v>
      </c>
      <c r="I46" s="11">
        <v>1.1000000238418579</v>
      </c>
      <c r="J46" s="11">
        <v>0.2800000011920929</v>
      </c>
      <c r="K46" s="11">
        <v>0</v>
      </c>
      <c r="L46" s="11">
        <v>0.60000002384185791</v>
      </c>
      <c r="M46" s="11">
        <v>1.7000000476837158</v>
      </c>
      <c r="N46" s="11">
        <v>80.110000610351563</v>
      </c>
    </row>
    <row r="47" spans="1:14">
      <c r="A47">
        <v>40</v>
      </c>
      <c r="B47" s="9">
        <v>8797</v>
      </c>
      <c r="C47" s="6">
        <f t="shared" si="19"/>
        <v>1</v>
      </c>
      <c r="D47" s="12">
        <f t="shared" si="20"/>
        <v>1924</v>
      </c>
      <c r="E47" s="11">
        <v>9999</v>
      </c>
      <c r="F47" s="11">
        <v>9999</v>
      </c>
      <c r="G47" s="11">
        <v>9999</v>
      </c>
      <c r="H47" s="11">
        <v>9999</v>
      </c>
      <c r="I47" s="11">
        <v>1.1000000238418579</v>
      </c>
      <c r="J47" s="11">
        <v>0</v>
      </c>
      <c r="K47" s="11">
        <v>0</v>
      </c>
      <c r="L47" s="11">
        <v>0.5</v>
      </c>
      <c r="M47" s="11">
        <v>1.2000000476837158</v>
      </c>
      <c r="N47" s="11">
        <v>32.419998168945313</v>
      </c>
    </row>
    <row r="48" spans="1:14">
      <c r="A48">
        <v>41</v>
      </c>
      <c r="B48" s="9">
        <v>8826</v>
      </c>
      <c r="C48" s="6">
        <f t="shared" si="19"/>
        <v>2</v>
      </c>
      <c r="D48" s="12">
        <f t="shared" si="20"/>
        <v>1924</v>
      </c>
      <c r="E48" s="11">
        <v>9999</v>
      </c>
      <c r="F48" s="11">
        <v>9999</v>
      </c>
      <c r="G48" s="11">
        <v>9999</v>
      </c>
      <c r="H48" s="11">
        <v>9999</v>
      </c>
      <c r="I48" s="11">
        <v>1.1000000238418579</v>
      </c>
      <c r="J48" s="11">
        <v>0</v>
      </c>
      <c r="K48" s="11">
        <v>0</v>
      </c>
      <c r="L48" s="11">
        <v>0.5</v>
      </c>
      <c r="M48" s="11">
        <v>1.2000000476837158</v>
      </c>
      <c r="N48" s="11">
        <v>0</v>
      </c>
    </row>
    <row r="49" spans="1:14">
      <c r="A49">
        <v>42</v>
      </c>
      <c r="B49" s="9">
        <v>8857</v>
      </c>
      <c r="C49" s="6">
        <f t="shared" si="19"/>
        <v>3</v>
      </c>
      <c r="D49" s="12">
        <f t="shared" si="20"/>
        <v>1924</v>
      </c>
      <c r="E49" s="11">
        <v>0.17000000178813934</v>
      </c>
      <c r="F49" s="11">
        <v>0.15999999642372131</v>
      </c>
      <c r="G49" s="11">
        <v>9999</v>
      </c>
      <c r="H49" s="11">
        <v>9999</v>
      </c>
      <c r="I49" s="11">
        <v>1.1000000238418579</v>
      </c>
      <c r="J49" s="11">
        <v>1.6499999761581421</v>
      </c>
      <c r="K49" s="11">
        <v>9.9999997764825821E-3</v>
      </c>
      <c r="L49" s="11">
        <v>0.5</v>
      </c>
      <c r="M49" s="11">
        <v>1.2000000476837158</v>
      </c>
      <c r="N49" s="11">
        <v>0</v>
      </c>
    </row>
    <row r="50" spans="1:14">
      <c r="A50">
        <v>43</v>
      </c>
      <c r="B50" s="9">
        <v>8887</v>
      </c>
      <c r="C50" s="6">
        <f t="shared" si="19"/>
        <v>4</v>
      </c>
      <c r="D50" s="12">
        <f t="shared" si="20"/>
        <v>1924</v>
      </c>
      <c r="E50" s="11">
        <v>30.799999237060547</v>
      </c>
      <c r="F50" s="11">
        <v>29.770000457763672</v>
      </c>
      <c r="G50" s="11">
        <v>113.05000305175781</v>
      </c>
      <c r="H50" s="11">
        <v>1.0299999713897705</v>
      </c>
      <c r="I50" s="11">
        <v>1.1000000238418579</v>
      </c>
      <c r="J50" s="11">
        <v>0.55000001192092896</v>
      </c>
      <c r="K50" s="11">
        <v>1.6399999856948853</v>
      </c>
      <c r="L50" s="11">
        <v>0.5</v>
      </c>
      <c r="M50" s="11">
        <v>1.2000000476837158</v>
      </c>
      <c r="N50" s="11">
        <v>0</v>
      </c>
    </row>
    <row r="51" spans="1:14">
      <c r="A51">
        <v>44</v>
      </c>
      <c r="B51" s="9">
        <v>8918</v>
      </c>
      <c r="C51" s="6">
        <f t="shared" si="19"/>
        <v>5</v>
      </c>
      <c r="D51" s="12">
        <f t="shared" si="20"/>
        <v>1924</v>
      </c>
      <c r="E51" s="11">
        <v>27</v>
      </c>
      <c r="F51" s="11">
        <v>26.100000381469727</v>
      </c>
      <c r="G51" s="11">
        <v>99.129997253417969</v>
      </c>
      <c r="H51" s="11">
        <v>0.89999997615814209</v>
      </c>
      <c r="I51" s="11">
        <v>1.1000000238418579</v>
      </c>
      <c r="J51" s="11">
        <v>0.55000001192092896</v>
      </c>
      <c r="K51" s="11">
        <v>1.440000057220459</v>
      </c>
      <c r="L51" s="11">
        <v>1.1000000238418579</v>
      </c>
      <c r="M51" s="11">
        <v>2.9000000953674316</v>
      </c>
      <c r="N51" s="11">
        <v>0</v>
      </c>
    </row>
    <row r="52" spans="1:14">
      <c r="A52">
        <v>45</v>
      </c>
      <c r="B52" s="9">
        <v>8948</v>
      </c>
      <c r="C52" s="6">
        <f t="shared" si="19"/>
        <v>6</v>
      </c>
      <c r="D52" s="12">
        <f t="shared" si="20"/>
        <v>1924</v>
      </c>
      <c r="E52" s="11">
        <v>30.219999313354492</v>
      </c>
      <c r="F52" s="11">
        <v>29.209999084472656</v>
      </c>
      <c r="G52" s="11">
        <v>110.94000244140625</v>
      </c>
      <c r="H52" s="11">
        <v>1.0099999904632568</v>
      </c>
      <c r="I52" s="11">
        <v>1.1000000238418579</v>
      </c>
      <c r="J52" s="11">
        <v>1.1000000238418579</v>
      </c>
      <c r="K52" s="11">
        <v>1.6100000143051147</v>
      </c>
      <c r="L52" s="11">
        <v>1.5</v>
      </c>
      <c r="M52" s="11">
        <v>4.0999999046325684</v>
      </c>
      <c r="N52" s="11">
        <v>0</v>
      </c>
    </row>
    <row r="53" spans="1:14">
      <c r="A53">
        <v>46</v>
      </c>
      <c r="B53" s="9">
        <v>8979</v>
      </c>
      <c r="C53" s="6">
        <f t="shared" si="19"/>
        <v>7</v>
      </c>
      <c r="D53" s="12">
        <f t="shared" si="20"/>
        <v>1924</v>
      </c>
      <c r="E53" s="11">
        <v>30.430000305175781</v>
      </c>
      <c r="F53" s="11">
        <v>29.420000076293945</v>
      </c>
      <c r="G53" s="11">
        <v>111.70999908447266</v>
      </c>
      <c r="H53" s="11">
        <v>1.0199999809265137</v>
      </c>
      <c r="I53" s="11">
        <v>1.1000000238418579</v>
      </c>
      <c r="J53" s="11">
        <v>2.75</v>
      </c>
      <c r="K53" s="11">
        <v>1.6200000047683716</v>
      </c>
      <c r="L53" s="11">
        <v>1.1000000238418579</v>
      </c>
      <c r="M53" s="11">
        <v>2.9000000953674316</v>
      </c>
      <c r="N53" s="11">
        <v>0</v>
      </c>
    </row>
    <row r="54" spans="1:14">
      <c r="A54">
        <v>47</v>
      </c>
      <c r="B54" s="9">
        <v>9010</v>
      </c>
      <c r="C54" s="6">
        <f t="shared" si="19"/>
        <v>8</v>
      </c>
      <c r="D54" s="12">
        <f t="shared" si="20"/>
        <v>1924</v>
      </c>
      <c r="E54" s="11">
        <v>22.850000381469727</v>
      </c>
      <c r="F54" s="11">
        <v>22.090000152587891</v>
      </c>
      <c r="G54" s="11">
        <v>83.889999389648438</v>
      </c>
      <c r="H54" s="11">
        <v>0.75999999046325684</v>
      </c>
      <c r="I54" s="11">
        <v>1.1000000238418579</v>
      </c>
      <c r="J54" s="11">
        <v>3.2999999523162842</v>
      </c>
      <c r="K54" s="11">
        <v>1.2200000286102295</v>
      </c>
      <c r="L54" s="11">
        <v>1.2000000476837158</v>
      </c>
      <c r="M54" s="11">
        <v>3.2999999523162842</v>
      </c>
      <c r="N54" s="11">
        <v>0</v>
      </c>
    </row>
    <row r="55" spans="1:14">
      <c r="A55">
        <v>48</v>
      </c>
      <c r="B55" s="9">
        <v>9040</v>
      </c>
      <c r="C55" s="6">
        <f t="shared" si="19"/>
        <v>9</v>
      </c>
      <c r="D55" s="12">
        <f t="shared" si="20"/>
        <v>1924</v>
      </c>
      <c r="E55" s="11">
        <v>8.5200004577636719</v>
      </c>
      <c r="F55" s="11">
        <v>8.2399997711181641</v>
      </c>
      <c r="G55" s="11">
        <v>31.280000686645508</v>
      </c>
      <c r="H55" s="11">
        <v>0.2800000011920929</v>
      </c>
      <c r="I55" s="11">
        <v>1.1000000238418579</v>
      </c>
      <c r="J55" s="11">
        <v>2.75</v>
      </c>
      <c r="K55" s="11">
        <v>0.44999998807907104</v>
      </c>
      <c r="L55" s="11">
        <v>3.0999999046325684</v>
      </c>
      <c r="M55" s="11">
        <v>8.3000001907348633</v>
      </c>
      <c r="N55" s="11">
        <v>0</v>
      </c>
    </row>
    <row r="56" spans="1:14">
      <c r="A56">
        <v>49</v>
      </c>
      <c r="B56" s="9">
        <v>9071</v>
      </c>
      <c r="C56" s="6">
        <f t="shared" si="19"/>
        <v>10</v>
      </c>
      <c r="D56" s="12">
        <f t="shared" si="20"/>
        <v>1924</v>
      </c>
      <c r="E56" s="11">
        <v>0</v>
      </c>
      <c r="F56" s="11">
        <v>0</v>
      </c>
      <c r="G56" s="11">
        <v>0</v>
      </c>
      <c r="H56" s="11">
        <v>0</v>
      </c>
      <c r="I56" s="11">
        <v>1.1000000238418579</v>
      </c>
      <c r="J56" s="11">
        <v>1.1000000238418579</v>
      </c>
      <c r="K56" s="11">
        <v>0</v>
      </c>
      <c r="L56" s="11">
        <v>3</v>
      </c>
      <c r="M56" s="11">
        <v>7.9000000953674316</v>
      </c>
      <c r="N56" s="11">
        <v>67.199996948242188</v>
      </c>
    </row>
    <row r="57" spans="1:14">
      <c r="A57">
        <v>50</v>
      </c>
      <c r="B57" s="9">
        <v>9101</v>
      </c>
      <c r="C57" s="6">
        <f t="shared" si="19"/>
        <v>11</v>
      </c>
      <c r="D57" s="12">
        <f t="shared" si="20"/>
        <v>1924</v>
      </c>
      <c r="E57" s="11">
        <v>9999</v>
      </c>
      <c r="F57" s="11">
        <v>9999</v>
      </c>
      <c r="G57" s="11">
        <v>9999</v>
      </c>
      <c r="H57" s="11">
        <v>9999</v>
      </c>
      <c r="I57" s="11">
        <v>1.1000000238418579</v>
      </c>
      <c r="J57" s="11">
        <v>0.2800000011920929</v>
      </c>
      <c r="K57" s="11">
        <v>0</v>
      </c>
      <c r="L57" s="11">
        <v>2</v>
      </c>
      <c r="M57" s="11">
        <v>5.4000000953674316</v>
      </c>
      <c r="N57" s="11">
        <v>109.26000213623047</v>
      </c>
    </row>
    <row r="58" spans="1:14">
      <c r="A58">
        <v>51</v>
      </c>
      <c r="B58" s="9">
        <v>9132</v>
      </c>
      <c r="C58" s="6">
        <f t="shared" si="19"/>
        <v>12</v>
      </c>
      <c r="D58" s="12">
        <f t="shared" si="20"/>
        <v>1924</v>
      </c>
      <c r="E58" s="11">
        <v>9999</v>
      </c>
      <c r="F58" s="11">
        <v>9999</v>
      </c>
      <c r="G58" s="11">
        <v>9999</v>
      </c>
      <c r="H58" s="11">
        <v>9999</v>
      </c>
      <c r="I58" s="11">
        <v>1.1000000238418579</v>
      </c>
      <c r="J58" s="11">
        <v>0.2800000011920929</v>
      </c>
      <c r="K58" s="11">
        <v>0</v>
      </c>
      <c r="L58" s="11">
        <v>0.60000002384185791</v>
      </c>
      <c r="M58" s="11">
        <v>1.7000000476837158</v>
      </c>
      <c r="N58" s="11">
        <v>65.699996948242188</v>
      </c>
    </row>
    <row r="59" spans="1:14">
      <c r="A59">
        <v>52</v>
      </c>
      <c r="B59" s="9">
        <v>9163</v>
      </c>
      <c r="C59" s="6">
        <f t="shared" si="19"/>
        <v>1</v>
      </c>
      <c r="D59" s="12">
        <f t="shared" si="20"/>
        <v>1925</v>
      </c>
      <c r="E59" s="11">
        <v>9999</v>
      </c>
      <c r="F59" s="11">
        <v>9999</v>
      </c>
      <c r="G59" s="11">
        <v>9999</v>
      </c>
      <c r="H59" s="11">
        <v>9999</v>
      </c>
      <c r="I59" s="11">
        <v>1.1000000238418579</v>
      </c>
      <c r="J59" s="11">
        <v>0</v>
      </c>
      <c r="K59" s="11">
        <v>0</v>
      </c>
      <c r="L59" s="11">
        <v>0.5</v>
      </c>
      <c r="M59" s="11">
        <v>1.2000000476837158</v>
      </c>
      <c r="N59" s="11">
        <v>39.590000152587891</v>
      </c>
    </row>
    <row r="60" spans="1:14">
      <c r="A60">
        <v>53</v>
      </c>
      <c r="B60" s="9">
        <v>9191</v>
      </c>
      <c r="C60" s="6">
        <f t="shared" si="19"/>
        <v>2</v>
      </c>
      <c r="D60" s="12">
        <f t="shared" si="20"/>
        <v>1925</v>
      </c>
      <c r="E60" s="11">
        <v>9999</v>
      </c>
      <c r="F60" s="11">
        <v>9999</v>
      </c>
      <c r="G60" s="11">
        <v>9999</v>
      </c>
      <c r="H60" s="11">
        <v>9999</v>
      </c>
      <c r="I60" s="11">
        <v>1.1000000238418579</v>
      </c>
      <c r="J60" s="11">
        <v>0</v>
      </c>
      <c r="K60" s="11">
        <v>0</v>
      </c>
      <c r="L60" s="11">
        <v>0.5</v>
      </c>
      <c r="M60" s="11">
        <v>1.2000000476837158</v>
      </c>
      <c r="N60" s="11">
        <v>0</v>
      </c>
    </row>
    <row r="61" spans="1:14">
      <c r="A61">
        <v>54</v>
      </c>
      <c r="B61" s="9">
        <v>9222</v>
      </c>
      <c r="C61" s="6">
        <f t="shared" si="19"/>
        <v>3</v>
      </c>
      <c r="D61" s="12">
        <f t="shared" si="20"/>
        <v>1925</v>
      </c>
      <c r="E61" s="11">
        <v>0</v>
      </c>
      <c r="F61" s="11">
        <v>0</v>
      </c>
      <c r="G61" s="11">
        <v>9999</v>
      </c>
      <c r="H61" s="11">
        <v>9999</v>
      </c>
      <c r="I61" s="11">
        <v>1.1000000238418579</v>
      </c>
      <c r="J61" s="11">
        <v>1.6499999761581421</v>
      </c>
      <c r="K61" s="11">
        <v>0</v>
      </c>
      <c r="L61" s="11">
        <v>0.5</v>
      </c>
      <c r="M61" s="11">
        <v>1.2000000476837158</v>
      </c>
      <c r="N61" s="11">
        <v>0</v>
      </c>
    </row>
    <row r="62" spans="1:14">
      <c r="A62">
        <v>55</v>
      </c>
      <c r="B62" s="9">
        <v>9252</v>
      </c>
      <c r="C62" s="6">
        <f t="shared" si="19"/>
        <v>4</v>
      </c>
      <c r="D62" s="12">
        <f t="shared" si="20"/>
        <v>1925</v>
      </c>
      <c r="E62" s="11">
        <v>15.289999961853027</v>
      </c>
      <c r="F62" s="11">
        <v>14.779999732971191</v>
      </c>
      <c r="G62" s="11">
        <v>56.069999694824219</v>
      </c>
      <c r="H62" s="11">
        <v>0.50999999046325684</v>
      </c>
      <c r="I62" s="11">
        <v>1.1000000238418579</v>
      </c>
      <c r="J62" s="11">
        <v>0.55000001192092896</v>
      </c>
      <c r="K62" s="11">
        <v>0.81999999284744263</v>
      </c>
      <c r="L62" s="11">
        <v>0.5</v>
      </c>
      <c r="M62" s="11">
        <v>1.2000000476837158</v>
      </c>
      <c r="N62" s="11">
        <v>0</v>
      </c>
    </row>
    <row r="63" spans="1:14">
      <c r="A63">
        <v>56</v>
      </c>
      <c r="B63" s="9">
        <v>9283</v>
      </c>
      <c r="C63" s="6">
        <f t="shared" si="19"/>
        <v>5</v>
      </c>
      <c r="D63" s="12">
        <f t="shared" si="20"/>
        <v>1925</v>
      </c>
      <c r="E63" s="11">
        <v>24.459999084472656</v>
      </c>
      <c r="F63" s="11">
        <v>23.649999618530273</v>
      </c>
      <c r="G63" s="11">
        <v>89.69000244140625</v>
      </c>
      <c r="H63" s="11">
        <v>0.81999999284744263</v>
      </c>
      <c r="I63" s="11">
        <v>1.1000000238418579</v>
      </c>
      <c r="J63" s="11">
        <v>0.55000001192092896</v>
      </c>
      <c r="K63" s="11">
        <v>1.2999999523162842</v>
      </c>
      <c r="L63" s="11">
        <v>1.1000000238418579</v>
      </c>
      <c r="M63" s="11">
        <v>2.9000000953674316</v>
      </c>
      <c r="N63" s="11">
        <v>0</v>
      </c>
    </row>
    <row r="64" spans="1:14">
      <c r="A64">
        <v>57</v>
      </c>
      <c r="B64" s="9">
        <v>9313</v>
      </c>
      <c r="C64" s="6">
        <f t="shared" si="19"/>
        <v>6</v>
      </c>
      <c r="D64" s="12">
        <f t="shared" si="20"/>
        <v>1925</v>
      </c>
      <c r="E64" s="11">
        <v>30</v>
      </c>
      <c r="F64" s="11">
        <v>29</v>
      </c>
      <c r="G64" s="11">
        <v>109.98999786376953</v>
      </c>
      <c r="H64" s="11">
        <v>1</v>
      </c>
      <c r="I64" s="11">
        <v>1.1000000238418579</v>
      </c>
      <c r="J64" s="11">
        <v>1.1000000238418579</v>
      </c>
      <c r="K64" s="11">
        <v>1.6000000238418579</v>
      </c>
      <c r="L64" s="11">
        <v>1.5</v>
      </c>
      <c r="M64" s="11">
        <v>4.0999999046325684</v>
      </c>
      <c r="N64" s="11">
        <v>0</v>
      </c>
    </row>
    <row r="65" spans="1:14">
      <c r="A65">
        <v>58</v>
      </c>
      <c r="B65" s="9">
        <v>9344</v>
      </c>
      <c r="C65" s="6">
        <f t="shared" si="19"/>
        <v>7</v>
      </c>
      <c r="D65" s="12">
        <f t="shared" si="20"/>
        <v>1925</v>
      </c>
      <c r="E65" s="11">
        <v>31.729999542236328</v>
      </c>
      <c r="F65" s="11">
        <v>30.670000076293945</v>
      </c>
      <c r="G65" s="11">
        <v>116.34999847412109</v>
      </c>
      <c r="H65" s="11">
        <v>1.059999942779541</v>
      </c>
      <c r="I65" s="11">
        <v>1.1000000238418579</v>
      </c>
      <c r="J65" s="11">
        <v>2.75</v>
      </c>
      <c r="K65" s="11">
        <v>1.690000057220459</v>
      </c>
      <c r="L65" s="11">
        <v>1.1000000238418579</v>
      </c>
      <c r="M65" s="11">
        <v>2.9000000953674316</v>
      </c>
      <c r="N65" s="11">
        <v>0</v>
      </c>
    </row>
    <row r="66" spans="1:14">
      <c r="A66">
        <v>59</v>
      </c>
      <c r="B66" s="9">
        <v>9375</v>
      </c>
      <c r="C66" s="6">
        <f t="shared" si="19"/>
        <v>8</v>
      </c>
      <c r="D66" s="12">
        <f t="shared" si="20"/>
        <v>1925</v>
      </c>
      <c r="E66" s="11">
        <v>24.879999160766602</v>
      </c>
      <c r="F66" s="11">
        <v>24.049999237060547</v>
      </c>
      <c r="G66" s="11">
        <v>91.239997863769531</v>
      </c>
      <c r="H66" s="11">
        <v>0.82999998331069946</v>
      </c>
      <c r="I66" s="11">
        <v>1.1000000238418579</v>
      </c>
      <c r="J66" s="11">
        <v>3.2999999523162842</v>
      </c>
      <c r="K66" s="11">
        <v>1.3300000429153442</v>
      </c>
      <c r="L66" s="11">
        <v>1.2000000476837158</v>
      </c>
      <c r="M66" s="11">
        <v>3.2999999523162842</v>
      </c>
      <c r="N66" s="11">
        <v>0</v>
      </c>
    </row>
    <row r="67" spans="1:14">
      <c r="A67">
        <v>60</v>
      </c>
      <c r="B67" s="9">
        <v>9405</v>
      </c>
      <c r="C67" s="6">
        <f t="shared" si="19"/>
        <v>9</v>
      </c>
      <c r="D67" s="12">
        <f t="shared" si="20"/>
        <v>1925</v>
      </c>
      <c r="E67" s="11">
        <v>17.399999618530273</v>
      </c>
      <c r="F67" s="11">
        <v>16.819999694824219</v>
      </c>
      <c r="G67" s="11">
        <v>63.779998779296875</v>
      </c>
      <c r="H67" s="11">
        <v>0.57999998331069946</v>
      </c>
      <c r="I67" s="11">
        <v>1.1000000238418579</v>
      </c>
      <c r="J67" s="11">
        <v>2.75</v>
      </c>
      <c r="K67" s="11">
        <v>0.93000000715255737</v>
      </c>
      <c r="L67" s="11">
        <v>3.0999999046325684</v>
      </c>
      <c r="M67" s="11">
        <v>8.3000001907348633</v>
      </c>
      <c r="N67" s="11">
        <v>0</v>
      </c>
    </row>
    <row r="68" spans="1:14">
      <c r="A68">
        <v>61</v>
      </c>
      <c r="B68" s="9">
        <v>9436</v>
      </c>
      <c r="C68" s="6">
        <f t="shared" si="19"/>
        <v>10</v>
      </c>
      <c r="D68" s="12">
        <f t="shared" si="20"/>
        <v>1925</v>
      </c>
      <c r="E68" s="11">
        <v>6.2399997711181641</v>
      </c>
      <c r="F68" s="11">
        <v>6.0300002098083496</v>
      </c>
      <c r="G68" s="11">
        <v>22.870000839233398</v>
      </c>
      <c r="H68" s="11">
        <v>0.20999999344348907</v>
      </c>
      <c r="I68" s="11">
        <v>1.1000000238418579</v>
      </c>
      <c r="J68" s="11">
        <v>1.1000000238418579</v>
      </c>
      <c r="K68" s="11">
        <v>0.33000001311302185</v>
      </c>
      <c r="L68" s="11">
        <v>3</v>
      </c>
      <c r="M68" s="11">
        <v>7.9000000953674316</v>
      </c>
      <c r="N68" s="11">
        <v>83.449996948242188</v>
      </c>
    </row>
    <row r="69" spans="1:14">
      <c r="A69">
        <v>62</v>
      </c>
      <c r="B69" s="9">
        <v>9466</v>
      </c>
      <c r="C69" s="6">
        <f t="shared" si="19"/>
        <v>11</v>
      </c>
      <c r="D69" s="12">
        <f t="shared" si="20"/>
        <v>1925</v>
      </c>
      <c r="E69" s="11">
        <v>9999</v>
      </c>
      <c r="F69" s="11">
        <v>9999</v>
      </c>
      <c r="G69" s="11">
        <v>9999</v>
      </c>
      <c r="H69" s="11">
        <v>9999</v>
      </c>
      <c r="I69" s="11">
        <v>1.1000000238418579</v>
      </c>
      <c r="J69" s="11">
        <v>0.2800000011920929</v>
      </c>
      <c r="K69" s="11">
        <v>0</v>
      </c>
      <c r="L69" s="11">
        <v>2</v>
      </c>
      <c r="M69" s="11">
        <v>5.4000000953674316</v>
      </c>
      <c r="N69" s="11">
        <v>113.37999725341797</v>
      </c>
    </row>
    <row r="70" spans="1:14">
      <c r="A70">
        <v>63</v>
      </c>
      <c r="B70" s="9">
        <v>9497</v>
      </c>
      <c r="C70" s="6">
        <f t="shared" si="19"/>
        <v>12</v>
      </c>
      <c r="D70" s="12">
        <f t="shared" si="20"/>
        <v>1925</v>
      </c>
      <c r="E70" s="11">
        <v>9999</v>
      </c>
      <c r="F70" s="11">
        <v>9999</v>
      </c>
      <c r="G70" s="11">
        <v>9999</v>
      </c>
      <c r="H70" s="11">
        <v>9999</v>
      </c>
      <c r="I70" s="11">
        <v>1.1000000238418579</v>
      </c>
      <c r="J70" s="11">
        <v>0.2800000011920929</v>
      </c>
      <c r="K70" s="11">
        <v>0</v>
      </c>
      <c r="L70" s="11">
        <v>0.60000002384185791</v>
      </c>
      <c r="M70" s="11">
        <v>1.7000000476837158</v>
      </c>
      <c r="N70" s="11">
        <v>79.029998779296875</v>
      </c>
    </row>
    <row r="71" spans="1:14">
      <c r="A71">
        <v>64</v>
      </c>
      <c r="B71" s="9">
        <v>9528</v>
      </c>
      <c r="C71" s="6">
        <f t="shared" si="19"/>
        <v>1</v>
      </c>
      <c r="D71" s="12">
        <f t="shared" si="20"/>
        <v>1926</v>
      </c>
      <c r="E71" s="11">
        <v>9999</v>
      </c>
      <c r="F71" s="11">
        <v>9999</v>
      </c>
      <c r="G71" s="11">
        <v>9999</v>
      </c>
      <c r="H71" s="11">
        <v>9999</v>
      </c>
      <c r="I71" s="11">
        <v>1.1000000238418579</v>
      </c>
      <c r="J71" s="11">
        <v>0</v>
      </c>
      <c r="K71" s="11">
        <v>0</v>
      </c>
      <c r="L71" s="11">
        <v>0.5</v>
      </c>
      <c r="M71" s="11">
        <v>1.2000000476837158</v>
      </c>
      <c r="N71" s="11">
        <v>24.319999694824219</v>
      </c>
    </row>
    <row r="72" spans="1:14">
      <c r="A72">
        <v>65</v>
      </c>
      <c r="B72" s="9">
        <v>9556</v>
      </c>
      <c r="C72" s="6">
        <f t="shared" si="19"/>
        <v>2</v>
      </c>
      <c r="D72" s="12">
        <f t="shared" si="20"/>
        <v>1926</v>
      </c>
      <c r="E72" s="11">
        <v>9999</v>
      </c>
      <c r="F72" s="11">
        <v>9999</v>
      </c>
      <c r="G72" s="11">
        <v>9999</v>
      </c>
      <c r="H72" s="11">
        <v>9999</v>
      </c>
      <c r="I72" s="11">
        <v>1.1000000238418579</v>
      </c>
      <c r="J72" s="11">
        <v>0</v>
      </c>
      <c r="K72" s="11">
        <v>0</v>
      </c>
      <c r="L72" s="11">
        <v>0.5</v>
      </c>
      <c r="M72" s="11">
        <v>1.2000000476837158</v>
      </c>
      <c r="N72" s="11">
        <v>0</v>
      </c>
    </row>
    <row r="73" spans="1:14">
      <c r="A73">
        <v>66</v>
      </c>
      <c r="B73" s="9">
        <v>9587</v>
      </c>
      <c r="C73" s="6">
        <f t="shared" ref="C73:C136" si="21">MONTH(B73)</f>
        <v>3</v>
      </c>
      <c r="D73" s="12">
        <f t="shared" ref="D73:D136" si="22">YEAR(B73)</f>
        <v>1926</v>
      </c>
      <c r="E73" s="11">
        <v>1.559999942779541</v>
      </c>
      <c r="F73" s="11">
        <v>1.5099999904632568</v>
      </c>
      <c r="G73" s="11">
        <v>9999</v>
      </c>
      <c r="H73" s="11">
        <v>9999</v>
      </c>
      <c r="I73" s="11">
        <v>1.1000000238418579</v>
      </c>
      <c r="J73" s="11">
        <v>1.6499999761581421</v>
      </c>
      <c r="K73" s="11">
        <v>7.9999998211860657E-2</v>
      </c>
      <c r="L73" s="11">
        <v>0.5</v>
      </c>
      <c r="M73" s="11">
        <v>1.2000000476837158</v>
      </c>
      <c r="N73" s="11">
        <v>0</v>
      </c>
    </row>
    <row r="74" spans="1:14">
      <c r="A74">
        <v>67</v>
      </c>
      <c r="B74" s="9">
        <v>9617</v>
      </c>
      <c r="C74" s="6">
        <f t="shared" si="21"/>
        <v>4</v>
      </c>
      <c r="D74" s="12">
        <f t="shared" si="22"/>
        <v>1926</v>
      </c>
      <c r="E74" s="11">
        <v>10.050000190734863</v>
      </c>
      <c r="F74" s="11">
        <v>9.7200002670288086</v>
      </c>
      <c r="G74" s="11">
        <v>37.240001678466797</v>
      </c>
      <c r="H74" s="11">
        <v>0.34000000357627869</v>
      </c>
      <c r="I74" s="11">
        <v>1.1000000238418579</v>
      </c>
      <c r="J74" s="11">
        <v>0.55000001192092896</v>
      </c>
      <c r="K74" s="11">
        <v>0.54000002145767212</v>
      </c>
      <c r="L74" s="11">
        <v>0.5</v>
      </c>
      <c r="M74" s="11">
        <v>1.2000000476837158</v>
      </c>
      <c r="N74" s="11">
        <v>0</v>
      </c>
    </row>
    <row r="75" spans="1:14">
      <c r="A75">
        <v>68</v>
      </c>
      <c r="B75" s="9">
        <v>9648</v>
      </c>
      <c r="C75" s="6">
        <f t="shared" si="21"/>
        <v>5</v>
      </c>
      <c r="D75" s="12">
        <f t="shared" si="22"/>
        <v>1926</v>
      </c>
      <c r="E75" s="11">
        <v>27.079999923706055</v>
      </c>
      <c r="F75" s="11">
        <v>26.180000305175781</v>
      </c>
      <c r="G75" s="11">
        <v>100.34999847412109</v>
      </c>
      <c r="H75" s="11">
        <v>0.9100000262260437</v>
      </c>
      <c r="I75" s="11">
        <v>1.1000000238418579</v>
      </c>
      <c r="J75" s="11">
        <v>0.55000001192092896</v>
      </c>
      <c r="K75" s="11">
        <v>1.440000057220459</v>
      </c>
      <c r="L75" s="11">
        <v>1.1000000238418579</v>
      </c>
      <c r="M75" s="11">
        <v>2.9000000953674316</v>
      </c>
      <c r="N75" s="11">
        <v>0</v>
      </c>
    </row>
    <row r="76" spans="1:14">
      <c r="A76">
        <v>69</v>
      </c>
      <c r="B76" s="9">
        <v>9678</v>
      </c>
      <c r="C76" s="6">
        <f t="shared" si="21"/>
        <v>6</v>
      </c>
      <c r="D76" s="12">
        <f t="shared" si="22"/>
        <v>1926</v>
      </c>
      <c r="E76" s="11">
        <v>33.119998931884766</v>
      </c>
      <c r="F76" s="11">
        <v>32.020000457763672</v>
      </c>
      <c r="G76" s="11">
        <v>122.72000122070313</v>
      </c>
      <c r="H76" s="11">
        <v>1.1200000047683716</v>
      </c>
      <c r="I76" s="11">
        <v>1.1000000238418579</v>
      </c>
      <c r="J76" s="11">
        <v>1.1000000238418579</v>
      </c>
      <c r="K76" s="11">
        <v>1.7699999809265137</v>
      </c>
      <c r="L76" s="11">
        <v>1.5</v>
      </c>
      <c r="M76" s="11">
        <v>4.0999999046325684</v>
      </c>
      <c r="N76" s="11">
        <v>0</v>
      </c>
    </row>
    <row r="77" spans="1:14">
      <c r="A77">
        <v>70</v>
      </c>
      <c r="B77" s="9">
        <v>9709</v>
      </c>
      <c r="C77" s="6">
        <f t="shared" si="21"/>
        <v>7</v>
      </c>
      <c r="D77" s="12">
        <f t="shared" si="22"/>
        <v>1926</v>
      </c>
      <c r="E77" s="11">
        <v>31.649999618530273</v>
      </c>
      <c r="F77" s="11">
        <v>30.600000381469727</v>
      </c>
      <c r="G77" s="11">
        <v>117.29000091552734</v>
      </c>
      <c r="H77" s="11">
        <v>1.0700000524520874</v>
      </c>
      <c r="I77" s="11">
        <v>1.1000000238418579</v>
      </c>
      <c r="J77" s="11">
        <v>2.75</v>
      </c>
      <c r="K77" s="11">
        <v>1.690000057220459</v>
      </c>
      <c r="L77" s="11">
        <v>1.1000000238418579</v>
      </c>
      <c r="M77" s="11">
        <v>2.9000000953674316</v>
      </c>
      <c r="N77" s="11">
        <v>0</v>
      </c>
    </row>
    <row r="78" spans="1:14">
      <c r="A78">
        <v>71</v>
      </c>
      <c r="B78" s="9">
        <v>9740</v>
      </c>
      <c r="C78" s="6">
        <f t="shared" si="21"/>
        <v>8</v>
      </c>
      <c r="D78" s="12">
        <f t="shared" si="22"/>
        <v>1926</v>
      </c>
      <c r="E78" s="11">
        <v>24.969999313354492</v>
      </c>
      <c r="F78" s="11">
        <v>24.139999389648438</v>
      </c>
      <c r="G78" s="11">
        <v>92.510002136230469</v>
      </c>
      <c r="H78" s="11">
        <v>0.8399999737739563</v>
      </c>
      <c r="I78" s="11">
        <v>1.1000000238418579</v>
      </c>
      <c r="J78" s="11">
        <v>3.2999999523162842</v>
      </c>
      <c r="K78" s="11">
        <v>1.3300000429153442</v>
      </c>
      <c r="L78" s="11">
        <v>1.2000000476837158</v>
      </c>
      <c r="M78" s="11">
        <v>3.2999999523162842</v>
      </c>
      <c r="N78" s="11">
        <v>0</v>
      </c>
    </row>
    <row r="79" spans="1:14">
      <c r="A79">
        <v>72</v>
      </c>
      <c r="B79" s="9">
        <v>9770</v>
      </c>
      <c r="C79" s="6">
        <f t="shared" si="21"/>
        <v>9</v>
      </c>
      <c r="D79" s="12">
        <f t="shared" si="22"/>
        <v>1926</v>
      </c>
      <c r="E79" s="11">
        <v>20.159999847412109</v>
      </c>
      <c r="F79" s="11">
        <v>19.489999771118164</v>
      </c>
      <c r="G79" s="11">
        <v>74.699996948242188</v>
      </c>
      <c r="H79" s="11">
        <v>0.68000000715255737</v>
      </c>
      <c r="I79" s="11">
        <v>1.1000000238418579</v>
      </c>
      <c r="J79" s="11">
        <v>2.75</v>
      </c>
      <c r="K79" s="11">
        <v>1.0800000429153442</v>
      </c>
      <c r="L79" s="11">
        <v>3.0999999046325684</v>
      </c>
      <c r="M79" s="11">
        <v>8.3000001907348633</v>
      </c>
      <c r="N79" s="11">
        <v>0</v>
      </c>
    </row>
    <row r="80" spans="1:14">
      <c r="A80">
        <v>73</v>
      </c>
      <c r="B80" s="9">
        <v>9801</v>
      </c>
      <c r="C80" s="6">
        <f t="shared" si="21"/>
        <v>10</v>
      </c>
      <c r="D80" s="12">
        <f t="shared" si="22"/>
        <v>1926</v>
      </c>
      <c r="E80" s="11">
        <v>1.3999999761581421</v>
      </c>
      <c r="F80" s="11">
        <v>1.3500000238418579</v>
      </c>
      <c r="G80" s="11">
        <v>5.190000057220459</v>
      </c>
      <c r="H80" s="11">
        <v>5.000000074505806E-2</v>
      </c>
      <c r="I80" s="11">
        <v>1.1000000238418579</v>
      </c>
      <c r="J80" s="11">
        <v>1.1000000238418579</v>
      </c>
      <c r="K80" s="11">
        <v>7.0000000298023224E-2</v>
      </c>
      <c r="L80" s="11">
        <v>3</v>
      </c>
      <c r="M80" s="11">
        <v>7.9000000953674316</v>
      </c>
      <c r="N80" s="11">
        <v>84.94000244140625</v>
      </c>
    </row>
    <row r="81" spans="1:14">
      <c r="A81">
        <v>74</v>
      </c>
      <c r="B81" s="9">
        <v>9831</v>
      </c>
      <c r="C81" s="6">
        <f t="shared" si="21"/>
        <v>11</v>
      </c>
      <c r="D81" s="12">
        <f t="shared" si="22"/>
        <v>1926</v>
      </c>
      <c r="E81" s="11">
        <v>9999</v>
      </c>
      <c r="F81" s="11">
        <v>9999</v>
      </c>
      <c r="G81" s="11">
        <v>9999</v>
      </c>
      <c r="H81" s="11">
        <v>9999</v>
      </c>
      <c r="I81" s="11">
        <v>1.1000000238418579</v>
      </c>
      <c r="J81" s="11">
        <v>0.2800000011920929</v>
      </c>
      <c r="K81" s="11">
        <v>0</v>
      </c>
      <c r="L81" s="11">
        <v>2</v>
      </c>
      <c r="M81" s="11">
        <v>5.4000000953674316</v>
      </c>
      <c r="N81" s="11">
        <v>94.639999389648438</v>
      </c>
    </row>
    <row r="82" spans="1:14">
      <c r="A82">
        <v>75</v>
      </c>
      <c r="B82" s="9">
        <v>9862</v>
      </c>
      <c r="C82" s="6">
        <f t="shared" si="21"/>
        <v>12</v>
      </c>
      <c r="D82" s="12">
        <f t="shared" si="22"/>
        <v>1926</v>
      </c>
      <c r="E82" s="11">
        <v>9999</v>
      </c>
      <c r="F82" s="11">
        <v>9999</v>
      </c>
      <c r="G82" s="11">
        <v>9999</v>
      </c>
      <c r="H82" s="11">
        <v>9999</v>
      </c>
      <c r="I82" s="11">
        <v>1.1000000238418579</v>
      </c>
      <c r="J82" s="11">
        <v>0.2800000011920929</v>
      </c>
      <c r="K82" s="11">
        <v>0</v>
      </c>
      <c r="L82" s="11">
        <v>0.60000002384185791</v>
      </c>
      <c r="M82" s="11">
        <v>1.7000000476837158</v>
      </c>
      <c r="N82" s="11">
        <v>79.510002136230469</v>
      </c>
    </row>
    <row r="83" spans="1:14">
      <c r="A83">
        <v>76</v>
      </c>
      <c r="B83" s="9">
        <v>9893</v>
      </c>
      <c r="C83" s="6">
        <f t="shared" si="21"/>
        <v>1</v>
      </c>
      <c r="D83" s="12">
        <f t="shared" si="22"/>
        <v>1927</v>
      </c>
      <c r="E83" s="11">
        <v>9999</v>
      </c>
      <c r="F83" s="11">
        <v>9999</v>
      </c>
      <c r="G83" s="11">
        <v>9999</v>
      </c>
      <c r="H83" s="11">
        <v>9999</v>
      </c>
      <c r="I83" s="11">
        <v>1.1000000238418579</v>
      </c>
      <c r="J83" s="11">
        <v>0</v>
      </c>
      <c r="K83" s="11">
        <v>0</v>
      </c>
      <c r="L83" s="11">
        <v>0.5</v>
      </c>
      <c r="M83" s="11">
        <v>1.2000000476837158</v>
      </c>
      <c r="N83" s="11">
        <v>29.280000686645508</v>
      </c>
    </row>
    <row r="84" spans="1:14">
      <c r="A84">
        <v>77</v>
      </c>
      <c r="B84" s="9">
        <v>9921</v>
      </c>
      <c r="C84" s="6">
        <f t="shared" si="21"/>
        <v>2</v>
      </c>
      <c r="D84" s="12">
        <f t="shared" si="22"/>
        <v>1927</v>
      </c>
      <c r="E84" s="11">
        <v>9999</v>
      </c>
      <c r="F84" s="11">
        <v>9999</v>
      </c>
      <c r="G84" s="11">
        <v>9999</v>
      </c>
      <c r="H84" s="11">
        <v>9999</v>
      </c>
      <c r="I84" s="11">
        <v>1.1000000238418579</v>
      </c>
      <c r="J84" s="11">
        <v>0</v>
      </c>
      <c r="K84" s="11">
        <v>0</v>
      </c>
      <c r="L84" s="11">
        <v>0.5</v>
      </c>
      <c r="M84" s="11">
        <v>1.2000000476837158</v>
      </c>
      <c r="N84" s="11">
        <v>0</v>
      </c>
    </row>
    <row r="85" spans="1:14">
      <c r="A85">
        <v>78</v>
      </c>
      <c r="B85" s="9">
        <v>9952</v>
      </c>
      <c r="C85" s="6">
        <f t="shared" si="21"/>
        <v>3</v>
      </c>
      <c r="D85" s="12">
        <f t="shared" si="22"/>
        <v>1927</v>
      </c>
      <c r="E85" s="11">
        <v>0</v>
      </c>
      <c r="F85" s="11">
        <v>0</v>
      </c>
      <c r="G85" s="11">
        <v>9999</v>
      </c>
      <c r="H85" s="11">
        <v>9999</v>
      </c>
      <c r="I85" s="11">
        <v>1.1000000238418579</v>
      </c>
      <c r="J85" s="11">
        <v>1.6499999761581421</v>
      </c>
      <c r="K85" s="11">
        <v>0</v>
      </c>
      <c r="L85" s="11">
        <v>0.5</v>
      </c>
      <c r="M85" s="11">
        <v>1.2000000476837158</v>
      </c>
      <c r="N85" s="11">
        <v>0</v>
      </c>
    </row>
    <row r="86" spans="1:14">
      <c r="A86">
        <v>79</v>
      </c>
      <c r="B86" s="9">
        <v>9982</v>
      </c>
      <c r="C86" s="6">
        <f t="shared" si="21"/>
        <v>4</v>
      </c>
      <c r="D86" s="12">
        <f t="shared" si="22"/>
        <v>1927</v>
      </c>
      <c r="E86" s="11">
        <v>20.270000457763672</v>
      </c>
      <c r="F86" s="11">
        <v>19.590000152587891</v>
      </c>
      <c r="G86" s="11">
        <v>74.30999755859375</v>
      </c>
      <c r="H86" s="11">
        <v>0.68000000715255737</v>
      </c>
      <c r="I86" s="11">
        <v>1.1000000238418579</v>
      </c>
      <c r="J86" s="11">
        <v>0.55000001192092896</v>
      </c>
      <c r="K86" s="11">
        <v>1.0800000429153442</v>
      </c>
      <c r="L86" s="11">
        <v>0.5</v>
      </c>
      <c r="M86" s="11">
        <v>1.2000000476837158</v>
      </c>
      <c r="N86" s="11">
        <v>0</v>
      </c>
    </row>
    <row r="87" spans="1:14">
      <c r="A87">
        <v>80</v>
      </c>
      <c r="B87" s="9">
        <v>10013</v>
      </c>
      <c r="C87" s="6">
        <f t="shared" si="21"/>
        <v>5</v>
      </c>
      <c r="D87" s="12">
        <f t="shared" si="22"/>
        <v>1927</v>
      </c>
      <c r="E87" s="11">
        <v>26.290000915527344</v>
      </c>
      <c r="F87" s="11">
        <v>25.409999847412109</v>
      </c>
      <c r="G87" s="11">
        <v>96.389999389648438</v>
      </c>
      <c r="H87" s="11">
        <v>0.87999999523162842</v>
      </c>
      <c r="I87" s="11">
        <v>1.1000000238418579</v>
      </c>
      <c r="J87" s="11">
        <v>0.55000001192092896</v>
      </c>
      <c r="K87" s="11">
        <v>1.3999999761581421</v>
      </c>
      <c r="L87" s="11">
        <v>1.1000000238418579</v>
      </c>
      <c r="M87" s="11">
        <v>2.9000000953674316</v>
      </c>
      <c r="N87" s="11">
        <v>0</v>
      </c>
    </row>
    <row r="88" spans="1:14">
      <c r="A88">
        <v>81</v>
      </c>
      <c r="B88" s="9">
        <v>10043</v>
      </c>
      <c r="C88" s="6">
        <f t="shared" si="21"/>
        <v>6</v>
      </c>
      <c r="D88" s="12">
        <f t="shared" si="22"/>
        <v>1927</v>
      </c>
      <c r="E88" s="11">
        <v>29.190000534057617</v>
      </c>
      <c r="F88" s="11">
        <v>28.219999313354492</v>
      </c>
      <c r="G88" s="11">
        <v>107.05000305175781</v>
      </c>
      <c r="H88" s="11">
        <v>0.97000002861022949</v>
      </c>
      <c r="I88" s="11">
        <v>1.1000000238418579</v>
      </c>
      <c r="J88" s="11">
        <v>1.1000000238418579</v>
      </c>
      <c r="K88" s="11">
        <v>1.559999942779541</v>
      </c>
      <c r="L88" s="11">
        <v>1.5</v>
      </c>
      <c r="M88" s="11">
        <v>4.0999999046325684</v>
      </c>
      <c r="N88" s="11">
        <v>0</v>
      </c>
    </row>
    <row r="89" spans="1:14">
      <c r="A89">
        <v>82</v>
      </c>
      <c r="B89" s="9">
        <v>10074</v>
      </c>
      <c r="C89" s="6">
        <f t="shared" si="21"/>
        <v>7</v>
      </c>
      <c r="D89" s="12">
        <f t="shared" si="22"/>
        <v>1927</v>
      </c>
      <c r="E89" s="11">
        <v>30.229999542236328</v>
      </c>
      <c r="F89" s="11">
        <v>29.219999313354492</v>
      </c>
      <c r="G89" s="11">
        <v>110.83000183105469</v>
      </c>
      <c r="H89" s="11">
        <v>1.0099999904632568</v>
      </c>
      <c r="I89" s="11">
        <v>1.1000000238418579</v>
      </c>
      <c r="J89" s="11">
        <v>2.75</v>
      </c>
      <c r="K89" s="11">
        <v>1.6100000143051147</v>
      </c>
      <c r="L89" s="11">
        <v>1.1000000238418579</v>
      </c>
      <c r="M89" s="11">
        <v>2.9000000953674316</v>
      </c>
      <c r="N89" s="11">
        <v>0</v>
      </c>
    </row>
    <row r="90" spans="1:14">
      <c r="A90">
        <v>83</v>
      </c>
      <c r="B90" s="9">
        <v>10105</v>
      </c>
      <c r="C90" s="6">
        <f t="shared" si="21"/>
        <v>8</v>
      </c>
      <c r="D90" s="12">
        <f t="shared" si="22"/>
        <v>1927</v>
      </c>
      <c r="E90" s="11">
        <v>24.069999694824219</v>
      </c>
      <c r="F90" s="11">
        <v>23.270000457763672</v>
      </c>
      <c r="G90" s="11">
        <v>88.269996643066406</v>
      </c>
      <c r="H90" s="11">
        <v>0.80000001192092896</v>
      </c>
      <c r="I90" s="11">
        <v>1.1000000238418579</v>
      </c>
      <c r="J90" s="11">
        <v>3.2999999523162842</v>
      </c>
      <c r="K90" s="11">
        <v>1.2799999713897705</v>
      </c>
      <c r="L90" s="11">
        <v>1.2000000476837158</v>
      </c>
      <c r="M90" s="11">
        <v>3.2999999523162842</v>
      </c>
      <c r="N90" s="11">
        <v>0</v>
      </c>
    </row>
    <row r="91" spans="1:14">
      <c r="A91">
        <v>84</v>
      </c>
      <c r="B91" s="9">
        <v>10135</v>
      </c>
      <c r="C91" s="6">
        <f t="shared" si="21"/>
        <v>9</v>
      </c>
      <c r="D91" s="12">
        <f t="shared" si="22"/>
        <v>1927</v>
      </c>
      <c r="E91" s="11">
        <v>19.190000534057617</v>
      </c>
      <c r="F91" s="11">
        <v>18.559999465942383</v>
      </c>
      <c r="G91" s="11">
        <v>70.379997253417969</v>
      </c>
      <c r="H91" s="11">
        <v>0.63999998569488525</v>
      </c>
      <c r="I91" s="11">
        <v>1.1000000238418579</v>
      </c>
      <c r="J91" s="11">
        <v>2.75</v>
      </c>
      <c r="K91" s="11">
        <v>1.0199999809265137</v>
      </c>
      <c r="L91" s="11">
        <v>3.0999999046325684</v>
      </c>
      <c r="M91" s="11">
        <v>8.3000001907348633</v>
      </c>
      <c r="N91" s="11">
        <v>0</v>
      </c>
    </row>
    <row r="92" spans="1:14">
      <c r="A92">
        <v>85</v>
      </c>
      <c r="B92" s="9">
        <v>10166</v>
      </c>
      <c r="C92" s="6">
        <f t="shared" si="21"/>
        <v>10</v>
      </c>
      <c r="D92" s="12">
        <f t="shared" si="22"/>
        <v>1927</v>
      </c>
      <c r="E92" s="11">
        <v>0.75999999046325684</v>
      </c>
      <c r="F92" s="11">
        <v>0.73000001907348633</v>
      </c>
      <c r="G92" s="11">
        <v>2.7799999713897705</v>
      </c>
      <c r="H92" s="11">
        <v>2.9999999329447746E-2</v>
      </c>
      <c r="I92" s="11">
        <v>1.1000000238418579</v>
      </c>
      <c r="J92" s="11">
        <v>1.1000000238418579</v>
      </c>
      <c r="K92" s="11">
        <v>3.9999999105930328E-2</v>
      </c>
      <c r="L92" s="11">
        <v>3</v>
      </c>
      <c r="M92" s="11">
        <v>7.9000000953674316</v>
      </c>
      <c r="N92" s="11">
        <v>82.699996948242188</v>
      </c>
    </row>
    <row r="93" spans="1:14">
      <c r="A93">
        <v>86</v>
      </c>
      <c r="B93" s="9">
        <v>10196</v>
      </c>
      <c r="C93" s="6">
        <f t="shared" si="21"/>
        <v>11</v>
      </c>
      <c r="D93" s="12">
        <f t="shared" si="22"/>
        <v>1927</v>
      </c>
      <c r="E93" s="11">
        <v>9999</v>
      </c>
      <c r="F93" s="11">
        <v>9999</v>
      </c>
      <c r="G93" s="11">
        <v>9999</v>
      </c>
      <c r="H93" s="11">
        <v>9999</v>
      </c>
      <c r="I93" s="11">
        <v>1.1000000238418579</v>
      </c>
      <c r="J93" s="11">
        <v>0.2800000011920929</v>
      </c>
      <c r="K93" s="11">
        <v>0</v>
      </c>
      <c r="L93" s="11">
        <v>2</v>
      </c>
      <c r="M93" s="11">
        <v>5.4000000953674316</v>
      </c>
      <c r="N93" s="11">
        <v>103.40000152587891</v>
      </c>
    </row>
    <row r="94" spans="1:14">
      <c r="A94">
        <v>87</v>
      </c>
      <c r="B94" s="9">
        <v>10227</v>
      </c>
      <c r="C94" s="6">
        <f t="shared" si="21"/>
        <v>12</v>
      </c>
      <c r="D94" s="12">
        <f t="shared" si="22"/>
        <v>1927</v>
      </c>
      <c r="E94" s="11">
        <v>9999</v>
      </c>
      <c r="F94" s="11">
        <v>9999</v>
      </c>
      <c r="G94" s="11">
        <v>9999</v>
      </c>
      <c r="H94" s="11">
        <v>9999</v>
      </c>
      <c r="I94" s="11">
        <v>1.1000000238418579</v>
      </c>
      <c r="J94" s="11">
        <v>0.2800000011920929</v>
      </c>
      <c r="K94" s="11">
        <v>0</v>
      </c>
      <c r="L94" s="11">
        <v>0.60000002384185791</v>
      </c>
      <c r="M94" s="11">
        <v>1.7000000476837158</v>
      </c>
      <c r="N94" s="11">
        <v>73.720001220703125</v>
      </c>
    </row>
    <row r="95" spans="1:14">
      <c r="A95">
        <v>88</v>
      </c>
      <c r="B95" s="9">
        <v>10258</v>
      </c>
      <c r="C95" s="6">
        <f t="shared" si="21"/>
        <v>1</v>
      </c>
      <c r="D95" s="12">
        <f t="shared" si="22"/>
        <v>1928</v>
      </c>
      <c r="E95" s="11">
        <v>9999</v>
      </c>
      <c r="F95" s="11">
        <v>9999</v>
      </c>
      <c r="G95" s="11">
        <v>9999</v>
      </c>
      <c r="H95" s="11">
        <v>9999</v>
      </c>
      <c r="I95" s="11">
        <v>1.1000000238418579</v>
      </c>
      <c r="J95" s="11">
        <v>0</v>
      </c>
      <c r="K95" s="11">
        <v>0</v>
      </c>
      <c r="L95" s="11">
        <v>0.5</v>
      </c>
      <c r="M95" s="11">
        <v>1.2000000476837158</v>
      </c>
      <c r="N95" s="11">
        <v>34.520000457763672</v>
      </c>
    </row>
    <row r="96" spans="1:14">
      <c r="A96">
        <v>89</v>
      </c>
      <c r="B96" s="9">
        <v>10287</v>
      </c>
      <c r="C96" s="6">
        <f t="shared" si="21"/>
        <v>2</v>
      </c>
      <c r="D96" s="12">
        <f t="shared" si="22"/>
        <v>1928</v>
      </c>
      <c r="E96" s="11">
        <v>9999</v>
      </c>
      <c r="F96" s="11">
        <v>9999</v>
      </c>
      <c r="G96" s="11">
        <v>9999</v>
      </c>
      <c r="H96" s="11">
        <v>9999</v>
      </c>
      <c r="I96" s="11">
        <v>1.1000000238418579</v>
      </c>
      <c r="J96" s="11">
        <v>0</v>
      </c>
      <c r="K96" s="11">
        <v>0</v>
      </c>
      <c r="L96" s="11">
        <v>0.5</v>
      </c>
      <c r="M96" s="11">
        <v>1.2000000476837158</v>
      </c>
      <c r="N96" s="11">
        <v>0</v>
      </c>
    </row>
    <row r="97" spans="1:14">
      <c r="A97">
        <v>90</v>
      </c>
      <c r="B97" s="9">
        <v>10318</v>
      </c>
      <c r="C97" s="6">
        <f t="shared" si="21"/>
        <v>3</v>
      </c>
      <c r="D97" s="12">
        <f t="shared" si="22"/>
        <v>1928</v>
      </c>
      <c r="E97" s="11">
        <v>0</v>
      </c>
      <c r="F97" s="11">
        <v>0</v>
      </c>
      <c r="G97" s="11">
        <v>9999</v>
      </c>
      <c r="H97" s="11">
        <v>9999</v>
      </c>
      <c r="I97" s="11">
        <v>1.1000000238418579</v>
      </c>
      <c r="J97" s="11">
        <v>1.6499999761581421</v>
      </c>
      <c r="K97" s="11">
        <v>0</v>
      </c>
      <c r="L97" s="11">
        <v>0.5</v>
      </c>
      <c r="M97" s="11">
        <v>1.2000000476837158</v>
      </c>
      <c r="N97" s="11">
        <v>0</v>
      </c>
    </row>
    <row r="98" spans="1:14">
      <c r="A98">
        <v>91</v>
      </c>
      <c r="B98" s="9">
        <v>10348</v>
      </c>
      <c r="C98" s="6">
        <f t="shared" si="21"/>
        <v>4</v>
      </c>
      <c r="D98" s="12">
        <f t="shared" si="22"/>
        <v>1928</v>
      </c>
      <c r="E98" s="11">
        <v>18.440000534057617</v>
      </c>
      <c r="F98" s="11">
        <v>17.819999694824219</v>
      </c>
      <c r="G98" s="11">
        <v>67.599998474121094</v>
      </c>
      <c r="H98" s="11">
        <v>0.61000001430511475</v>
      </c>
      <c r="I98" s="11">
        <v>1.1000000238418579</v>
      </c>
      <c r="J98" s="11">
        <v>0.55000001192092896</v>
      </c>
      <c r="K98" s="11">
        <v>0.98000001907348633</v>
      </c>
      <c r="L98" s="11">
        <v>0.5</v>
      </c>
      <c r="M98" s="11">
        <v>1.2000000476837158</v>
      </c>
      <c r="N98" s="11">
        <v>0</v>
      </c>
    </row>
    <row r="99" spans="1:14">
      <c r="A99">
        <v>92</v>
      </c>
      <c r="B99" s="9">
        <v>10379</v>
      </c>
      <c r="C99" s="6">
        <f t="shared" si="21"/>
        <v>5</v>
      </c>
      <c r="D99" s="12">
        <f t="shared" si="22"/>
        <v>1928</v>
      </c>
      <c r="E99" s="11">
        <v>28.290000915527344</v>
      </c>
      <c r="F99" s="11">
        <v>27.350000381469727</v>
      </c>
      <c r="G99" s="11">
        <v>103.73999786376953</v>
      </c>
      <c r="H99" s="11">
        <v>0.93999999761581421</v>
      </c>
      <c r="I99" s="11">
        <v>1.1000000238418579</v>
      </c>
      <c r="J99" s="11">
        <v>0.55000001192092896</v>
      </c>
      <c r="K99" s="11">
        <v>1.5099999904632568</v>
      </c>
      <c r="L99" s="11">
        <v>1.1000000238418579</v>
      </c>
      <c r="M99" s="11">
        <v>2.9000000953674316</v>
      </c>
      <c r="N99" s="11">
        <v>0</v>
      </c>
    </row>
    <row r="100" spans="1:14">
      <c r="A100">
        <v>93</v>
      </c>
      <c r="B100" s="9">
        <v>10409</v>
      </c>
      <c r="C100" s="6">
        <f t="shared" si="21"/>
        <v>6</v>
      </c>
      <c r="D100" s="12">
        <f t="shared" si="22"/>
        <v>1928</v>
      </c>
      <c r="E100" s="11">
        <v>29.180000305175781</v>
      </c>
      <c r="F100" s="11">
        <v>28.209999084472656</v>
      </c>
      <c r="G100" s="11">
        <v>106.98999786376953</v>
      </c>
      <c r="H100" s="11">
        <v>0.97000002861022949</v>
      </c>
      <c r="I100" s="11">
        <v>1.1000000238418579</v>
      </c>
      <c r="J100" s="11">
        <v>1.1000000238418579</v>
      </c>
      <c r="K100" s="11">
        <v>1.559999942779541</v>
      </c>
      <c r="L100" s="11">
        <v>1.5</v>
      </c>
      <c r="M100" s="11">
        <v>4.0999999046325684</v>
      </c>
      <c r="N100" s="11">
        <v>0</v>
      </c>
    </row>
    <row r="101" spans="1:14">
      <c r="A101">
        <v>94</v>
      </c>
      <c r="B101" s="9">
        <v>10440</v>
      </c>
      <c r="C101" s="6">
        <f t="shared" si="21"/>
        <v>7</v>
      </c>
      <c r="D101" s="12">
        <f t="shared" si="22"/>
        <v>1928</v>
      </c>
      <c r="E101" s="11">
        <v>28.200000762939453</v>
      </c>
      <c r="F101" s="11">
        <v>27.260000228881836</v>
      </c>
      <c r="G101" s="11">
        <v>103.41000366210938</v>
      </c>
      <c r="H101" s="11">
        <v>0.93999999761581421</v>
      </c>
      <c r="I101" s="11">
        <v>1.1000000238418579</v>
      </c>
      <c r="J101" s="11">
        <v>2.75</v>
      </c>
      <c r="K101" s="11">
        <v>1.5</v>
      </c>
      <c r="L101" s="11">
        <v>1.1000000238418579</v>
      </c>
      <c r="M101" s="11">
        <v>2.9000000953674316</v>
      </c>
      <c r="N101" s="11">
        <v>0</v>
      </c>
    </row>
    <row r="102" spans="1:14">
      <c r="A102">
        <v>95</v>
      </c>
      <c r="B102" s="9">
        <v>10471</v>
      </c>
      <c r="C102" s="6">
        <f t="shared" si="21"/>
        <v>8</v>
      </c>
      <c r="D102" s="12">
        <f t="shared" si="22"/>
        <v>1928</v>
      </c>
      <c r="E102" s="11">
        <v>22.459999084472656</v>
      </c>
      <c r="F102" s="11">
        <v>21.709999084472656</v>
      </c>
      <c r="G102" s="11">
        <v>82.370002746582031</v>
      </c>
      <c r="H102" s="11">
        <v>0.75</v>
      </c>
      <c r="I102" s="11">
        <v>1.1000000238418579</v>
      </c>
      <c r="J102" s="11">
        <v>3.2999999523162842</v>
      </c>
      <c r="K102" s="11">
        <v>1.2000000476837158</v>
      </c>
      <c r="L102" s="11">
        <v>1.2000000476837158</v>
      </c>
      <c r="M102" s="11">
        <v>3.2999999523162842</v>
      </c>
      <c r="N102" s="11">
        <v>0</v>
      </c>
    </row>
    <row r="103" spans="1:14">
      <c r="A103">
        <v>96</v>
      </c>
      <c r="B103" s="9">
        <v>10501</v>
      </c>
      <c r="C103" s="6">
        <f t="shared" si="21"/>
        <v>9</v>
      </c>
      <c r="D103" s="12">
        <f t="shared" si="22"/>
        <v>1928</v>
      </c>
      <c r="E103" s="11">
        <v>18.030000686645508</v>
      </c>
      <c r="F103" s="11">
        <v>17.430000305175781</v>
      </c>
      <c r="G103" s="11">
        <v>66.110000610351563</v>
      </c>
      <c r="H103" s="11">
        <v>0.60000002384185791</v>
      </c>
      <c r="I103" s="11">
        <v>1.1000000238418579</v>
      </c>
      <c r="J103" s="11">
        <v>2.75</v>
      </c>
      <c r="K103" s="11">
        <v>0.95999997854232788</v>
      </c>
      <c r="L103" s="11">
        <v>3.0999999046325684</v>
      </c>
      <c r="M103" s="11">
        <v>8.3000001907348633</v>
      </c>
      <c r="N103" s="11">
        <v>0</v>
      </c>
    </row>
    <row r="104" spans="1:14">
      <c r="A104">
        <v>97</v>
      </c>
      <c r="B104" s="9">
        <v>10532</v>
      </c>
      <c r="C104" s="6">
        <f t="shared" si="21"/>
        <v>10</v>
      </c>
      <c r="D104" s="12">
        <f t="shared" si="22"/>
        <v>1928</v>
      </c>
      <c r="E104" s="11">
        <v>5.3899998664855957</v>
      </c>
      <c r="F104" s="11">
        <v>5.2100000381469727</v>
      </c>
      <c r="G104" s="11">
        <v>19.780000686645508</v>
      </c>
      <c r="H104" s="11">
        <v>0.18000000715255737</v>
      </c>
      <c r="I104" s="11">
        <v>1.1000000238418579</v>
      </c>
      <c r="J104" s="11">
        <v>1.1000000238418579</v>
      </c>
      <c r="K104" s="11">
        <v>0.28999999165534973</v>
      </c>
      <c r="L104" s="11">
        <v>3</v>
      </c>
      <c r="M104" s="11">
        <v>7.9000000953674316</v>
      </c>
      <c r="N104" s="11">
        <v>85.589996337890625</v>
      </c>
    </row>
    <row r="105" spans="1:14">
      <c r="A105">
        <v>98</v>
      </c>
      <c r="B105" s="9">
        <v>10562</v>
      </c>
      <c r="C105" s="6">
        <f t="shared" si="21"/>
        <v>11</v>
      </c>
      <c r="D105" s="12">
        <f t="shared" si="22"/>
        <v>1928</v>
      </c>
      <c r="E105" s="11">
        <v>9999</v>
      </c>
      <c r="F105" s="11">
        <v>9999</v>
      </c>
      <c r="G105" s="11">
        <v>9999</v>
      </c>
      <c r="H105" s="11">
        <v>9999</v>
      </c>
      <c r="I105" s="11">
        <v>1.1000000238418579</v>
      </c>
      <c r="J105" s="11">
        <v>0.2800000011920929</v>
      </c>
      <c r="K105" s="11">
        <v>0</v>
      </c>
      <c r="L105" s="11">
        <v>2</v>
      </c>
      <c r="M105" s="11">
        <v>5.4000000953674316</v>
      </c>
      <c r="N105" s="11">
        <v>101.83000183105469</v>
      </c>
    </row>
    <row r="106" spans="1:14">
      <c r="A106">
        <v>99</v>
      </c>
      <c r="B106" s="9">
        <v>10593</v>
      </c>
      <c r="C106" s="6">
        <f t="shared" si="21"/>
        <v>12</v>
      </c>
      <c r="D106" s="12">
        <f t="shared" si="22"/>
        <v>1928</v>
      </c>
      <c r="E106" s="11">
        <v>9999</v>
      </c>
      <c r="F106" s="11">
        <v>9999</v>
      </c>
      <c r="G106" s="11">
        <v>9999</v>
      </c>
      <c r="H106" s="11">
        <v>9999</v>
      </c>
      <c r="I106" s="11">
        <v>1.1000000238418579</v>
      </c>
      <c r="J106" s="11">
        <v>0.2800000011920929</v>
      </c>
      <c r="K106" s="11">
        <v>0</v>
      </c>
      <c r="L106" s="11">
        <v>0.60000002384185791</v>
      </c>
      <c r="M106" s="11">
        <v>1.7000000476837158</v>
      </c>
      <c r="N106" s="11">
        <v>70.330001831054688</v>
      </c>
    </row>
    <row r="107" spans="1:14">
      <c r="A107">
        <v>100</v>
      </c>
      <c r="B107" s="9">
        <v>10624</v>
      </c>
      <c r="C107" s="6">
        <f t="shared" si="21"/>
        <v>1</v>
      </c>
      <c r="D107" s="12">
        <f t="shared" si="22"/>
        <v>1929</v>
      </c>
      <c r="E107" s="11">
        <v>9999</v>
      </c>
      <c r="F107" s="11">
        <v>9999</v>
      </c>
      <c r="G107" s="11">
        <v>9999</v>
      </c>
      <c r="H107" s="11">
        <v>9999</v>
      </c>
      <c r="I107" s="11">
        <v>1.1000000238418579</v>
      </c>
      <c r="J107" s="11">
        <v>0</v>
      </c>
      <c r="K107" s="11">
        <v>0</v>
      </c>
      <c r="L107" s="11">
        <v>0.5</v>
      </c>
      <c r="M107" s="11">
        <v>1.2000000476837158</v>
      </c>
      <c r="N107" s="11">
        <v>37.479999542236328</v>
      </c>
    </row>
    <row r="108" spans="1:14">
      <c r="A108">
        <v>101</v>
      </c>
      <c r="B108" s="9">
        <v>10652</v>
      </c>
      <c r="C108" s="6">
        <f t="shared" si="21"/>
        <v>2</v>
      </c>
      <c r="D108" s="12">
        <f t="shared" si="22"/>
        <v>1929</v>
      </c>
      <c r="E108" s="11">
        <v>9999</v>
      </c>
      <c r="F108" s="11">
        <v>9999</v>
      </c>
      <c r="G108" s="11">
        <v>9999</v>
      </c>
      <c r="H108" s="11">
        <v>9999</v>
      </c>
      <c r="I108" s="11">
        <v>1.1000000238418579</v>
      </c>
      <c r="J108" s="11">
        <v>0</v>
      </c>
      <c r="K108" s="11">
        <v>0</v>
      </c>
      <c r="L108" s="11">
        <v>0.5</v>
      </c>
      <c r="M108" s="11">
        <v>1.2000000476837158</v>
      </c>
      <c r="N108" s="11">
        <v>0</v>
      </c>
    </row>
    <row r="109" spans="1:14">
      <c r="A109">
        <v>102</v>
      </c>
      <c r="B109" s="9">
        <v>10683</v>
      </c>
      <c r="C109" s="6">
        <f t="shared" si="21"/>
        <v>3</v>
      </c>
      <c r="D109" s="12">
        <f t="shared" si="22"/>
        <v>1929</v>
      </c>
      <c r="E109" s="11">
        <v>0.18000000715255737</v>
      </c>
      <c r="F109" s="11">
        <v>0.17000000178813934</v>
      </c>
      <c r="G109" s="11">
        <v>9999</v>
      </c>
      <c r="H109" s="11">
        <v>9999</v>
      </c>
      <c r="I109" s="11">
        <v>1.1000000238418579</v>
      </c>
      <c r="J109" s="11">
        <v>1.6499999761581421</v>
      </c>
      <c r="K109" s="11">
        <v>9.9999997764825821E-3</v>
      </c>
      <c r="L109" s="11">
        <v>0.5</v>
      </c>
      <c r="M109" s="11">
        <v>1.2000000476837158</v>
      </c>
      <c r="N109" s="11">
        <v>0</v>
      </c>
    </row>
    <row r="110" spans="1:14">
      <c r="A110">
        <v>103</v>
      </c>
      <c r="B110" s="9">
        <v>10713</v>
      </c>
      <c r="C110" s="6">
        <f t="shared" si="21"/>
        <v>4</v>
      </c>
      <c r="D110" s="12">
        <f t="shared" si="22"/>
        <v>1929</v>
      </c>
      <c r="E110" s="11">
        <v>26.940000534057617</v>
      </c>
      <c r="F110" s="11">
        <v>26.049999237060547</v>
      </c>
      <c r="G110" s="11">
        <v>98.910003662109375</v>
      </c>
      <c r="H110" s="11">
        <v>0.89999997615814209</v>
      </c>
      <c r="I110" s="11">
        <v>1.1000000238418579</v>
      </c>
      <c r="J110" s="11">
        <v>0.55000001192092896</v>
      </c>
      <c r="K110" s="11">
        <v>1.4299999475479126</v>
      </c>
      <c r="L110" s="11">
        <v>0.5</v>
      </c>
      <c r="M110" s="11">
        <v>1.2000000476837158</v>
      </c>
      <c r="N110" s="11">
        <v>0</v>
      </c>
    </row>
    <row r="111" spans="1:14">
      <c r="A111">
        <v>104</v>
      </c>
      <c r="B111" s="9">
        <v>10744</v>
      </c>
      <c r="C111" s="6">
        <f t="shared" si="21"/>
        <v>5</v>
      </c>
      <c r="D111" s="12">
        <f t="shared" si="22"/>
        <v>1929</v>
      </c>
      <c r="E111" s="11">
        <v>28.579999923706055</v>
      </c>
      <c r="F111" s="11">
        <v>27.629999160766602</v>
      </c>
      <c r="G111" s="11">
        <v>104.91999816894531</v>
      </c>
      <c r="H111" s="11">
        <v>0.94999998807907104</v>
      </c>
      <c r="I111" s="11">
        <v>1.1000000238418579</v>
      </c>
      <c r="J111" s="11">
        <v>0.55000001192092896</v>
      </c>
      <c r="K111" s="11">
        <v>1.5199999809265137</v>
      </c>
      <c r="L111" s="11">
        <v>1.1000000238418579</v>
      </c>
      <c r="M111" s="11">
        <v>2.9000000953674316</v>
      </c>
      <c r="N111" s="11">
        <v>0</v>
      </c>
    </row>
    <row r="112" spans="1:14">
      <c r="A112">
        <v>105</v>
      </c>
      <c r="B112" s="9">
        <v>10774</v>
      </c>
      <c r="C112" s="6">
        <f t="shared" si="21"/>
        <v>6</v>
      </c>
      <c r="D112" s="12">
        <f t="shared" si="22"/>
        <v>1929</v>
      </c>
      <c r="E112" s="11">
        <v>25.170000076293945</v>
      </c>
      <c r="F112" s="11">
        <v>24.329999923706055</v>
      </c>
      <c r="G112" s="11">
        <v>92.410003662109375</v>
      </c>
      <c r="H112" s="11">
        <v>0.8399999737739563</v>
      </c>
      <c r="I112" s="11">
        <v>1.1000000238418579</v>
      </c>
      <c r="J112" s="11">
        <v>1.1000000238418579</v>
      </c>
      <c r="K112" s="11">
        <v>1.3400000333786011</v>
      </c>
      <c r="L112" s="11">
        <v>1.5</v>
      </c>
      <c r="M112" s="11">
        <v>4.0999999046325684</v>
      </c>
      <c r="N112" s="11">
        <v>0</v>
      </c>
    </row>
    <row r="113" spans="1:14">
      <c r="A113">
        <v>106</v>
      </c>
      <c r="B113" s="9">
        <v>10805</v>
      </c>
      <c r="C113" s="6">
        <f t="shared" si="21"/>
        <v>7</v>
      </c>
      <c r="D113" s="12">
        <f t="shared" si="22"/>
        <v>1929</v>
      </c>
      <c r="E113" s="11">
        <v>31.979999542236328</v>
      </c>
      <c r="F113" s="11">
        <v>30.909999847412109</v>
      </c>
      <c r="G113" s="11">
        <v>117.38999938964844</v>
      </c>
      <c r="H113" s="11">
        <v>1.0700000524520874</v>
      </c>
      <c r="I113" s="11">
        <v>1.1000000238418579</v>
      </c>
      <c r="J113" s="11">
        <v>2.75</v>
      </c>
      <c r="K113" s="11">
        <v>1.7000000476837158</v>
      </c>
      <c r="L113" s="11">
        <v>1.1000000238418579</v>
      </c>
      <c r="M113" s="11">
        <v>2.9000000953674316</v>
      </c>
      <c r="N113" s="11">
        <v>0</v>
      </c>
    </row>
    <row r="114" spans="1:14">
      <c r="A114">
        <v>107</v>
      </c>
      <c r="B114" s="9">
        <v>10836</v>
      </c>
      <c r="C114" s="6">
        <f t="shared" si="21"/>
        <v>8</v>
      </c>
      <c r="D114" s="12">
        <f t="shared" si="22"/>
        <v>1929</v>
      </c>
      <c r="E114" s="11">
        <v>24.110000610351563</v>
      </c>
      <c r="F114" s="11">
        <v>23.299999237060547</v>
      </c>
      <c r="G114" s="11">
        <v>88.5</v>
      </c>
      <c r="H114" s="11">
        <v>0.80000001192092896</v>
      </c>
      <c r="I114" s="11">
        <v>1.1000000238418579</v>
      </c>
      <c r="J114" s="11">
        <v>3.2999999523162842</v>
      </c>
      <c r="K114" s="11">
        <v>1.2799999713897705</v>
      </c>
      <c r="L114" s="11">
        <v>1.2000000476837158</v>
      </c>
      <c r="M114" s="11">
        <v>3.2999999523162842</v>
      </c>
      <c r="N114" s="11">
        <v>0</v>
      </c>
    </row>
    <row r="115" spans="1:14">
      <c r="A115">
        <v>108</v>
      </c>
      <c r="B115" s="9">
        <v>10866</v>
      </c>
      <c r="C115" s="6">
        <f t="shared" si="21"/>
        <v>9</v>
      </c>
      <c r="D115" s="12">
        <f t="shared" si="22"/>
        <v>1929</v>
      </c>
      <c r="E115" s="11">
        <v>8.9499998092651367</v>
      </c>
      <c r="F115" s="11">
        <v>8.6499996185302734</v>
      </c>
      <c r="G115" s="11">
        <v>32.869998931884766</v>
      </c>
      <c r="H115" s="11">
        <v>0.30000001192092896</v>
      </c>
      <c r="I115" s="11">
        <v>1.1000000238418579</v>
      </c>
      <c r="J115" s="11">
        <v>2.75</v>
      </c>
      <c r="K115" s="11">
        <v>0.47999998927116394</v>
      </c>
      <c r="L115" s="11">
        <v>3.0999999046325684</v>
      </c>
      <c r="M115" s="11">
        <v>8.3000001907348633</v>
      </c>
      <c r="N115" s="11">
        <v>0</v>
      </c>
    </row>
    <row r="116" spans="1:14">
      <c r="A116">
        <v>109</v>
      </c>
      <c r="B116" s="9">
        <v>10897</v>
      </c>
      <c r="C116" s="6">
        <f t="shared" si="21"/>
        <v>10</v>
      </c>
      <c r="D116" s="12">
        <f t="shared" si="22"/>
        <v>1929</v>
      </c>
      <c r="E116" s="11">
        <v>4.0900001525878906</v>
      </c>
      <c r="F116" s="11">
        <v>3.9500000476837158</v>
      </c>
      <c r="G116" s="11">
        <v>15.010000228881836</v>
      </c>
      <c r="H116" s="11">
        <v>0.14000000059604645</v>
      </c>
      <c r="I116" s="11">
        <v>1.1000000238418579</v>
      </c>
      <c r="J116" s="11">
        <v>1.1000000238418579</v>
      </c>
      <c r="K116" s="11">
        <v>0.2199999988079071</v>
      </c>
      <c r="L116" s="11">
        <v>3</v>
      </c>
      <c r="M116" s="11">
        <v>7.9000000953674316</v>
      </c>
      <c r="N116" s="11">
        <v>90.55999755859375</v>
      </c>
    </row>
    <row r="117" spans="1:14">
      <c r="A117">
        <v>110</v>
      </c>
      <c r="B117" s="9">
        <v>10927</v>
      </c>
      <c r="C117" s="6">
        <f t="shared" si="21"/>
        <v>11</v>
      </c>
      <c r="D117" s="12">
        <f t="shared" si="22"/>
        <v>1929</v>
      </c>
      <c r="E117" s="11">
        <v>9999</v>
      </c>
      <c r="F117" s="11">
        <v>9999</v>
      </c>
      <c r="G117" s="11">
        <v>9999</v>
      </c>
      <c r="H117" s="11">
        <v>9999</v>
      </c>
      <c r="I117" s="11">
        <v>1.1000000238418579</v>
      </c>
      <c r="J117" s="11">
        <v>0.2800000011920929</v>
      </c>
      <c r="K117" s="11">
        <v>3.9999999105930328E-2</v>
      </c>
      <c r="L117" s="11">
        <v>2</v>
      </c>
      <c r="M117" s="11">
        <v>5.4000000953674316</v>
      </c>
      <c r="N117" s="11">
        <v>120.48999786376953</v>
      </c>
    </row>
    <row r="118" spans="1:14">
      <c r="A118">
        <v>111</v>
      </c>
      <c r="B118" s="9">
        <v>10958</v>
      </c>
      <c r="C118" s="6">
        <f t="shared" si="21"/>
        <v>12</v>
      </c>
      <c r="D118" s="12">
        <f t="shared" si="22"/>
        <v>1929</v>
      </c>
      <c r="E118" s="11">
        <v>9999</v>
      </c>
      <c r="F118" s="11">
        <v>9999</v>
      </c>
      <c r="G118" s="11">
        <v>9999</v>
      </c>
      <c r="H118" s="11">
        <v>9999</v>
      </c>
      <c r="I118" s="11">
        <v>1.1000000238418579</v>
      </c>
      <c r="J118" s="11">
        <v>0.2800000011920929</v>
      </c>
      <c r="K118" s="11">
        <v>0</v>
      </c>
      <c r="L118" s="11">
        <v>0.60000002384185791</v>
      </c>
      <c r="M118" s="11">
        <v>1.7000000476837158</v>
      </c>
      <c r="N118" s="11">
        <v>62.479999542236328</v>
      </c>
    </row>
    <row r="119" spans="1:14">
      <c r="A119">
        <v>112</v>
      </c>
      <c r="B119" s="9">
        <v>10989</v>
      </c>
      <c r="C119" s="6">
        <f t="shared" si="21"/>
        <v>1</v>
      </c>
      <c r="D119" s="12">
        <f t="shared" si="22"/>
        <v>1930</v>
      </c>
      <c r="E119" s="11">
        <v>9999</v>
      </c>
      <c r="F119" s="11">
        <v>9999</v>
      </c>
      <c r="G119" s="11">
        <v>9999</v>
      </c>
      <c r="H119" s="11">
        <v>9999</v>
      </c>
      <c r="I119" s="11">
        <v>1.1000000238418579</v>
      </c>
      <c r="J119" s="11">
        <v>0</v>
      </c>
      <c r="K119" s="11">
        <v>0</v>
      </c>
      <c r="L119" s="11">
        <v>0.5</v>
      </c>
      <c r="M119" s="11">
        <v>1.2000000476837158</v>
      </c>
      <c r="N119" s="11">
        <v>26.850000381469727</v>
      </c>
    </row>
    <row r="120" spans="1:14">
      <c r="A120">
        <v>113</v>
      </c>
      <c r="B120" s="9">
        <v>11017</v>
      </c>
      <c r="C120" s="6">
        <f t="shared" si="21"/>
        <v>2</v>
      </c>
      <c r="D120" s="12">
        <f t="shared" si="22"/>
        <v>1930</v>
      </c>
      <c r="E120" s="11">
        <v>9999</v>
      </c>
      <c r="F120" s="11">
        <v>9999</v>
      </c>
      <c r="G120" s="11">
        <v>9999</v>
      </c>
      <c r="H120" s="11">
        <v>9999</v>
      </c>
      <c r="I120" s="11">
        <v>1.1000000238418579</v>
      </c>
      <c r="J120" s="11">
        <v>0</v>
      </c>
      <c r="K120" s="11">
        <v>0</v>
      </c>
      <c r="L120" s="11">
        <v>0.5</v>
      </c>
      <c r="M120" s="11">
        <v>1.2000000476837158</v>
      </c>
      <c r="N120" s="11">
        <v>0</v>
      </c>
    </row>
    <row r="121" spans="1:14">
      <c r="A121">
        <v>114</v>
      </c>
      <c r="B121" s="9">
        <v>11048</v>
      </c>
      <c r="C121" s="6">
        <f t="shared" si="21"/>
        <v>3</v>
      </c>
      <c r="D121" s="12">
        <f t="shared" si="22"/>
        <v>1930</v>
      </c>
      <c r="E121" s="11">
        <v>0</v>
      </c>
      <c r="F121" s="11">
        <v>0</v>
      </c>
      <c r="G121" s="11">
        <v>9999</v>
      </c>
      <c r="H121" s="11">
        <v>9999</v>
      </c>
      <c r="I121" s="11">
        <v>1.1000000238418579</v>
      </c>
      <c r="J121" s="11">
        <v>1.6499999761581421</v>
      </c>
      <c r="K121" s="11">
        <v>0</v>
      </c>
      <c r="L121" s="11">
        <v>0.5</v>
      </c>
      <c r="M121" s="11">
        <v>1.2000000476837158</v>
      </c>
      <c r="N121" s="11">
        <v>0</v>
      </c>
    </row>
    <row r="122" spans="1:14">
      <c r="A122">
        <v>115</v>
      </c>
      <c r="B122" s="9">
        <v>11078</v>
      </c>
      <c r="C122" s="6">
        <f t="shared" si="21"/>
        <v>4</v>
      </c>
      <c r="D122" s="12">
        <f t="shared" si="22"/>
        <v>1930</v>
      </c>
      <c r="E122" s="11">
        <v>17.120000839233398</v>
      </c>
      <c r="F122" s="11">
        <v>16.549999237060547</v>
      </c>
      <c r="G122" s="11">
        <v>62.790000915527344</v>
      </c>
      <c r="H122" s="11">
        <v>0.56999999284744263</v>
      </c>
      <c r="I122" s="11">
        <v>1.1000000238418579</v>
      </c>
      <c r="J122" s="11">
        <v>0.55000001192092896</v>
      </c>
      <c r="K122" s="11">
        <v>0.9100000262260437</v>
      </c>
      <c r="L122" s="11">
        <v>0.5</v>
      </c>
      <c r="M122" s="11">
        <v>1.2000000476837158</v>
      </c>
      <c r="N122" s="11">
        <v>0</v>
      </c>
    </row>
    <row r="123" spans="1:14">
      <c r="A123">
        <v>116</v>
      </c>
      <c r="B123" s="9">
        <v>11109</v>
      </c>
      <c r="C123" s="6">
        <f t="shared" si="21"/>
        <v>5</v>
      </c>
      <c r="D123" s="12">
        <f t="shared" si="22"/>
        <v>1930</v>
      </c>
      <c r="E123" s="11">
        <v>26.309999465942383</v>
      </c>
      <c r="F123" s="11">
        <v>25.430000305175781</v>
      </c>
      <c r="G123" s="11">
        <v>96.470001220703125</v>
      </c>
      <c r="H123" s="11">
        <v>0.87999999523162842</v>
      </c>
      <c r="I123" s="11">
        <v>1.1000000238418579</v>
      </c>
      <c r="J123" s="11">
        <v>0.55000001192092896</v>
      </c>
      <c r="K123" s="11">
        <v>1.3999999761581421</v>
      </c>
      <c r="L123" s="11">
        <v>1.1000000238418579</v>
      </c>
      <c r="M123" s="11">
        <v>2.9000000953674316</v>
      </c>
      <c r="N123" s="11">
        <v>0</v>
      </c>
    </row>
    <row r="124" spans="1:14">
      <c r="A124">
        <v>117</v>
      </c>
      <c r="B124" s="9">
        <v>11139</v>
      </c>
      <c r="C124" s="6">
        <f t="shared" si="21"/>
        <v>6</v>
      </c>
      <c r="D124" s="12">
        <f t="shared" si="22"/>
        <v>1930</v>
      </c>
      <c r="E124" s="11">
        <v>30.899999618530273</v>
      </c>
      <c r="F124" s="11">
        <v>29.870000839233398</v>
      </c>
      <c r="G124" s="11">
        <v>113.30000305175781</v>
      </c>
      <c r="H124" s="11">
        <v>1.0299999713897705</v>
      </c>
      <c r="I124" s="11">
        <v>1.1000000238418579</v>
      </c>
      <c r="J124" s="11">
        <v>1.1000000238418579</v>
      </c>
      <c r="K124" s="11">
        <v>1.6499999761581421</v>
      </c>
      <c r="L124" s="11">
        <v>1.5</v>
      </c>
      <c r="M124" s="11">
        <v>4.0999999046325684</v>
      </c>
      <c r="N124" s="11">
        <v>0</v>
      </c>
    </row>
    <row r="125" spans="1:14">
      <c r="A125">
        <v>118</v>
      </c>
      <c r="B125" s="9">
        <v>11170</v>
      </c>
      <c r="C125" s="6">
        <f t="shared" si="21"/>
        <v>7</v>
      </c>
      <c r="D125" s="12">
        <f t="shared" si="22"/>
        <v>1930</v>
      </c>
      <c r="E125" s="11">
        <v>29.450000762939453</v>
      </c>
      <c r="F125" s="11">
        <v>28.469999313354492</v>
      </c>
      <c r="G125" s="11">
        <v>107.98000335693359</v>
      </c>
      <c r="H125" s="11">
        <v>0.98000001907348633</v>
      </c>
      <c r="I125" s="11">
        <v>1.1000000238418579</v>
      </c>
      <c r="J125" s="11">
        <v>2.75</v>
      </c>
      <c r="K125" s="11">
        <v>1.5700000524520874</v>
      </c>
      <c r="L125" s="11">
        <v>1.1000000238418579</v>
      </c>
      <c r="M125" s="11">
        <v>2.9000000953674316</v>
      </c>
      <c r="N125" s="11">
        <v>0</v>
      </c>
    </row>
    <row r="126" spans="1:14">
      <c r="A126">
        <v>119</v>
      </c>
      <c r="B126" s="9">
        <v>11201</v>
      </c>
      <c r="C126" s="6">
        <f t="shared" si="21"/>
        <v>8</v>
      </c>
      <c r="D126" s="12">
        <f t="shared" si="22"/>
        <v>1930</v>
      </c>
      <c r="E126" s="11">
        <v>23.450000762939453</v>
      </c>
      <c r="F126" s="11">
        <v>22.670000076293945</v>
      </c>
      <c r="G126" s="11">
        <v>86</v>
      </c>
      <c r="H126" s="11">
        <v>0.77999997138977051</v>
      </c>
      <c r="I126" s="11">
        <v>1.1000000238418579</v>
      </c>
      <c r="J126" s="11">
        <v>3.2999999523162842</v>
      </c>
      <c r="K126" s="11">
        <v>1.25</v>
      </c>
      <c r="L126" s="11">
        <v>1.2000000476837158</v>
      </c>
      <c r="M126" s="11">
        <v>3.2999999523162842</v>
      </c>
      <c r="N126" s="11">
        <v>0</v>
      </c>
    </row>
    <row r="127" spans="1:14">
      <c r="A127">
        <v>120</v>
      </c>
      <c r="B127" s="9">
        <v>11231</v>
      </c>
      <c r="C127" s="6">
        <f t="shared" si="21"/>
        <v>9</v>
      </c>
      <c r="D127" s="12">
        <f t="shared" si="22"/>
        <v>1930</v>
      </c>
      <c r="E127" s="11">
        <v>16.870000839233398</v>
      </c>
      <c r="F127" s="11">
        <v>16.309999465942383</v>
      </c>
      <c r="G127" s="11">
        <v>61.869998931884766</v>
      </c>
      <c r="H127" s="11">
        <v>0.56000000238418579</v>
      </c>
      <c r="I127" s="11">
        <v>1.1000000238418579</v>
      </c>
      <c r="J127" s="11">
        <v>2.75</v>
      </c>
      <c r="K127" s="11">
        <v>0.89999997615814209</v>
      </c>
      <c r="L127" s="11">
        <v>3.0999999046325684</v>
      </c>
      <c r="M127" s="11">
        <v>8.3000001907348633</v>
      </c>
      <c r="N127" s="11">
        <v>0</v>
      </c>
    </row>
    <row r="128" spans="1:14">
      <c r="A128">
        <v>121</v>
      </c>
      <c r="B128" s="9">
        <v>11262</v>
      </c>
      <c r="C128" s="6">
        <f t="shared" si="21"/>
        <v>10</v>
      </c>
      <c r="D128" s="12">
        <f t="shared" si="22"/>
        <v>1930</v>
      </c>
      <c r="E128" s="11">
        <v>5.8899998664855957</v>
      </c>
      <c r="F128" s="11">
        <v>5.690000057220459</v>
      </c>
      <c r="G128" s="11">
        <v>21.600000381469727</v>
      </c>
      <c r="H128" s="11">
        <v>0.20000000298023224</v>
      </c>
      <c r="I128" s="11">
        <v>1.1000000238418579</v>
      </c>
      <c r="J128" s="11">
        <v>1.1000000238418579</v>
      </c>
      <c r="K128" s="11">
        <v>0.31000000238418579</v>
      </c>
      <c r="L128" s="11">
        <v>3</v>
      </c>
      <c r="M128" s="11">
        <v>7.9000000953674316</v>
      </c>
      <c r="N128" s="11">
        <v>85.970001220703125</v>
      </c>
    </row>
    <row r="129" spans="1:14">
      <c r="A129">
        <v>122</v>
      </c>
      <c r="B129" s="9">
        <v>11292</v>
      </c>
      <c r="C129" s="6">
        <f t="shared" si="21"/>
        <v>11</v>
      </c>
      <c r="D129" s="12">
        <f t="shared" si="22"/>
        <v>1930</v>
      </c>
      <c r="E129" s="11">
        <v>9999</v>
      </c>
      <c r="F129" s="11">
        <v>9999</v>
      </c>
      <c r="G129" s="11">
        <v>9999</v>
      </c>
      <c r="H129" s="11">
        <v>9999</v>
      </c>
      <c r="I129" s="11">
        <v>1.1000000238418579</v>
      </c>
      <c r="J129" s="11">
        <v>0.2800000011920929</v>
      </c>
      <c r="K129" s="11">
        <v>0</v>
      </c>
      <c r="L129" s="11">
        <v>2</v>
      </c>
      <c r="M129" s="11">
        <v>5.4000000953674316</v>
      </c>
      <c r="N129" s="11">
        <v>115.40000152587891</v>
      </c>
    </row>
    <row r="130" spans="1:14">
      <c r="A130">
        <v>123</v>
      </c>
      <c r="B130" s="9">
        <v>11323</v>
      </c>
      <c r="C130" s="6">
        <f t="shared" si="21"/>
        <v>12</v>
      </c>
      <c r="D130" s="12">
        <f t="shared" si="22"/>
        <v>1930</v>
      </c>
      <c r="E130" s="11">
        <v>9999</v>
      </c>
      <c r="F130" s="11">
        <v>9999</v>
      </c>
      <c r="G130" s="11">
        <v>9999</v>
      </c>
      <c r="H130" s="11">
        <v>9999</v>
      </c>
      <c r="I130" s="11">
        <v>1.1000000238418579</v>
      </c>
      <c r="J130" s="11">
        <v>0.2800000011920929</v>
      </c>
      <c r="K130" s="11">
        <v>0</v>
      </c>
      <c r="L130" s="11">
        <v>0.60000002384185791</v>
      </c>
      <c r="M130" s="11">
        <v>1.7000000476837158</v>
      </c>
      <c r="N130" s="11">
        <v>83.489997863769531</v>
      </c>
    </row>
    <row r="131" spans="1:14">
      <c r="A131">
        <v>124</v>
      </c>
      <c r="B131" s="9">
        <v>11354</v>
      </c>
      <c r="C131" s="6">
        <f t="shared" si="21"/>
        <v>1</v>
      </c>
      <c r="D131" s="12">
        <f t="shared" si="22"/>
        <v>1931</v>
      </c>
      <c r="E131" s="11">
        <v>9999</v>
      </c>
      <c r="F131" s="11">
        <v>9999</v>
      </c>
      <c r="G131" s="11">
        <v>9999</v>
      </c>
      <c r="H131" s="11">
        <v>9999</v>
      </c>
      <c r="I131" s="11">
        <v>1.1000000238418579</v>
      </c>
      <c r="J131" s="11">
        <v>0</v>
      </c>
      <c r="K131" s="11">
        <v>0</v>
      </c>
      <c r="L131" s="11">
        <v>0.5</v>
      </c>
      <c r="M131" s="11">
        <v>1.2000000476837158</v>
      </c>
      <c r="N131" s="11">
        <v>29.030000686645508</v>
      </c>
    </row>
    <row r="132" spans="1:14">
      <c r="A132">
        <v>125</v>
      </c>
      <c r="B132" s="9">
        <v>11382</v>
      </c>
      <c r="C132" s="6">
        <f t="shared" si="21"/>
        <v>2</v>
      </c>
      <c r="D132" s="12">
        <f t="shared" si="22"/>
        <v>1931</v>
      </c>
      <c r="E132" s="11">
        <v>9999</v>
      </c>
      <c r="F132" s="11">
        <v>9999</v>
      </c>
      <c r="G132" s="11">
        <v>9999</v>
      </c>
      <c r="H132" s="11">
        <v>9999</v>
      </c>
      <c r="I132" s="11">
        <v>1.1000000238418579</v>
      </c>
      <c r="J132" s="11">
        <v>0</v>
      </c>
      <c r="K132" s="11">
        <v>0</v>
      </c>
      <c r="L132" s="11">
        <v>0.5</v>
      </c>
      <c r="M132" s="11">
        <v>1.2000000476837158</v>
      </c>
      <c r="N132" s="11">
        <v>0</v>
      </c>
    </row>
    <row r="133" spans="1:14">
      <c r="A133">
        <v>126</v>
      </c>
      <c r="B133" s="9">
        <v>11413</v>
      </c>
      <c r="C133" s="6">
        <f t="shared" si="21"/>
        <v>3</v>
      </c>
      <c r="D133" s="12">
        <f t="shared" si="22"/>
        <v>1931</v>
      </c>
      <c r="E133" s="11">
        <v>1.5</v>
      </c>
      <c r="F133" s="11">
        <v>1.4500000476837158</v>
      </c>
      <c r="G133" s="11">
        <v>9999</v>
      </c>
      <c r="H133" s="11">
        <v>9999</v>
      </c>
      <c r="I133" s="11">
        <v>1.1000000238418579</v>
      </c>
      <c r="J133" s="11">
        <v>1.6499999761581421</v>
      </c>
      <c r="K133" s="11">
        <v>7.9999998211860657E-2</v>
      </c>
      <c r="L133" s="11">
        <v>0.5</v>
      </c>
      <c r="M133" s="11">
        <v>1.2000000476837158</v>
      </c>
      <c r="N133" s="11">
        <v>0</v>
      </c>
    </row>
    <row r="134" spans="1:14">
      <c r="A134">
        <v>127</v>
      </c>
      <c r="B134" s="9">
        <v>11443</v>
      </c>
      <c r="C134" s="6">
        <f t="shared" si="21"/>
        <v>4</v>
      </c>
      <c r="D134" s="12">
        <f t="shared" si="22"/>
        <v>1931</v>
      </c>
      <c r="E134" s="11">
        <v>31.680000305175781</v>
      </c>
      <c r="F134" s="11">
        <v>30.620000839233398</v>
      </c>
      <c r="G134" s="11">
        <v>117.31999969482422</v>
      </c>
      <c r="H134" s="11">
        <v>1.0700000524520874</v>
      </c>
      <c r="I134" s="11">
        <v>1.1000000238418579</v>
      </c>
      <c r="J134" s="11">
        <v>0.55000001192092896</v>
      </c>
      <c r="K134" s="11">
        <v>1.690000057220459</v>
      </c>
      <c r="L134" s="11">
        <v>0.5</v>
      </c>
      <c r="M134" s="11">
        <v>1.2000000476837158</v>
      </c>
      <c r="N134" s="11">
        <v>0</v>
      </c>
    </row>
    <row r="135" spans="1:14">
      <c r="A135">
        <v>128</v>
      </c>
      <c r="B135" s="9">
        <v>11474</v>
      </c>
      <c r="C135" s="6">
        <f t="shared" si="21"/>
        <v>5</v>
      </c>
      <c r="D135" s="12">
        <f t="shared" si="22"/>
        <v>1931</v>
      </c>
      <c r="E135" s="11">
        <v>22.510000228881836</v>
      </c>
      <c r="F135" s="11">
        <v>21.760000228881836</v>
      </c>
      <c r="G135" s="11">
        <v>83.360000610351563</v>
      </c>
      <c r="H135" s="11">
        <v>0.75999999046325684</v>
      </c>
      <c r="I135" s="11">
        <v>1.1000000238418579</v>
      </c>
      <c r="J135" s="11">
        <v>0.55000001192092896</v>
      </c>
      <c r="K135" s="11">
        <v>1.2000000476837158</v>
      </c>
      <c r="L135" s="11">
        <v>1.1000000238418579</v>
      </c>
      <c r="M135" s="11">
        <v>2.9000000953674316</v>
      </c>
      <c r="N135" s="11">
        <v>0</v>
      </c>
    </row>
    <row r="136" spans="1:14">
      <c r="A136">
        <v>129</v>
      </c>
      <c r="B136" s="9">
        <v>11504</v>
      </c>
      <c r="C136" s="6">
        <f t="shared" si="21"/>
        <v>6</v>
      </c>
      <c r="D136" s="12">
        <f t="shared" si="22"/>
        <v>1931</v>
      </c>
      <c r="E136" s="11">
        <v>27.399999618530273</v>
      </c>
      <c r="F136" s="11">
        <v>26.479999542236328</v>
      </c>
      <c r="G136" s="11">
        <v>101.47000122070313</v>
      </c>
      <c r="H136" s="11">
        <v>0.92000001668930054</v>
      </c>
      <c r="I136" s="11">
        <v>1.1000000238418579</v>
      </c>
      <c r="J136" s="11">
        <v>1.1000000238418579</v>
      </c>
      <c r="K136" s="11">
        <v>1.4600000381469727</v>
      </c>
      <c r="L136" s="11">
        <v>1.5</v>
      </c>
      <c r="M136" s="11">
        <v>4.0999999046325684</v>
      </c>
      <c r="N136" s="11">
        <v>0</v>
      </c>
    </row>
    <row r="137" spans="1:14">
      <c r="A137">
        <v>130</v>
      </c>
      <c r="B137" s="9">
        <v>11535</v>
      </c>
      <c r="C137" s="6">
        <f t="shared" ref="C137:C200" si="23">MONTH(B137)</f>
        <v>7</v>
      </c>
      <c r="D137" s="12">
        <f t="shared" ref="D137:D200" si="24">YEAR(B137)</f>
        <v>1931</v>
      </c>
      <c r="E137" s="11">
        <v>31.430000305175781</v>
      </c>
      <c r="F137" s="11">
        <v>30.389999389648438</v>
      </c>
      <c r="G137" s="11">
        <v>116.41999816894531</v>
      </c>
      <c r="H137" s="11">
        <v>1.059999942779541</v>
      </c>
      <c r="I137" s="11">
        <v>1.1000000238418579</v>
      </c>
      <c r="J137" s="11">
        <v>2.75</v>
      </c>
      <c r="K137" s="11">
        <v>1.6799999475479126</v>
      </c>
      <c r="L137" s="11">
        <v>1.1000000238418579</v>
      </c>
      <c r="M137" s="11">
        <v>2.9000000953674316</v>
      </c>
      <c r="N137" s="11">
        <v>0</v>
      </c>
    </row>
    <row r="138" spans="1:14">
      <c r="A138">
        <v>131</v>
      </c>
      <c r="B138" s="9">
        <v>11566</v>
      </c>
      <c r="C138" s="6">
        <f t="shared" si="23"/>
        <v>8</v>
      </c>
      <c r="D138" s="12">
        <f t="shared" si="24"/>
        <v>1931</v>
      </c>
      <c r="E138" s="11">
        <v>23.700000762939453</v>
      </c>
      <c r="F138" s="11">
        <v>22.909999847412109</v>
      </c>
      <c r="G138" s="11">
        <v>87.760002136230469</v>
      </c>
      <c r="H138" s="11">
        <v>0.80000001192092896</v>
      </c>
      <c r="I138" s="11">
        <v>1.1000000238418579</v>
      </c>
      <c r="J138" s="11">
        <v>3.2999999523162842</v>
      </c>
      <c r="K138" s="11">
        <v>1.2599999904632568</v>
      </c>
      <c r="L138" s="11">
        <v>1.2000000476837158</v>
      </c>
      <c r="M138" s="11">
        <v>3.2999999523162842</v>
      </c>
      <c r="N138" s="11">
        <v>0</v>
      </c>
    </row>
    <row r="139" spans="1:14">
      <c r="A139">
        <v>132</v>
      </c>
      <c r="B139" s="9">
        <v>11596</v>
      </c>
      <c r="C139" s="6">
        <f t="shared" si="23"/>
        <v>9</v>
      </c>
      <c r="D139" s="12">
        <f t="shared" si="24"/>
        <v>1931</v>
      </c>
      <c r="E139" s="11">
        <v>8.4200000762939453</v>
      </c>
      <c r="F139" s="11">
        <v>8.130000114440918</v>
      </c>
      <c r="G139" s="11">
        <v>31.170000076293945</v>
      </c>
      <c r="H139" s="11">
        <v>0.2800000011920929</v>
      </c>
      <c r="I139" s="11">
        <v>1.1000000238418579</v>
      </c>
      <c r="J139" s="11">
        <v>2.75</v>
      </c>
      <c r="K139" s="11">
        <v>0.44999998807907104</v>
      </c>
      <c r="L139" s="11">
        <v>3.0999999046325684</v>
      </c>
      <c r="M139" s="11">
        <v>8.3000001907348633</v>
      </c>
      <c r="N139" s="11">
        <v>0</v>
      </c>
    </row>
    <row r="140" spans="1:14">
      <c r="A140">
        <v>133</v>
      </c>
      <c r="B140" s="9">
        <v>11627</v>
      </c>
      <c r="C140" s="6">
        <f t="shared" si="23"/>
        <v>10</v>
      </c>
      <c r="D140" s="12">
        <f t="shared" si="24"/>
        <v>1931</v>
      </c>
      <c r="E140" s="11">
        <v>3.369999885559082</v>
      </c>
      <c r="F140" s="11">
        <v>3.2599999904632568</v>
      </c>
      <c r="G140" s="11">
        <v>12.5</v>
      </c>
      <c r="H140" s="11">
        <v>0.10999999940395355</v>
      </c>
      <c r="I140" s="11">
        <v>1.1000000238418579</v>
      </c>
      <c r="J140" s="11">
        <v>1.1000000238418579</v>
      </c>
      <c r="K140" s="11">
        <v>0.18000000715255737</v>
      </c>
      <c r="L140" s="11">
        <v>3</v>
      </c>
      <c r="M140" s="11">
        <v>7.9000000953674316</v>
      </c>
      <c r="N140" s="11">
        <v>83.779998779296875</v>
      </c>
    </row>
    <row r="141" spans="1:14">
      <c r="A141">
        <v>134</v>
      </c>
      <c r="B141" s="9">
        <v>11657</v>
      </c>
      <c r="C141" s="6">
        <f t="shared" si="23"/>
        <v>11</v>
      </c>
      <c r="D141" s="12">
        <f t="shared" si="24"/>
        <v>1931</v>
      </c>
      <c r="E141" s="11">
        <v>9999</v>
      </c>
      <c r="F141" s="11">
        <v>9999</v>
      </c>
      <c r="G141" s="11">
        <v>9999</v>
      </c>
      <c r="H141" s="11">
        <v>9999</v>
      </c>
      <c r="I141" s="11">
        <v>1.1000000238418579</v>
      </c>
      <c r="J141" s="11">
        <v>0.2800000011920929</v>
      </c>
      <c r="K141" s="11">
        <v>0</v>
      </c>
      <c r="L141" s="11">
        <v>2</v>
      </c>
      <c r="M141" s="11">
        <v>5.4000000953674316</v>
      </c>
      <c r="N141" s="11">
        <v>111.38999938964844</v>
      </c>
    </row>
    <row r="142" spans="1:14">
      <c r="A142">
        <v>135</v>
      </c>
      <c r="B142" s="9">
        <v>11688</v>
      </c>
      <c r="C142" s="6">
        <f t="shared" si="23"/>
        <v>12</v>
      </c>
      <c r="D142" s="12">
        <f t="shared" si="24"/>
        <v>1931</v>
      </c>
      <c r="E142" s="11">
        <v>9999</v>
      </c>
      <c r="F142" s="11">
        <v>9999</v>
      </c>
      <c r="G142" s="11">
        <v>9999</v>
      </c>
      <c r="H142" s="11">
        <v>9999</v>
      </c>
      <c r="I142" s="11">
        <v>1.1000000238418579</v>
      </c>
      <c r="J142" s="11">
        <v>0.2800000011920929</v>
      </c>
      <c r="K142" s="11">
        <v>0</v>
      </c>
      <c r="L142" s="11">
        <v>0.60000002384185791</v>
      </c>
      <c r="M142" s="11">
        <v>1.7000000476837158</v>
      </c>
      <c r="N142" s="11">
        <v>60.099998474121094</v>
      </c>
    </row>
    <row r="143" spans="1:14">
      <c r="A143">
        <v>136</v>
      </c>
      <c r="B143" s="9">
        <v>11719</v>
      </c>
      <c r="C143" s="6">
        <f t="shared" si="23"/>
        <v>1</v>
      </c>
      <c r="D143" s="12">
        <f t="shared" si="24"/>
        <v>1932</v>
      </c>
      <c r="E143" s="11">
        <v>9999</v>
      </c>
      <c r="F143" s="11">
        <v>9999</v>
      </c>
      <c r="G143" s="11">
        <v>9999</v>
      </c>
      <c r="H143" s="11">
        <v>9999</v>
      </c>
      <c r="I143" s="11">
        <v>1.1000000238418579</v>
      </c>
      <c r="J143" s="11">
        <v>0</v>
      </c>
      <c r="K143" s="11">
        <v>0</v>
      </c>
      <c r="L143" s="11">
        <v>0.5</v>
      </c>
      <c r="M143" s="11">
        <v>1.2000000476837158</v>
      </c>
      <c r="N143" s="11">
        <v>35.400001525878906</v>
      </c>
    </row>
    <row r="144" spans="1:14">
      <c r="A144">
        <v>137</v>
      </c>
      <c r="B144" s="9">
        <v>11748</v>
      </c>
      <c r="C144" s="6">
        <f t="shared" si="23"/>
        <v>2</v>
      </c>
      <c r="D144" s="12">
        <f t="shared" si="24"/>
        <v>1932</v>
      </c>
      <c r="E144" s="11">
        <v>9999</v>
      </c>
      <c r="F144" s="11">
        <v>9999</v>
      </c>
      <c r="G144" s="11">
        <v>9999</v>
      </c>
      <c r="H144" s="11">
        <v>9999</v>
      </c>
      <c r="I144" s="11">
        <v>1.1000000238418579</v>
      </c>
      <c r="J144" s="11">
        <v>0</v>
      </c>
      <c r="K144" s="11">
        <v>0</v>
      </c>
      <c r="L144" s="11">
        <v>0.5</v>
      </c>
      <c r="M144" s="11">
        <v>1.2000000476837158</v>
      </c>
      <c r="N144" s="11">
        <v>0</v>
      </c>
    </row>
    <row r="145" spans="1:14">
      <c r="A145">
        <v>138</v>
      </c>
      <c r="B145" s="9">
        <v>11779</v>
      </c>
      <c r="C145" s="6">
        <f t="shared" si="23"/>
        <v>3</v>
      </c>
      <c r="D145" s="12">
        <f t="shared" si="24"/>
        <v>1932</v>
      </c>
      <c r="E145" s="11">
        <v>0.9100000262260437</v>
      </c>
      <c r="F145" s="11">
        <v>0.87999999523162842</v>
      </c>
      <c r="G145" s="11">
        <v>9999</v>
      </c>
      <c r="H145" s="11">
        <v>9999</v>
      </c>
      <c r="I145" s="11">
        <v>1.1000000238418579</v>
      </c>
      <c r="J145" s="11">
        <v>1.6499999761581421</v>
      </c>
      <c r="K145" s="11">
        <v>5.000000074505806E-2</v>
      </c>
      <c r="L145" s="11">
        <v>0.5</v>
      </c>
      <c r="M145" s="11">
        <v>1.2000000476837158</v>
      </c>
      <c r="N145" s="11">
        <v>0</v>
      </c>
    </row>
    <row r="146" spans="1:14">
      <c r="A146">
        <v>139</v>
      </c>
      <c r="B146" s="9">
        <v>11809</v>
      </c>
      <c r="C146" s="6">
        <f t="shared" si="23"/>
        <v>4</v>
      </c>
      <c r="D146" s="12">
        <f t="shared" si="24"/>
        <v>1932</v>
      </c>
      <c r="E146" s="11">
        <v>24.739999771118164</v>
      </c>
      <c r="F146" s="11">
        <v>23.909999847412109</v>
      </c>
      <c r="G146" s="11">
        <v>91.25</v>
      </c>
      <c r="H146" s="11">
        <v>0.82999998331069946</v>
      </c>
      <c r="I146" s="11">
        <v>1.1000000238418579</v>
      </c>
      <c r="J146" s="11">
        <v>0.55000001192092896</v>
      </c>
      <c r="K146" s="11">
        <v>1.3200000524520874</v>
      </c>
      <c r="L146" s="11">
        <v>0.5</v>
      </c>
      <c r="M146" s="11">
        <v>1.2000000476837158</v>
      </c>
      <c r="N146" s="11">
        <v>0</v>
      </c>
    </row>
    <row r="147" spans="1:14">
      <c r="A147">
        <v>140</v>
      </c>
      <c r="B147" s="9">
        <v>11840</v>
      </c>
      <c r="C147" s="6">
        <f t="shared" si="23"/>
        <v>5</v>
      </c>
      <c r="D147" s="12">
        <f t="shared" si="24"/>
        <v>1932</v>
      </c>
      <c r="E147" s="11">
        <v>20.370000839233398</v>
      </c>
      <c r="F147" s="11">
        <v>19.690000534057617</v>
      </c>
      <c r="G147" s="11">
        <v>75.160003662109375</v>
      </c>
      <c r="H147" s="11">
        <v>0.68000000715255737</v>
      </c>
      <c r="I147" s="11">
        <v>1.1000000238418579</v>
      </c>
      <c r="J147" s="11">
        <v>0.55000001192092896</v>
      </c>
      <c r="K147" s="11">
        <v>1.0800000429153442</v>
      </c>
      <c r="L147" s="11">
        <v>1.1000000238418579</v>
      </c>
      <c r="M147" s="11">
        <v>2.9000000953674316</v>
      </c>
      <c r="N147" s="11">
        <v>0</v>
      </c>
    </row>
    <row r="148" spans="1:14">
      <c r="A148">
        <v>141</v>
      </c>
      <c r="B148" s="9">
        <v>11870</v>
      </c>
      <c r="C148" s="6">
        <f t="shared" si="23"/>
        <v>6</v>
      </c>
      <c r="D148" s="12">
        <f t="shared" si="24"/>
        <v>1932</v>
      </c>
      <c r="E148" s="11">
        <v>29.260000228881836</v>
      </c>
      <c r="F148" s="11">
        <v>28.290000915527344</v>
      </c>
      <c r="G148" s="11">
        <v>107.94999694824219</v>
      </c>
      <c r="H148" s="11">
        <v>0.98000001907348633</v>
      </c>
      <c r="I148" s="11">
        <v>1.1000000238418579</v>
      </c>
      <c r="J148" s="11">
        <v>1.1000000238418579</v>
      </c>
      <c r="K148" s="11">
        <v>1.559999942779541</v>
      </c>
      <c r="L148" s="11">
        <v>1.5</v>
      </c>
      <c r="M148" s="11">
        <v>4.0999999046325684</v>
      </c>
      <c r="N148" s="11">
        <v>0</v>
      </c>
    </row>
    <row r="149" spans="1:14">
      <c r="A149">
        <v>142</v>
      </c>
      <c r="B149" s="9">
        <v>11901</v>
      </c>
      <c r="C149" s="6">
        <f t="shared" si="23"/>
        <v>7</v>
      </c>
      <c r="D149" s="12">
        <f t="shared" si="24"/>
        <v>1932</v>
      </c>
      <c r="E149" s="11">
        <v>28.090000152587891</v>
      </c>
      <c r="F149" s="11">
        <v>27.149999618530273</v>
      </c>
      <c r="G149" s="11">
        <v>103.62000274658203</v>
      </c>
      <c r="H149" s="11">
        <v>0.93999999761581421</v>
      </c>
      <c r="I149" s="11">
        <v>1.1000000238418579</v>
      </c>
      <c r="J149" s="11">
        <v>2.75</v>
      </c>
      <c r="K149" s="11">
        <v>1.5</v>
      </c>
      <c r="L149" s="11">
        <v>1.1000000238418579</v>
      </c>
      <c r="M149" s="11">
        <v>2.9000000953674316</v>
      </c>
      <c r="N149" s="11">
        <v>0</v>
      </c>
    </row>
    <row r="150" spans="1:14">
      <c r="A150">
        <v>143</v>
      </c>
      <c r="B150" s="9">
        <v>11932</v>
      </c>
      <c r="C150" s="6">
        <f t="shared" si="23"/>
        <v>8</v>
      </c>
      <c r="D150" s="12">
        <f t="shared" si="24"/>
        <v>1932</v>
      </c>
      <c r="E150" s="11">
        <v>22.370000839233398</v>
      </c>
      <c r="F150" s="11">
        <v>21.629999160766602</v>
      </c>
      <c r="G150" s="11">
        <v>82.529998779296875</v>
      </c>
      <c r="H150" s="11">
        <v>0.75</v>
      </c>
      <c r="I150" s="11">
        <v>1.1000000238418579</v>
      </c>
      <c r="J150" s="11">
        <v>3.2999999523162842</v>
      </c>
      <c r="K150" s="11">
        <v>1.190000057220459</v>
      </c>
      <c r="L150" s="11">
        <v>1.2000000476837158</v>
      </c>
      <c r="M150" s="11">
        <v>3.2999999523162842</v>
      </c>
      <c r="N150" s="11">
        <v>0</v>
      </c>
    </row>
    <row r="151" spans="1:14">
      <c r="A151">
        <v>144</v>
      </c>
      <c r="B151" s="9">
        <v>11962</v>
      </c>
      <c r="C151" s="6">
        <f t="shared" si="23"/>
        <v>9</v>
      </c>
      <c r="D151" s="12">
        <f t="shared" si="24"/>
        <v>1932</v>
      </c>
      <c r="E151" s="11">
        <v>17.959999084472656</v>
      </c>
      <c r="F151" s="11">
        <v>17.360000610351563</v>
      </c>
      <c r="G151" s="11">
        <v>66.25</v>
      </c>
      <c r="H151" s="11">
        <v>0.60000002384185791</v>
      </c>
      <c r="I151" s="11">
        <v>1.1000000238418579</v>
      </c>
      <c r="J151" s="11">
        <v>2.75</v>
      </c>
      <c r="K151" s="11">
        <v>0.95999997854232788</v>
      </c>
      <c r="L151" s="11">
        <v>3.0999999046325684</v>
      </c>
      <c r="M151" s="11">
        <v>8.3000001907348633</v>
      </c>
      <c r="N151" s="11">
        <v>0</v>
      </c>
    </row>
    <row r="152" spans="1:14">
      <c r="A152">
        <v>145</v>
      </c>
      <c r="B152" s="9">
        <v>11993</v>
      </c>
      <c r="C152" s="6">
        <f t="shared" si="23"/>
        <v>10</v>
      </c>
      <c r="D152" s="12">
        <f t="shared" si="24"/>
        <v>1932</v>
      </c>
      <c r="E152" s="11">
        <v>6.3000001907348633</v>
      </c>
      <c r="F152" s="11">
        <v>6.0900001525878906</v>
      </c>
      <c r="G152" s="11">
        <v>23.239999771118164</v>
      </c>
      <c r="H152" s="11">
        <v>0.20999999344348907</v>
      </c>
      <c r="I152" s="11">
        <v>1.1000000238418579</v>
      </c>
      <c r="J152" s="11">
        <v>1.1000000238418579</v>
      </c>
      <c r="K152" s="11">
        <v>0.34000000357627869</v>
      </c>
      <c r="L152" s="11">
        <v>5.9000000953674316</v>
      </c>
      <c r="M152" s="11">
        <v>7.9000000953674316</v>
      </c>
      <c r="N152" s="11">
        <v>88.540000915527344</v>
      </c>
    </row>
    <row r="153" spans="1:14">
      <c r="A153">
        <v>146</v>
      </c>
      <c r="B153" s="9">
        <v>12023</v>
      </c>
      <c r="C153" s="6">
        <f t="shared" si="23"/>
        <v>11</v>
      </c>
      <c r="D153" s="12">
        <f t="shared" si="24"/>
        <v>1932</v>
      </c>
      <c r="E153" s="11">
        <v>9999</v>
      </c>
      <c r="F153" s="11">
        <v>9999</v>
      </c>
      <c r="G153" s="11">
        <v>9999</v>
      </c>
      <c r="H153" s="11">
        <v>9999</v>
      </c>
      <c r="I153" s="11">
        <v>1.1000000238418579</v>
      </c>
      <c r="J153" s="11">
        <v>0.2800000011920929</v>
      </c>
      <c r="K153" s="11">
        <v>9.9999997764825821E-3</v>
      </c>
      <c r="L153" s="11">
        <v>4</v>
      </c>
      <c r="M153" s="11">
        <v>5.4000000953674316</v>
      </c>
      <c r="N153" s="11">
        <v>122.01999664306641</v>
      </c>
    </row>
    <row r="154" spans="1:14">
      <c r="A154">
        <v>147</v>
      </c>
      <c r="B154" s="9">
        <v>12054</v>
      </c>
      <c r="C154" s="6">
        <f t="shared" si="23"/>
        <v>12</v>
      </c>
      <c r="D154" s="12">
        <f t="shared" si="24"/>
        <v>1932</v>
      </c>
      <c r="E154" s="11">
        <v>9999</v>
      </c>
      <c r="F154" s="11">
        <v>9999</v>
      </c>
      <c r="G154" s="11">
        <v>9999</v>
      </c>
      <c r="H154" s="11">
        <v>9999</v>
      </c>
      <c r="I154" s="11">
        <v>1.1000000238418579</v>
      </c>
      <c r="J154" s="11">
        <v>0.2800000011920929</v>
      </c>
      <c r="K154" s="11">
        <v>0</v>
      </c>
      <c r="L154" s="11">
        <v>1.2000000476837158</v>
      </c>
      <c r="M154" s="11">
        <v>1.7000000476837158</v>
      </c>
      <c r="N154" s="11">
        <v>71.19000244140625</v>
      </c>
    </row>
    <row r="155" spans="1:14">
      <c r="A155">
        <v>148</v>
      </c>
      <c r="B155" s="9">
        <v>12085</v>
      </c>
      <c r="C155" s="6">
        <f t="shared" si="23"/>
        <v>1</v>
      </c>
      <c r="D155" s="12">
        <f t="shared" si="24"/>
        <v>1933</v>
      </c>
      <c r="E155" s="11">
        <v>9999</v>
      </c>
      <c r="F155" s="11">
        <v>9999</v>
      </c>
      <c r="G155" s="11">
        <v>9999</v>
      </c>
      <c r="H155" s="11">
        <v>9999</v>
      </c>
      <c r="I155" s="11">
        <v>1.1000000238418579</v>
      </c>
      <c r="J155" s="11">
        <v>0</v>
      </c>
      <c r="K155" s="11">
        <v>0</v>
      </c>
      <c r="L155" s="11">
        <v>0.89999997615814209</v>
      </c>
      <c r="M155" s="11">
        <v>1.2000000476837158</v>
      </c>
      <c r="N155" s="11">
        <v>28.129999160766602</v>
      </c>
    </row>
    <row r="156" spans="1:14">
      <c r="A156">
        <v>149</v>
      </c>
      <c r="B156" s="9">
        <v>12113</v>
      </c>
      <c r="C156" s="6">
        <f t="shared" si="23"/>
        <v>2</v>
      </c>
      <c r="D156" s="12">
        <f t="shared" si="24"/>
        <v>1933</v>
      </c>
      <c r="E156" s="11">
        <v>9999</v>
      </c>
      <c r="F156" s="11">
        <v>9999</v>
      </c>
      <c r="G156" s="11">
        <v>9999</v>
      </c>
      <c r="H156" s="11">
        <v>9999</v>
      </c>
      <c r="I156" s="11">
        <v>1.1000000238418579</v>
      </c>
      <c r="J156" s="11">
        <v>0</v>
      </c>
      <c r="K156" s="11">
        <v>0</v>
      </c>
      <c r="L156" s="11">
        <v>0.89999997615814209</v>
      </c>
      <c r="M156" s="11">
        <v>1.2000000476837158</v>
      </c>
      <c r="N156" s="11">
        <v>0</v>
      </c>
    </row>
    <row r="157" spans="1:14">
      <c r="A157">
        <v>150</v>
      </c>
      <c r="B157" s="9">
        <v>12144</v>
      </c>
      <c r="C157" s="6">
        <f t="shared" si="23"/>
        <v>3</v>
      </c>
      <c r="D157" s="12">
        <f t="shared" si="24"/>
        <v>1933</v>
      </c>
      <c r="E157" s="11">
        <v>0.34999999403953552</v>
      </c>
      <c r="F157" s="11">
        <v>0.33000001311302185</v>
      </c>
      <c r="G157" s="11">
        <v>9999</v>
      </c>
      <c r="H157" s="11">
        <v>9999</v>
      </c>
      <c r="I157" s="11">
        <v>1.1000000238418579</v>
      </c>
      <c r="J157" s="11">
        <v>1.6499999761581421</v>
      </c>
      <c r="K157" s="11">
        <v>1.9999999552965164E-2</v>
      </c>
      <c r="L157" s="11">
        <v>0.89999997615814209</v>
      </c>
      <c r="M157" s="11">
        <v>1.2000000476837158</v>
      </c>
      <c r="N157" s="11">
        <v>0</v>
      </c>
    </row>
    <row r="158" spans="1:14">
      <c r="A158">
        <v>151</v>
      </c>
      <c r="B158" s="9">
        <v>12174</v>
      </c>
      <c r="C158" s="6">
        <f t="shared" si="23"/>
        <v>4</v>
      </c>
      <c r="D158" s="12">
        <f t="shared" si="24"/>
        <v>1933</v>
      </c>
      <c r="E158" s="11">
        <v>30.659999847412109</v>
      </c>
      <c r="F158" s="11">
        <v>29.639999389648438</v>
      </c>
      <c r="G158" s="11">
        <v>112.68000030517578</v>
      </c>
      <c r="H158" s="11">
        <v>1.0199999809265137</v>
      </c>
      <c r="I158" s="11">
        <v>1.1000000238418579</v>
      </c>
      <c r="J158" s="11">
        <v>0.55000001192092896</v>
      </c>
      <c r="K158" s="11">
        <v>1.6299999952316284</v>
      </c>
      <c r="L158" s="11">
        <v>0.89999997615814209</v>
      </c>
      <c r="M158" s="11">
        <v>1.2000000476837158</v>
      </c>
      <c r="N158" s="11">
        <v>0</v>
      </c>
    </row>
    <row r="159" spans="1:14">
      <c r="A159">
        <v>152</v>
      </c>
      <c r="B159" s="9">
        <v>12205</v>
      </c>
      <c r="C159" s="6">
        <f t="shared" si="23"/>
        <v>5</v>
      </c>
      <c r="D159" s="12">
        <f t="shared" si="24"/>
        <v>1933</v>
      </c>
      <c r="E159" s="11">
        <v>23.260000228881836</v>
      </c>
      <c r="F159" s="11">
        <v>22.479999542236328</v>
      </c>
      <c r="G159" s="11">
        <v>85.480003356933594</v>
      </c>
      <c r="H159" s="11">
        <v>0.77999997138977051</v>
      </c>
      <c r="I159" s="11">
        <v>1.1000000238418579</v>
      </c>
      <c r="J159" s="11">
        <v>0.55000001192092896</v>
      </c>
      <c r="K159" s="11">
        <v>1.2400000095367432</v>
      </c>
      <c r="L159" s="11">
        <v>2.2000000476837158</v>
      </c>
      <c r="M159" s="11">
        <v>2.9000000953674316</v>
      </c>
      <c r="N159" s="11">
        <v>0</v>
      </c>
    </row>
    <row r="160" spans="1:14">
      <c r="A160">
        <v>153</v>
      </c>
      <c r="B160" s="9">
        <v>12235</v>
      </c>
      <c r="C160" s="6">
        <f t="shared" si="23"/>
        <v>6</v>
      </c>
      <c r="D160" s="12">
        <f t="shared" si="24"/>
        <v>1933</v>
      </c>
      <c r="E160" s="11">
        <v>30.719999313354492</v>
      </c>
      <c r="F160" s="11">
        <v>29.690000534057617</v>
      </c>
      <c r="G160" s="11">
        <v>112.88999938964844</v>
      </c>
      <c r="H160" s="11">
        <v>1.0299999713897705</v>
      </c>
      <c r="I160" s="11">
        <v>1.1000000238418579</v>
      </c>
      <c r="J160" s="11">
        <v>1.1000000238418579</v>
      </c>
      <c r="K160" s="11">
        <v>1.6299999952316284</v>
      </c>
      <c r="L160" s="11">
        <v>3.0999999046325684</v>
      </c>
      <c r="M160" s="11">
        <v>4.0999999046325684</v>
      </c>
      <c r="N160" s="11">
        <v>0</v>
      </c>
    </row>
    <row r="161" spans="1:14">
      <c r="A161">
        <v>154</v>
      </c>
      <c r="B161" s="9">
        <v>12266</v>
      </c>
      <c r="C161" s="6">
        <f t="shared" si="23"/>
        <v>7</v>
      </c>
      <c r="D161" s="12">
        <f t="shared" si="24"/>
        <v>1933</v>
      </c>
      <c r="E161" s="11">
        <v>30.889999389648438</v>
      </c>
      <c r="F161" s="11">
        <v>29.860000610351563</v>
      </c>
      <c r="G161" s="11">
        <v>113.51999664306641</v>
      </c>
      <c r="H161" s="11">
        <v>1.0299999713897705</v>
      </c>
      <c r="I161" s="11">
        <v>1.1000000238418579</v>
      </c>
      <c r="J161" s="11">
        <v>2.75</v>
      </c>
      <c r="K161" s="11">
        <v>1.6399999856948853</v>
      </c>
      <c r="L161" s="11">
        <v>2.2000000476837158</v>
      </c>
      <c r="M161" s="11">
        <v>2.9000000953674316</v>
      </c>
      <c r="N161" s="11">
        <v>0</v>
      </c>
    </row>
    <row r="162" spans="1:14">
      <c r="A162">
        <v>155</v>
      </c>
      <c r="B162" s="9">
        <v>12297</v>
      </c>
      <c r="C162" s="6">
        <f t="shared" si="23"/>
        <v>8</v>
      </c>
      <c r="D162" s="12">
        <f t="shared" si="24"/>
        <v>1933</v>
      </c>
      <c r="E162" s="11">
        <v>23.319999694824219</v>
      </c>
      <c r="F162" s="11">
        <v>22.540000915527344</v>
      </c>
      <c r="G162" s="11">
        <v>85.699996948242188</v>
      </c>
      <c r="H162" s="11">
        <v>0.77999997138977051</v>
      </c>
      <c r="I162" s="11">
        <v>1.1000000238418579</v>
      </c>
      <c r="J162" s="11">
        <v>3.2999999523162842</v>
      </c>
      <c r="K162" s="11">
        <v>1.2400000095367432</v>
      </c>
      <c r="L162" s="11">
        <v>2.5</v>
      </c>
      <c r="M162" s="11">
        <v>3.2999999523162842</v>
      </c>
      <c r="N162" s="11">
        <v>0</v>
      </c>
    </row>
    <row r="163" spans="1:14">
      <c r="A163">
        <v>156</v>
      </c>
      <c r="B163" s="9">
        <v>12327</v>
      </c>
      <c r="C163" s="6">
        <f t="shared" si="23"/>
        <v>9</v>
      </c>
      <c r="D163" s="12">
        <f t="shared" si="24"/>
        <v>1933</v>
      </c>
      <c r="E163" s="11">
        <v>8.4799995422363281</v>
      </c>
      <c r="F163" s="11">
        <v>8.1999998092651367</v>
      </c>
      <c r="G163" s="11">
        <v>31.159999847412109</v>
      </c>
      <c r="H163" s="11">
        <v>0.2800000011920929</v>
      </c>
      <c r="I163" s="11">
        <v>1.1000000238418579</v>
      </c>
      <c r="J163" s="11">
        <v>2.75</v>
      </c>
      <c r="K163" s="11">
        <v>0.44999998807907104</v>
      </c>
      <c r="L163" s="11">
        <v>6.1999998092651367</v>
      </c>
      <c r="M163" s="11">
        <v>8.3000001907348633</v>
      </c>
      <c r="N163" s="11">
        <v>0</v>
      </c>
    </row>
    <row r="164" spans="1:14">
      <c r="A164">
        <v>157</v>
      </c>
      <c r="B164" s="9">
        <v>12358</v>
      </c>
      <c r="C164" s="6">
        <f t="shared" si="23"/>
        <v>10</v>
      </c>
      <c r="D164" s="12">
        <f t="shared" si="24"/>
        <v>1933</v>
      </c>
      <c r="E164" s="11">
        <v>2.3299999237060547</v>
      </c>
      <c r="F164" s="11">
        <v>2.25</v>
      </c>
      <c r="G164" s="11">
        <v>8.5699996948242188</v>
      </c>
      <c r="H164" s="11">
        <v>7.9999998211860657E-2</v>
      </c>
      <c r="I164" s="11">
        <v>1.1000000238418579</v>
      </c>
      <c r="J164" s="11">
        <v>1.1000000238418579</v>
      </c>
      <c r="K164" s="11">
        <v>0.11999999731779099</v>
      </c>
      <c r="L164" s="11">
        <v>3</v>
      </c>
      <c r="M164" s="11">
        <v>7.9000000953674316</v>
      </c>
      <c r="N164" s="11">
        <v>91.410003662109375</v>
      </c>
    </row>
    <row r="165" spans="1:14">
      <c r="A165">
        <v>158</v>
      </c>
      <c r="B165" s="9">
        <v>12388</v>
      </c>
      <c r="C165" s="6">
        <f t="shared" si="23"/>
        <v>11</v>
      </c>
      <c r="D165" s="12">
        <f t="shared" si="24"/>
        <v>1933</v>
      </c>
      <c r="E165" s="11">
        <v>9999</v>
      </c>
      <c r="F165" s="11">
        <v>9999</v>
      </c>
      <c r="G165" s="11">
        <v>9999</v>
      </c>
      <c r="H165" s="11">
        <v>9999</v>
      </c>
      <c r="I165" s="11">
        <v>1.1000000238418579</v>
      </c>
      <c r="J165" s="11">
        <v>0.2800000011920929</v>
      </c>
      <c r="K165" s="11">
        <v>2.9999999329447746E-2</v>
      </c>
      <c r="L165" s="11">
        <v>2</v>
      </c>
      <c r="M165" s="11">
        <v>5.4000000953674316</v>
      </c>
      <c r="N165" s="11">
        <v>122.29000091552734</v>
      </c>
    </row>
    <row r="166" spans="1:14">
      <c r="A166">
        <v>159</v>
      </c>
      <c r="B166" s="9">
        <v>12419</v>
      </c>
      <c r="C166" s="6">
        <f t="shared" si="23"/>
        <v>12</v>
      </c>
      <c r="D166" s="12">
        <f t="shared" si="24"/>
        <v>1933</v>
      </c>
      <c r="E166" s="11">
        <v>9999</v>
      </c>
      <c r="F166" s="11">
        <v>9999</v>
      </c>
      <c r="G166" s="11">
        <v>9999</v>
      </c>
      <c r="H166" s="11">
        <v>9999</v>
      </c>
      <c r="I166" s="11">
        <v>1.1000000238418579</v>
      </c>
      <c r="J166" s="11">
        <v>0.2800000011920929</v>
      </c>
      <c r="K166" s="11">
        <v>0</v>
      </c>
      <c r="L166" s="11">
        <v>0.60000002384185791</v>
      </c>
      <c r="M166" s="11">
        <v>1.7000000476837158</v>
      </c>
      <c r="N166" s="11">
        <v>57.520000457763672</v>
      </c>
    </row>
    <row r="167" spans="1:14">
      <c r="A167">
        <v>160</v>
      </c>
      <c r="B167" s="9">
        <v>12450</v>
      </c>
      <c r="C167" s="6">
        <f t="shared" si="23"/>
        <v>1</v>
      </c>
      <c r="D167" s="12">
        <f t="shared" si="24"/>
        <v>1934</v>
      </c>
      <c r="E167" s="11">
        <v>9999</v>
      </c>
      <c r="F167" s="11">
        <v>9999</v>
      </c>
      <c r="G167" s="11">
        <v>9999</v>
      </c>
      <c r="H167" s="11">
        <v>9999</v>
      </c>
      <c r="I167" s="11">
        <v>1.1000000238418579</v>
      </c>
      <c r="J167" s="11">
        <v>0</v>
      </c>
      <c r="K167" s="11">
        <v>0</v>
      </c>
      <c r="L167" s="11">
        <v>0.5</v>
      </c>
      <c r="M167" s="11">
        <v>1.2000000476837158</v>
      </c>
      <c r="N167" s="11">
        <v>38.509998321533203</v>
      </c>
    </row>
    <row r="168" spans="1:14">
      <c r="A168">
        <v>161</v>
      </c>
      <c r="B168" s="9">
        <v>12478</v>
      </c>
      <c r="C168" s="6">
        <f t="shared" si="23"/>
        <v>2</v>
      </c>
      <c r="D168" s="12">
        <f t="shared" si="24"/>
        <v>1934</v>
      </c>
      <c r="E168" s="11">
        <v>9999</v>
      </c>
      <c r="F168" s="11">
        <v>9999</v>
      </c>
      <c r="G168" s="11">
        <v>9999</v>
      </c>
      <c r="H168" s="11">
        <v>9999</v>
      </c>
      <c r="I168" s="11">
        <v>1.1000000238418579</v>
      </c>
      <c r="J168" s="11">
        <v>0</v>
      </c>
      <c r="K168" s="11">
        <v>0</v>
      </c>
      <c r="L168" s="11">
        <v>0.5</v>
      </c>
      <c r="M168" s="11">
        <v>1.2000000476837158</v>
      </c>
      <c r="N168" s="11">
        <v>0</v>
      </c>
    </row>
    <row r="169" spans="1:14">
      <c r="A169">
        <v>162</v>
      </c>
      <c r="B169" s="9">
        <v>12509</v>
      </c>
      <c r="C169" s="6">
        <f t="shared" si="23"/>
        <v>3</v>
      </c>
      <c r="D169" s="12">
        <f t="shared" si="24"/>
        <v>1934</v>
      </c>
      <c r="E169" s="11">
        <v>0.4699999988079071</v>
      </c>
      <c r="F169" s="11">
        <v>0.46000000834465027</v>
      </c>
      <c r="G169" s="11">
        <v>9999</v>
      </c>
      <c r="H169" s="11">
        <v>9999</v>
      </c>
      <c r="I169" s="11">
        <v>1.1000000238418579</v>
      </c>
      <c r="J169" s="11">
        <v>1.6499999761581421</v>
      </c>
      <c r="K169" s="11">
        <v>2.9999999329447746E-2</v>
      </c>
      <c r="L169" s="11">
        <v>0.5</v>
      </c>
      <c r="M169" s="11">
        <v>1.2000000476837158</v>
      </c>
      <c r="N169" s="11">
        <v>0</v>
      </c>
    </row>
    <row r="170" spans="1:14">
      <c r="A170">
        <v>163</v>
      </c>
      <c r="B170" s="9">
        <v>12539</v>
      </c>
      <c r="C170" s="6">
        <f t="shared" si="23"/>
        <v>4</v>
      </c>
      <c r="D170" s="12">
        <f t="shared" si="24"/>
        <v>1934</v>
      </c>
      <c r="E170" s="11">
        <v>26.770000457763672</v>
      </c>
      <c r="F170" s="11">
        <v>25.879999160766602</v>
      </c>
      <c r="G170" s="11">
        <v>98.480003356933594</v>
      </c>
      <c r="H170" s="11">
        <v>0.89999997615814209</v>
      </c>
      <c r="I170" s="11">
        <v>1.1000000238418579</v>
      </c>
      <c r="J170" s="11">
        <v>0.55000001192092896</v>
      </c>
      <c r="K170" s="11">
        <v>1.4299999475479126</v>
      </c>
      <c r="L170" s="11">
        <v>0.5</v>
      </c>
      <c r="M170" s="11">
        <v>1.2000000476837158</v>
      </c>
      <c r="N170" s="11">
        <v>0</v>
      </c>
    </row>
    <row r="171" spans="1:14">
      <c r="A171">
        <v>164</v>
      </c>
      <c r="B171" s="9">
        <v>12570</v>
      </c>
      <c r="C171" s="6">
        <f t="shared" si="23"/>
        <v>5</v>
      </c>
      <c r="D171" s="12">
        <f t="shared" si="24"/>
        <v>1934</v>
      </c>
      <c r="E171" s="11">
        <v>24.770000457763672</v>
      </c>
      <c r="F171" s="11">
        <v>23.940000534057617</v>
      </c>
      <c r="G171" s="11">
        <v>91.110000610351563</v>
      </c>
      <c r="H171" s="11">
        <v>0.82999998331069946</v>
      </c>
      <c r="I171" s="11">
        <v>1.1000000238418579</v>
      </c>
      <c r="J171" s="11">
        <v>0.55000001192092896</v>
      </c>
      <c r="K171" s="11">
        <v>1.3200000524520874</v>
      </c>
      <c r="L171" s="11">
        <v>1.1000000238418579</v>
      </c>
      <c r="M171" s="11">
        <v>2.9000000953674316</v>
      </c>
      <c r="N171" s="11">
        <v>0</v>
      </c>
    </row>
    <row r="172" spans="1:14">
      <c r="A172">
        <v>165</v>
      </c>
      <c r="B172" s="9">
        <v>12600</v>
      </c>
      <c r="C172" s="6">
        <f t="shared" si="23"/>
        <v>6</v>
      </c>
      <c r="D172" s="12">
        <f t="shared" si="24"/>
        <v>1934</v>
      </c>
      <c r="E172" s="11">
        <v>30.790000915527344</v>
      </c>
      <c r="F172" s="11">
        <v>29.760000228881836</v>
      </c>
      <c r="G172" s="11">
        <v>113.23999786376953</v>
      </c>
      <c r="H172" s="11">
        <v>1.0299999713897705</v>
      </c>
      <c r="I172" s="11">
        <v>1.1000000238418579</v>
      </c>
      <c r="J172" s="11">
        <v>1.1000000238418579</v>
      </c>
      <c r="K172" s="11">
        <v>1.6399999856948853</v>
      </c>
      <c r="L172" s="11">
        <v>1.5</v>
      </c>
      <c r="M172" s="11">
        <v>4.0999999046325684</v>
      </c>
      <c r="N172" s="11">
        <v>0</v>
      </c>
    </row>
    <row r="173" spans="1:14">
      <c r="A173">
        <v>166</v>
      </c>
      <c r="B173" s="9">
        <v>12631</v>
      </c>
      <c r="C173" s="6">
        <f t="shared" si="23"/>
        <v>7</v>
      </c>
      <c r="D173" s="12">
        <f t="shared" si="24"/>
        <v>1934</v>
      </c>
      <c r="E173" s="11">
        <v>32.520000457763672</v>
      </c>
      <c r="F173" s="11">
        <v>31.430000305175781</v>
      </c>
      <c r="G173" s="11">
        <v>119.61000061035156</v>
      </c>
      <c r="H173" s="11">
        <v>1.0900000333786011</v>
      </c>
      <c r="I173" s="11">
        <v>1.1000000238418579</v>
      </c>
      <c r="J173" s="11">
        <v>2.75</v>
      </c>
      <c r="K173" s="11">
        <v>1.7300000190734863</v>
      </c>
      <c r="L173" s="11">
        <v>1.1000000238418579</v>
      </c>
      <c r="M173" s="11">
        <v>2.9000000953674316</v>
      </c>
      <c r="N173" s="11">
        <v>0</v>
      </c>
    </row>
    <row r="174" spans="1:14">
      <c r="A174">
        <v>167</v>
      </c>
      <c r="B174" s="9">
        <v>12662</v>
      </c>
      <c r="C174" s="6">
        <f t="shared" si="23"/>
        <v>8</v>
      </c>
      <c r="D174" s="12">
        <f t="shared" si="24"/>
        <v>1934</v>
      </c>
      <c r="E174" s="11">
        <v>24.510000228881836</v>
      </c>
      <c r="F174" s="11">
        <v>23.700000762939453</v>
      </c>
      <c r="G174" s="11">
        <v>90.169998168945313</v>
      </c>
      <c r="H174" s="11">
        <v>0.81999999284744263</v>
      </c>
      <c r="I174" s="11">
        <v>1.1000000238418579</v>
      </c>
      <c r="J174" s="11">
        <v>3.2999999523162842</v>
      </c>
      <c r="K174" s="11">
        <v>1.309999942779541</v>
      </c>
      <c r="L174" s="11">
        <v>1.2000000476837158</v>
      </c>
      <c r="M174" s="11">
        <v>3.2999999523162842</v>
      </c>
      <c r="N174" s="11">
        <v>0</v>
      </c>
    </row>
    <row r="175" spans="1:14">
      <c r="A175">
        <v>168</v>
      </c>
      <c r="B175" s="9">
        <v>12692</v>
      </c>
      <c r="C175" s="6">
        <f t="shared" si="23"/>
        <v>9</v>
      </c>
      <c r="D175" s="12">
        <f t="shared" si="24"/>
        <v>1934</v>
      </c>
      <c r="E175" s="11">
        <v>8.5900001525878906</v>
      </c>
      <c r="F175" s="11">
        <v>8.3000001907348633</v>
      </c>
      <c r="G175" s="11">
        <v>31.590000152587891</v>
      </c>
      <c r="H175" s="11">
        <v>0.28999999165534973</v>
      </c>
      <c r="I175" s="11">
        <v>1.1000000238418579</v>
      </c>
      <c r="J175" s="11">
        <v>2.75</v>
      </c>
      <c r="K175" s="11">
        <v>0.46000000834465027</v>
      </c>
      <c r="L175" s="11">
        <v>3.0999999046325684</v>
      </c>
      <c r="M175" s="11">
        <v>8.3000001907348633</v>
      </c>
      <c r="N175" s="11">
        <v>0</v>
      </c>
    </row>
    <row r="176" spans="1:14">
      <c r="A176">
        <v>169</v>
      </c>
      <c r="B176" s="9">
        <v>12723</v>
      </c>
      <c r="C176" s="6">
        <f t="shared" si="23"/>
        <v>10</v>
      </c>
      <c r="D176" s="12">
        <f t="shared" si="24"/>
        <v>1934</v>
      </c>
      <c r="E176" s="11">
        <v>1.5800000429153442</v>
      </c>
      <c r="F176" s="11">
        <v>1.5199999809265137</v>
      </c>
      <c r="G176" s="11">
        <v>5.8000001907348633</v>
      </c>
      <c r="H176" s="11">
        <v>5.000000074505806E-2</v>
      </c>
      <c r="I176" s="11">
        <v>1.1000000238418579</v>
      </c>
      <c r="J176" s="11">
        <v>1.1000000238418579</v>
      </c>
      <c r="K176" s="11">
        <v>7.9999998211860657E-2</v>
      </c>
      <c r="L176" s="11">
        <v>3</v>
      </c>
      <c r="M176" s="11">
        <v>7.9000000953674316</v>
      </c>
      <c r="N176" s="11">
        <v>83.540000915527344</v>
      </c>
    </row>
    <row r="177" spans="1:14">
      <c r="A177">
        <v>170</v>
      </c>
      <c r="B177" s="9">
        <v>12753</v>
      </c>
      <c r="C177" s="6">
        <f t="shared" si="23"/>
        <v>11</v>
      </c>
      <c r="D177" s="12">
        <f t="shared" si="24"/>
        <v>1934</v>
      </c>
      <c r="E177" s="11">
        <v>9999</v>
      </c>
      <c r="F177" s="11">
        <v>9999</v>
      </c>
      <c r="G177" s="11">
        <v>9999</v>
      </c>
      <c r="H177" s="11">
        <v>9999</v>
      </c>
      <c r="I177" s="11">
        <v>1.1000000238418579</v>
      </c>
      <c r="J177" s="11">
        <v>0.2800000011920929</v>
      </c>
      <c r="K177" s="11">
        <v>0</v>
      </c>
      <c r="L177" s="11">
        <v>2</v>
      </c>
      <c r="M177" s="11">
        <v>5.4000000953674316</v>
      </c>
      <c r="N177" s="11">
        <v>104.40000152587891</v>
      </c>
    </row>
    <row r="178" spans="1:14">
      <c r="A178">
        <v>171</v>
      </c>
      <c r="B178" s="9">
        <v>12784</v>
      </c>
      <c r="C178" s="6">
        <f t="shared" si="23"/>
        <v>12</v>
      </c>
      <c r="D178" s="12">
        <f t="shared" si="24"/>
        <v>1934</v>
      </c>
      <c r="E178" s="11">
        <v>9999</v>
      </c>
      <c r="F178" s="11">
        <v>9999</v>
      </c>
      <c r="G178" s="11">
        <v>9999</v>
      </c>
      <c r="H178" s="11">
        <v>9999</v>
      </c>
      <c r="I178" s="11">
        <v>1.1000000238418579</v>
      </c>
      <c r="J178" s="11">
        <v>0.2800000011920929</v>
      </c>
      <c r="K178" s="11">
        <v>0</v>
      </c>
      <c r="L178" s="11">
        <v>0.60000002384185791</v>
      </c>
      <c r="M178" s="11">
        <v>1.7000000476837158</v>
      </c>
      <c r="N178" s="11">
        <v>77.239997863769531</v>
      </c>
    </row>
    <row r="179" spans="1:14">
      <c r="A179">
        <v>172</v>
      </c>
      <c r="B179" s="9">
        <v>12815</v>
      </c>
      <c r="C179" s="6">
        <f t="shared" si="23"/>
        <v>1</v>
      </c>
      <c r="D179" s="12">
        <f t="shared" si="24"/>
        <v>1935</v>
      </c>
      <c r="E179" s="11">
        <v>9999</v>
      </c>
      <c r="F179" s="11">
        <v>9999</v>
      </c>
      <c r="G179" s="11">
        <v>9999</v>
      </c>
      <c r="H179" s="11">
        <v>9999</v>
      </c>
      <c r="I179" s="11">
        <v>1.1000000238418579</v>
      </c>
      <c r="J179" s="11">
        <v>0</v>
      </c>
      <c r="K179" s="11">
        <v>0</v>
      </c>
      <c r="L179" s="11">
        <v>0.5</v>
      </c>
      <c r="M179" s="11">
        <v>1.2000000476837158</v>
      </c>
      <c r="N179" s="11">
        <v>20.420000076293945</v>
      </c>
    </row>
    <row r="180" spans="1:14">
      <c r="A180">
        <v>173</v>
      </c>
      <c r="B180" s="9">
        <v>12843</v>
      </c>
      <c r="C180" s="6">
        <f t="shared" si="23"/>
        <v>2</v>
      </c>
      <c r="D180" s="12">
        <f t="shared" si="24"/>
        <v>1935</v>
      </c>
      <c r="E180" s="11">
        <v>9999</v>
      </c>
      <c r="F180" s="11">
        <v>9999</v>
      </c>
      <c r="G180" s="11">
        <v>9999</v>
      </c>
      <c r="H180" s="11">
        <v>9999</v>
      </c>
      <c r="I180" s="11">
        <v>1.1000000238418579</v>
      </c>
      <c r="J180" s="11">
        <v>0</v>
      </c>
      <c r="K180" s="11">
        <v>0</v>
      </c>
      <c r="L180" s="11">
        <v>0.5</v>
      </c>
      <c r="M180" s="11">
        <v>1.2000000476837158</v>
      </c>
      <c r="N180" s="11">
        <v>0</v>
      </c>
    </row>
    <row r="181" spans="1:14">
      <c r="A181">
        <v>174</v>
      </c>
      <c r="B181" s="9">
        <v>12874</v>
      </c>
      <c r="C181" s="6">
        <f t="shared" si="23"/>
        <v>3</v>
      </c>
      <c r="D181" s="12">
        <f t="shared" si="24"/>
        <v>1935</v>
      </c>
      <c r="E181" s="11">
        <v>0</v>
      </c>
      <c r="F181" s="11">
        <v>0</v>
      </c>
      <c r="G181" s="11">
        <v>9999</v>
      </c>
      <c r="H181" s="11">
        <v>9999</v>
      </c>
      <c r="I181" s="11">
        <v>1.1000000238418579</v>
      </c>
      <c r="J181" s="11">
        <v>1.6499999761581421</v>
      </c>
      <c r="K181" s="11">
        <v>0</v>
      </c>
      <c r="L181" s="11">
        <v>0.5</v>
      </c>
      <c r="M181" s="11">
        <v>1.2000000476837158</v>
      </c>
      <c r="N181" s="11">
        <v>0</v>
      </c>
    </row>
    <row r="182" spans="1:14">
      <c r="A182">
        <v>175</v>
      </c>
      <c r="B182" s="9">
        <v>12904</v>
      </c>
      <c r="C182" s="6">
        <f t="shared" si="23"/>
        <v>4</v>
      </c>
      <c r="D182" s="12">
        <f t="shared" si="24"/>
        <v>1935</v>
      </c>
      <c r="E182" s="11">
        <v>10.180000305175781</v>
      </c>
      <c r="F182" s="11">
        <v>9.8400001525878906</v>
      </c>
      <c r="G182" s="11">
        <v>37.330001831054688</v>
      </c>
      <c r="H182" s="11">
        <v>0.34000000357627869</v>
      </c>
      <c r="I182" s="11">
        <v>1.1000000238418579</v>
      </c>
      <c r="J182" s="11">
        <v>0.55000001192092896</v>
      </c>
      <c r="K182" s="11">
        <v>0.54000002145767212</v>
      </c>
      <c r="L182" s="11">
        <v>0.5</v>
      </c>
      <c r="M182" s="11">
        <v>1.2000000476837158</v>
      </c>
      <c r="N182" s="11">
        <v>0</v>
      </c>
    </row>
    <row r="183" spans="1:14">
      <c r="A183">
        <v>176</v>
      </c>
      <c r="B183" s="9">
        <v>12935</v>
      </c>
      <c r="C183" s="6">
        <f t="shared" si="23"/>
        <v>5</v>
      </c>
      <c r="D183" s="12">
        <f t="shared" si="24"/>
        <v>1935</v>
      </c>
      <c r="E183" s="11">
        <v>27.889999389648438</v>
      </c>
      <c r="F183" s="11">
        <v>26.959999084472656</v>
      </c>
      <c r="G183" s="11">
        <v>102.26999664306641</v>
      </c>
      <c r="H183" s="11">
        <v>0.93000000715255737</v>
      </c>
      <c r="I183" s="11">
        <v>1.1000000238418579</v>
      </c>
      <c r="J183" s="11">
        <v>0.55000001192092896</v>
      </c>
      <c r="K183" s="11">
        <v>1.4900000095367432</v>
      </c>
      <c r="L183" s="11">
        <v>1.1000000238418579</v>
      </c>
      <c r="M183" s="11">
        <v>2.9000000953674316</v>
      </c>
      <c r="N183" s="11">
        <v>0</v>
      </c>
    </row>
    <row r="184" spans="1:14">
      <c r="A184">
        <v>177</v>
      </c>
      <c r="B184" s="9">
        <v>12965</v>
      </c>
      <c r="C184" s="6">
        <f t="shared" si="23"/>
        <v>6</v>
      </c>
      <c r="D184" s="12">
        <f t="shared" si="24"/>
        <v>1935</v>
      </c>
      <c r="E184" s="11">
        <v>32.779998779296875</v>
      </c>
      <c r="F184" s="11">
        <v>31.690000534057617</v>
      </c>
      <c r="G184" s="11">
        <v>120.19999694824219</v>
      </c>
      <c r="H184" s="11">
        <v>1.0900000333786011</v>
      </c>
      <c r="I184" s="11">
        <v>1.1000000238418579</v>
      </c>
      <c r="J184" s="11">
        <v>1.1000000238418579</v>
      </c>
      <c r="K184" s="11">
        <v>1.75</v>
      </c>
      <c r="L184" s="11">
        <v>1.5</v>
      </c>
      <c r="M184" s="11">
        <v>4.0999999046325684</v>
      </c>
      <c r="N184" s="11">
        <v>0</v>
      </c>
    </row>
    <row r="185" spans="1:14">
      <c r="A185">
        <v>178</v>
      </c>
      <c r="B185" s="9">
        <v>12996</v>
      </c>
      <c r="C185" s="6">
        <f t="shared" si="23"/>
        <v>7</v>
      </c>
      <c r="D185" s="12">
        <f t="shared" si="24"/>
        <v>1935</v>
      </c>
      <c r="E185" s="11">
        <v>31.270000457763672</v>
      </c>
      <c r="F185" s="11">
        <v>30.229999542236328</v>
      </c>
      <c r="G185" s="11">
        <v>114.66999816894531</v>
      </c>
      <c r="H185" s="11">
        <v>1.0399999618530273</v>
      </c>
      <c r="I185" s="11">
        <v>1.1000000238418579</v>
      </c>
      <c r="J185" s="11">
        <v>2.75</v>
      </c>
      <c r="K185" s="11">
        <v>1.6699999570846558</v>
      </c>
      <c r="L185" s="11">
        <v>1.1000000238418579</v>
      </c>
      <c r="M185" s="11">
        <v>2.9000000953674316</v>
      </c>
      <c r="N185" s="11">
        <v>0</v>
      </c>
    </row>
    <row r="186" spans="1:14">
      <c r="A186">
        <v>179</v>
      </c>
      <c r="B186" s="9">
        <v>13027</v>
      </c>
      <c r="C186" s="6">
        <f t="shared" si="23"/>
        <v>8</v>
      </c>
      <c r="D186" s="12">
        <f t="shared" si="24"/>
        <v>1935</v>
      </c>
      <c r="E186" s="11">
        <v>24.909999847412109</v>
      </c>
      <c r="F186" s="11">
        <v>24.079999923706055</v>
      </c>
      <c r="G186" s="11">
        <v>91.339996337890625</v>
      </c>
      <c r="H186" s="11">
        <v>0.82999998331069946</v>
      </c>
      <c r="I186" s="11">
        <v>1.1000000238418579</v>
      </c>
      <c r="J186" s="11">
        <v>3.2999999523162842</v>
      </c>
      <c r="K186" s="11">
        <v>1.3300000429153442</v>
      </c>
      <c r="L186" s="11">
        <v>1.2000000476837158</v>
      </c>
      <c r="M186" s="11">
        <v>3.2999999523162842</v>
      </c>
      <c r="N186" s="11">
        <v>0</v>
      </c>
    </row>
    <row r="187" spans="1:14">
      <c r="A187">
        <v>180</v>
      </c>
      <c r="B187" s="9">
        <v>13057</v>
      </c>
      <c r="C187" s="6">
        <f t="shared" si="23"/>
        <v>9</v>
      </c>
      <c r="D187" s="12">
        <f t="shared" si="24"/>
        <v>1935</v>
      </c>
      <c r="E187" s="11">
        <v>19.159999847412109</v>
      </c>
      <c r="F187" s="11">
        <v>18.520000457763672</v>
      </c>
      <c r="G187" s="11">
        <v>70.260002136230469</v>
      </c>
      <c r="H187" s="11">
        <v>0.63999998569488525</v>
      </c>
      <c r="I187" s="11">
        <v>1.1000000238418579</v>
      </c>
      <c r="J187" s="11">
        <v>2.75</v>
      </c>
      <c r="K187" s="11">
        <v>1.0199999809265137</v>
      </c>
      <c r="L187" s="11">
        <v>3.0999999046325684</v>
      </c>
      <c r="M187" s="11">
        <v>8.3000001907348633</v>
      </c>
      <c r="N187" s="11">
        <v>0</v>
      </c>
    </row>
    <row r="188" spans="1:14">
      <c r="A188">
        <v>181</v>
      </c>
      <c r="B188" s="9">
        <v>13088</v>
      </c>
      <c r="C188" s="6">
        <f t="shared" si="23"/>
        <v>10</v>
      </c>
      <c r="D188" s="12">
        <f t="shared" si="24"/>
        <v>1935</v>
      </c>
      <c r="E188" s="11">
        <v>3.7999999523162842</v>
      </c>
      <c r="F188" s="11">
        <v>3.6700000762939453</v>
      </c>
      <c r="G188" s="11">
        <v>13.930000305175781</v>
      </c>
      <c r="H188" s="11">
        <v>0.12999999523162842</v>
      </c>
      <c r="I188" s="11">
        <v>1.1000000238418579</v>
      </c>
      <c r="J188" s="11">
        <v>1.1000000238418579</v>
      </c>
      <c r="K188" s="11">
        <v>0.20000000298023224</v>
      </c>
      <c r="L188" s="11">
        <v>3</v>
      </c>
      <c r="M188" s="11">
        <v>7.9000000953674316</v>
      </c>
      <c r="N188" s="11">
        <v>81.180000305175781</v>
      </c>
    </row>
    <row r="189" spans="1:14">
      <c r="A189">
        <v>182</v>
      </c>
      <c r="B189" s="9">
        <v>13118</v>
      </c>
      <c r="C189" s="6">
        <f t="shared" si="23"/>
        <v>11</v>
      </c>
      <c r="D189" s="12">
        <f t="shared" si="24"/>
        <v>1935</v>
      </c>
      <c r="E189" s="11">
        <v>9999</v>
      </c>
      <c r="F189" s="11">
        <v>9999</v>
      </c>
      <c r="G189" s="11">
        <v>9999</v>
      </c>
      <c r="H189" s="11">
        <v>9999</v>
      </c>
      <c r="I189" s="11">
        <v>1.1000000238418579</v>
      </c>
      <c r="J189" s="11">
        <v>0.2800000011920929</v>
      </c>
      <c r="K189" s="11">
        <v>0</v>
      </c>
      <c r="L189" s="11">
        <v>2</v>
      </c>
      <c r="M189" s="11">
        <v>5.4000000953674316</v>
      </c>
      <c r="N189" s="11">
        <v>111.83000183105469</v>
      </c>
    </row>
    <row r="190" spans="1:14">
      <c r="A190">
        <v>183</v>
      </c>
      <c r="B190" s="9">
        <v>13149</v>
      </c>
      <c r="C190" s="6">
        <f t="shared" si="23"/>
        <v>12</v>
      </c>
      <c r="D190" s="12">
        <f t="shared" si="24"/>
        <v>1935</v>
      </c>
      <c r="E190" s="11">
        <v>9999</v>
      </c>
      <c r="F190" s="11">
        <v>9999</v>
      </c>
      <c r="G190" s="11">
        <v>9999</v>
      </c>
      <c r="H190" s="11">
        <v>9999</v>
      </c>
      <c r="I190" s="11">
        <v>1.1000000238418579</v>
      </c>
      <c r="J190" s="11">
        <v>0.2800000011920929</v>
      </c>
      <c r="K190" s="11">
        <v>0</v>
      </c>
      <c r="L190" s="11">
        <v>0.60000002384185791</v>
      </c>
      <c r="M190" s="11">
        <v>1.7000000476837158</v>
      </c>
      <c r="N190" s="11">
        <v>73.69000244140625</v>
      </c>
    </row>
    <row r="191" spans="1:14">
      <c r="A191">
        <v>184</v>
      </c>
      <c r="B191" s="9">
        <v>13180</v>
      </c>
      <c r="C191" s="6">
        <f t="shared" si="23"/>
        <v>1</v>
      </c>
      <c r="D191" s="12">
        <f t="shared" si="24"/>
        <v>1936</v>
      </c>
      <c r="E191" s="11">
        <v>9999</v>
      </c>
      <c r="F191" s="11">
        <v>9999</v>
      </c>
      <c r="G191" s="11">
        <v>9999</v>
      </c>
      <c r="H191" s="11">
        <v>9999</v>
      </c>
      <c r="I191" s="11">
        <v>1.1000000238418579</v>
      </c>
      <c r="J191" s="11">
        <v>0</v>
      </c>
      <c r="K191" s="11">
        <v>0</v>
      </c>
      <c r="L191" s="11">
        <v>0.5</v>
      </c>
      <c r="M191" s="11">
        <v>1.2000000476837158</v>
      </c>
      <c r="N191" s="11">
        <v>27.629999160766602</v>
      </c>
    </row>
    <row r="192" spans="1:14">
      <c r="A192">
        <v>185</v>
      </c>
      <c r="B192" s="9">
        <v>13209</v>
      </c>
      <c r="C192" s="6">
        <f t="shared" si="23"/>
        <v>2</v>
      </c>
      <c r="D192" s="12">
        <f t="shared" si="24"/>
        <v>1936</v>
      </c>
      <c r="E192" s="11">
        <v>9999</v>
      </c>
      <c r="F192" s="11">
        <v>9999</v>
      </c>
      <c r="G192" s="11">
        <v>9999</v>
      </c>
      <c r="H192" s="11">
        <v>9999</v>
      </c>
      <c r="I192" s="11">
        <v>1.1000000238418579</v>
      </c>
      <c r="J192" s="11">
        <v>0</v>
      </c>
      <c r="K192" s="11">
        <v>0</v>
      </c>
      <c r="L192" s="11">
        <v>0.5</v>
      </c>
      <c r="M192" s="11">
        <v>1.2000000476837158</v>
      </c>
      <c r="N192" s="11">
        <v>0</v>
      </c>
    </row>
    <row r="193" spans="1:14">
      <c r="A193">
        <v>186</v>
      </c>
      <c r="B193" s="9">
        <v>13240</v>
      </c>
      <c r="C193" s="6">
        <f t="shared" si="23"/>
        <v>3</v>
      </c>
      <c r="D193" s="12">
        <f t="shared" si="24"/>
        <v>1936</v>
      </c>
      <c r="E193" s="11">
        <v>0</v>
      </c>
      <c r="F193" s="11">
        <v>0</v>
      </c>
      <c r="G193" s="11">
        <v>9999</v>
      </c>
      <c r="H193" s="11">
        <v>9999</v>
      </c>
      <c r="I193" s="11">
        <v>1.1000000238418579</v>
      </c>
      <c r="J193" s="11">
        <v>1.6499999761581421</v>
      </c>
      <c r="K193" s="11">
        <v>0</v>
      </c>
      <c r="L193" s="11">
        <v>0.5</v>
      </c>
      <c r="M193" s="11">
        <v>1.2000000476837158</v>
      </c>
      <c r="N193" s="11">
        <v>0</v>
      </c>
    </row>
    <row r="194" spans="1:14">
      <c r="A194">
        <v>187</v>
      </c>
      <c r="B194" s="9">
        <v>13270</v>
      </c>
      <c r="C194" s="6">
        <f t="shared" si="23"/>
        <v>4</v>
      </c>
      <c r="D194" s="12">
        <f t="shared" si="24"/>
        <v>1936</v>
      </c>
      <c r="E194" s="11">
        <v>18.549999237060547</v>
      </c>
      <c r="F194" s="11">
        <v>17.940000534057617</v>
      </c>
      <c r="G194" s="11">
        <v>68.029998779296875</v>
      </c>
      <c r="H194" s="11">
        <v>0.62000000476837158</v>
      </c>
      <c r="I194" s="11">
        <v>1.1000000238418579</v>
      </c>
      <c r="J194" s="11">
        <v>0.55000001192092896</v>
      </c>
      <c r="K194" s="11">
        <v>0.99000000953674316</v>
      </c>
      <c r="L194" s="11">
        <v>0.5</v>
      </c>
      <c r="M194" s="11">
        <v>1.2000000476837158</v>
      </c>
      <c r="N194" s="11">
        <v>0</v>
      </c>
    </row>
    <row r="195" spans="1:14">
      <c r="A195">
        <v>188</v>
      </c>
      <c r="B195" s="9">
        <v>13301</v>
      </c>
      <c r="C195" s="6">
        <f t="shared" si="23"/>
        <v>5</v>
      </c>
      <c r="D195" s="12">
        <f t="shared" si="24"/>
        <v>1936</v>
      </c>
      <c r="E195" s="11">
        <v>25.290000915527344</v>
      </c>
      <c r="F195" s="11">
        <v>24.450000762939453</v>
      </c>
      <c r="G195" s="11">
        <v>92.739997863769531</v>
      </c>
      <c r="H195" s="11">
        <v>0.8399999737739563</v>
      </c>
      <c r="I195" s="11">
        <v>1.1000000238418579</v>
      </c>
      <c r="J195" s="11">
        <v>0.55000001192092896</v>
      </c>
      <c r="K195" s="11">
        <v>1.3400000333786011</v>
      </c>
      <c r="L195" s="11">
        <v>1.1000000238418579</v>
      </c>
      <c r="M195" s="11">
        <v>2.9000000953674316</v>
      </c>
      <c r="N195" s="11">
        <v>0</v>
      </c>
    </row>
    <row r="196" spans="1:14">
      <c r="A196">
        <v>189</v>
      </c>
      <c r="B196" s="9">
        <v>13331</v>
      </c>
      <c r="C196" s="6">
        <f t="shared" si="23"/>
        <v>6</v>
      </c>
      <c r="D196" s="12">
        <f t="shared" si="24"/>
        <v>1936</v>
      </c>
      <c r="E196" s="11">
        <v>27.139999389648438</v>
      </c>
      <c r="F196" s="11">
        <v>26.239999771118164</v>
      </c>
      <c r="G196" s="11">
        <v>99.510002136230469</v>
      </c>
      <c r="H196" s="11">
        <v>0.89999997615814209</v>
      </c>
      <c r="I196" s="11">
        <v>1.1000000238418579</v>
      </c>
      <c r="J196" s="11">
        <v>1.1000000238418579</v>
      </c>
      <c r="K196" s="11">
        <v>1.440000057220459</v>
      </c>
      <c r="L196" s="11">
        <v>1.5</v>
      </c>
      <c r="M196" s="11">
        <v>4.0999999046325684</v>
      </c>
      <c r="N196" s="11">
        <v>0</v>
      </c>
    </row>
    <row r="197" spans="1:14">
      <c r="A197">
        <v>190</v>
      </c>
      <c r="B197" s="9">
        <v>13362</v>
      </c>
      <c r="C197" s="6">
        <f t="shared" si="23"/>
        <v>7</v>
      </c>
      <c r="D197" s="12">
        <f t="shared" si="24"/>
        <v>1936</v>
      </c>
      <c r="E197" s="11">
        <v>30.010000228881836</v>
      </c>
      <c r="F197" s="11">
        <v>29.010000228881836</v>
      </c>
      <c r="G197" s="11">
        <v>110.04000091552734</v>
      </c>
      <c r="H197" s="11">
        <v>1</v>
      </c>
      <c r="I197" s="11">
        <v>1.1000000238418579</v>
      </c>
      <c r="J197" s="11">
        <v>2.75</v>
      </c>
      <c r="K197" s="11">
        <v>1.5900000333786011</v>
      </c>
      <c r="L197" s="11">
        <v>1.1000000238418579</v>
      </c>
      <c r="M197" s="11">
        <v>2.9000000953674316</v>
      </c>
      <c r="N197" s="11">
        <v>0</v>
      </c>
    </row>
    <row r="198" spans="1:14">
      <c r="A198">
        <v>191</v>
      </c>
      <c r="B198" s="9">
        <v>13393</v>
      </c>
      <c r="C198" s="6">
        <f t="shared" si="23"/>
        <v>8</v>
      </c>
      <c r="D198" s="12">
        <f t="shared" si="24"/>
        <v>1936</v>
      </c>
      <c r="E198" s="11">
        <v>23.899999618530273</v>
      </c>
      <c r="F198" s="11">
        <v>23.110000610351563</v>
      </c>
      <c r="G198" s="11">
        <v>87.639999389648438</v>
      </c>
      <c r="H198" s="11">
        <v>0.80000001192092896</v>
      </c>
      <c r="I198" s="11">
        <v>1.1000000238418579</v>
      </c>
      <c r="J198" s="11">
        <v>3.2999999523162842</v>
      </c>
      <c r="K198" s="11">
        <v>1.2699999809265137</v>
      </c>
      <c r="L198" s="11">
        <v>1.2000000476837158</v>
      </c>
      <c r="M198" s="11">
        <v>3.2999999523162842</v>
      </c>
      <c r="N198" s="11">
        <v>0</v>
      </c>
    </row>
    <row r="199" spans="1:14">
      <c r="A199">
        <v>192</v>
      </c>
      <c r="B199" s="9">
        <v>13423</v>
      </c>
      <c r="C199" s="6">
        <f t="shared" si="23"/>
        <v>9</v>
      </c>
      <c r="D199" s="12">
        <f t="shared" si="24"/>
        <v>1936</v>
      </c>
      <c r="E199" s="11">
        <v>19.059999465942383</v>
      </c>
      <c r="F199" s="11">
        <v>18.420000076293945</v>
      </c>
      <c r="G199" s="11">
        <v>69.879997253417969</v>
      </c>
      <c r="H199" s="11">
        <v>0.63999998569488525</v>
      </c>
      <c r="I199" s="11">
        <v>1.1000000238418579</v>
      </c>
      <c r="J199" s="11">
        <v>2.75</v>
      </c>
      <c r="K199" s="11">
        <v>1.0099999904632568</v>
      </c>
      <c r="L199" s="11">
        <v>3.0999999046325684</v>
      </c>
      <c r="M199" s="11">
        <v>8.3000001907348633</v>
      </c>
      <c r="N199" s="11">
        <v>0</v>
      </c>
    </row>
    <row r="200" spans="1:14">
      <c r="A200">
        <v>193</v>
      </c>
      <c r="B200" s="9">
        <v>13454</v>
      </c>
      <c r="C200" s="6">
        <f t="shared" si="23"/>
        <v>10</v>
      </c>
      <c r="D200" s="12">
        <f t="shared" si="24"/>
        <v>1936</v>
      </c>
      <c r="E200" s="11">
        <v>6.0399999618530273</v>
      </c>
      <c r="F200" s="11">
        <v>5.8400001525878906</v>
      </c>
      <c r="G200" s="11">
        <v>22.159999847412109</v>
      </c>
      <c r="H200" s="11">
        <v>0.20000000298023224</v>
      </c>
      <c r="I200" s="11">
        <v>1.1000000238418579</v>
      </c>
      <c r="J200" s="11">
        <v>1.1000000238418579</v>
      </c>
      <c r="K200" s="11">
        <v>0.31999999284744263</v>
      </c>
      <c r="L200" s="11">
        <v>5.9000000953674316</v>
      </c>
      <c r="M200" s="11">
        <v>7.9000000953674316</v>
      </c>
      <c r="N200" s="11">
        <v>91.019996643066406</v>
      </c>
    </row>
    <row r="201" spans="1:14">
      <c r="A201">
        <v>194</v>
      </c>
      <c r="B201" s="9">
        <v>13484</v>
      </c>
      <c r="C201" s="6">
        <f t="shared" ref="C201:C264" si="25">MONTH(B201)</f>
        <v>11</v>
      </c>
      <c r="D201" s="12">
        <f t="shared" ref="D201:D264" si="26">YEAR(B201)</f>
        <v>1936</v>
      </c>
      <c r="E201" s="11">
        <v>9999</v>
      </c>
      <c r="F201" s="11">
        <v>9999</v>
      </c>
      <c r="G201" s="11">
        <v>9999</v>
      </c>
      <c r="H201" s="11">
        <v>9999</v>
      </c>
      <c r="I201" s="11">
        <v>1.1000000238418579</v>
      </c>
      <c r="J201" s="11">
        <v>0.2800000011920929</v>
      </c>
      <c r="K201" s="11">
        <v>2.9999999329447746E-2</v>
      </c>
      <c r="L201" s="11">
        <v>4</v>
      </c>
      <c r="M201" s="11">
        <v>5.4000000953674316</v>
      </c>
      <c r="N201" s="11">
        <v>120.76999664306641</v>
      </c>
    </row>
    <row r="202" spans="1:14">
      <c r="A202">
        <v>195</v>
      </c>
      <c r="B202" s="9">
        <v>13515</v>
      </c>
      <c r="C202" s="6">
        <f t="shared" si="25"/>
        <v>12</v>
      </c>
      <c r="D202" s="12">
        <f t="shared" si="26"/>
        <v>1936</v>
      </c>
      <c r="E202" s="11">
        <v>9999</v>
      </c>
      <c r="F202" s="11">
        <v>9999</v>
      </c>
      <c r="G202" s="11">
        <v>9999</v>
      </c>
      <c r="H202" s="11">
        <v>9999</v>
      </c>
      <c r="I202" s="11">
        <v>1.1000000238418579</v>
      </c>
      <c r="J202" s="11">
        <v>0.2800000011920929</v>
      </c>
      <c r="K202" s="11">
        <v>0</v>
      </c>
      <c r="L202" s="11">
        <v>1.2000000476837158</v>
      </c>
      <c r="M202" s="11">
        <v>1.7000000476837158</v>
      </c>
      <c r="N202" s="11">
        <v>75.860000610351563</v>
      </c>
    </row>
    <row r="203" spans="1:14">
      <c r="A203">
        <v>196</v>
      </c>
      <c r="B203" s="9">
        <v>13546</v>
      </c>
      <c r="C203" s="6">
        <f t="shared" si="25"/>
        <v>1</v>
      </c>
      <c r="D203" s="12">
        <f t="shared" si="26"/>
        <v>1937</v>
      </c>
      <c r="E203" s="11">
        <v>9999</v>
      </c>
      <c r="F203" s="11">
        <v>9999</v>
      </c>
      <c r="G203" s="11">
        <v>9999</v>
      </c>
      <c r="H203" s="11">
        <v>9999</v>
      </c>
      <c r="I203" s="11">
        <v>1.1000000238418579</v>
      </c>
      <c r="J203" s="11">
        <v>0</v>
      </c>
      <c r="K203" s="11">
        <v>0</v>
      </c>
      <c r="L203" s="11">
        <v>0.89999997615814209</v>
      </c>
      <c r="M203" s="11">
        <v>1.2000000476837158</v>
      </c>
      <c r="N203" s="11">
        <v>28.100000381469727</v>
      </c>
    </row>
    <row r="204" spans="1:14">
      <c r="A204">
        <v>197</v>
      </c>
      <c r="B204" s="9">
        <v>13574</v>
      </c>
      <c r="C204" s="6">
        <f t="shared" si="25"/>
        <v>2</v>
      </c>
      <c r="D204" s="12">
        <f t="shared" si="26"/>
        <v>1937</v>
      </c>
      <c r="E204" s="11">
        <v>9999</v>
      </c>
      <c r="F204" s="11">
        <v>9999</v>
      </c>
      <c r="G204" s="11">
        <v>9999</v>
      </c>
      <c r="H204" s="11">
        <v>9999</v>
      </c>
      <c r="I204" s="11">
        <v>1.1000000238418579</v>
      </c>
      <c r="J204" s="11">
        <v>0</v>
      </c>
      <c r="K204" s="11">
        <v>0</v>
      </c>
      <c r="L204" s="11">
        <v>0.89999997615814209</v>
      </c>
      <c r="M204" s="11">
        <v>1.2000000476837158</v>
      </c>
      <c r="N204" s="11">
        <v>0</v>
      </c>
    </row>
    <row r="205" spans="1:14">
      <c r="A205">
        <v>198</v>
      </c>
      <c r="B205" s="9">
        <v>13605</v>
      </c>
      <c r="C205" s="6">
        <f t="shared" si="25"/>
        <v>3</v>
      </c>
      <c r="D205" s="12">
        <f t="shared" si="26"/>
        <v>1937</v>
      </c>
      <c r="E205" s="11">
        <v>0</v>
      </c>
      <c r="F205" s="11">
        <v>0</v>
      </c>
      <c r="G205" s="11">
        <v>9999</v>
      </c>
      <c r="H205" s="11">
        <v>9999</v>
      </c>
      <c r="I205" s="11">
        <v>1.1000000238418579</v>
      </c>
      <c r="J205" s="11">
        <v>1.6499999761581421</v>
      </c>
      <c r="K205" s="11">
        <v>0</v>
      </c>
      <c r="L205" s="11">
        <v>0.89999997615814209</v>
      </c>
      <c r="M205" s="11">
        <v>1.2000000476837158</v>
      </c>
      <c r="N205" s="11">
        <v>0</v>
      </c>
    </row>
    <row r="206" spans="1:14">
      <c r="A206">
        <v>199</v>
      </c>
      <c r="B206" s="9">
        <v>13635</v>
      </c>
      <c r="C206" s="6">
        <f t="shared" si="25"/>
        <v>4</v>
      </c>
      <c r="D206" s="12">
        <f t="shared" si="26"/>
        <v>1937</v>
      </c>
      <c r="E206" s="11">
        <v>19.049999237060547</v>
      </c>
      <c r="F206" s="11">
        <v>18.420000076293945</v>
      </c>
      <c r="G206" s="11">
        <v>69.860000610351563</v>
      </c>
      <c r="H206" s="11">
        <v>0.63999998569488525</v>
      </c>
      <c r="I206" s="11">
        <v>1.1000000238418579</v>
      </c>
      <c r="J206" s="11">
        <v>0.55000001192092896</v>
      </c>
      <c r="K206" s="11">
        <v>1.0199999809265137</v>
      </c>
      <c r="L206" s="11">
        <v>0.89999997615814209</v>
      </c>
      <c r="M206" s="11">
        <v>1.2000000476837158</v>
      </c>
      <c r="N206" s="11">
        <v>0</v>
      </c>
    </row>
    <row r="207" spans="1:14">
      <c r="A207">
        <v>200</v>
      </c>
      <c r="B207" s="9">
        <v>13666</v>
      </c>
      <c r="C207" s="6">
        <f t="shared" si="25"/>
        <v>5</v>
      </c>
      <c r="D207" s="12">
        <f t="shared" si="26"/>
        <v>1937</v>
      </c>
      <c r="E207" s="11">
        <v>29.719999313354492</v>
      </c>
      <c r="F207" s="11">
        <v>28.729999542236328</v>
      </c>
      <c r="G207" s="11">
        <v>108.98999786376953</v>
      </c>
      <c r="H207" s="11">
        <v>0.99000000953674316</v>
      </c>
      <c r="I207" s="11">
        <v>1.1000000238418579</v>
      </c>
      <c r="J207" s="11">
        <v>0.55000001192092896</v>
      </c>
      <c r="K207" s="11">
        <v>1.5900000333786011</v>
      </c>
      <c r="L207" s="11">
        <v>2.2000000476837158</v>
      </c>
      <c r="M207" s="11">
        <v>2.9000000953674316</v>
      </c>
      <c r="N207" s="11">
        <v>0</v>
      </c>
    </row>
    <row r="208" spans="1:14">
      <c r="A208">
        <v>201</v>
      </c>
      <c r="B208" s="9">
        <v>13696</v>
      </c>
      <c r="C208" s="6">
        <f t="shared" si="25"/>
        <v>6</v>
      </c>
      <c r="D208" s="12">
        <f t="shared" si="26"/>
        <v>1937</v>
      </c>
      <c r="E208" s="11">
        <v>27.729999542236328</v>
      </c>
      <c r="F208" s="11">
        <v>26.799999237060547</v>
      </c>
      <c r="G208" s="11">
        <v>101.66000366210938</v>
      </c>
      <c r="H208" s="11">
        <v>0.92000001668930054</v>
      </c>
      <c r="I208" s="11">
        <v>1.1000000238418579</v>
      </c>
      <c r="J208" s="11">
        <v>1.1000000238418579</v>
      </c>
      <c r="K208" s="11">
        <v>1.4800000190734863</v>
      </c>
      <c r="L208" s="11">
        <v>3.0999999046325684</v>
      </c>
      <c r="M208" s="11">
        <v>4.0999999046325684</v>
      </c>
      <c r="N208" s="11">
        <v>0</v>
      </c>
    </row>
    <row r="209" spans="1:14">
      <c r="A209">
        <v>202</v>
      </c>
      <c r="B209" s="9">
        <v>13727</v>
      </c>
      <c r="C209" s="6">
        <f t="shared" si="25"/>
        <v>7</v>
      </c>
      <c r="D209" s="12">
        <f t="shared" si="26"/>
        <v>1937</v>
      </c>
      <c r="E209" s="11">
        <v>29.760000228881836</v>
      </c>
      <c r="F209" s="11">
        <v>28.770000457763672</v>
      </c>
      <c r="G209" s="11">
        <v>109.12999725341797</v>
      </c>
      <c r="H209" s="11">
        <v>0.99000000953674316</v>
      </c>
      <c r="I209" s="11">
        <v>1.1000000238418579</v>
      </c>
      <c r="J209" s="11">
        <v>2.75</v>
      </c>
      <c r="K209" s="11">
        <v>1.5900000333786011</v>
      </c>
      <c r="L209" s="11">
        <v>2.2000000476837158</v>
      </c>
      <c r="M209" s="11">
        <v>2.9000000953674316</v>
      </c>
      <c r="N209" s="11">
        <v>0</v>
      </c>
    </row>
    <row r="210" spans="1:14">
      <c r="A210">
        <v>203</v>
      </c>
      <c r="B210" s="9">
        <v>13758</v>
      </c>
      <c r="C210" s="6">
        <f t="shared" si="25"/>
        <v>8</v>
      </c>
      <c r="D210" s="12">
        <f t="shared" si="26"/>
        <v>1937</v>
      </c>
      <c r="E210" s="11">
        <v>23.709999084472656</v>
      </c>
      <c r="F210" s="11">
        <v>22.920000076293945</v>
      </c>
      <c r="G210" s="11">
        <v>86.919998168945313</v>
      </c>
      <c r="H210" s="11">
        <v>0.79000002145767212</v>
      </c>
      <c r="I210" s="11">
        <v>1.1000000238418579</v>
      </c>
      <c r="J210" s="11">
        <v>3.2999999523162842</v>
      </c>
      <c r="K210" s="11">
        <v>1.2599999904632568</v>
      </c>
      <c r="L210" s="11">
        <v>2.5</v>
      </c>
      <c r="M210" s="11">
        <v>3.2999999523162842</v>
      </c>
      <c r="N210" s="11">
        <v>0</v>
      </c>
    </row>
    <row r="211" spans="1:14">
      <c r="A211">
        <v>204</v>
      </c>
      <c r="B211" s="9">
        <v>13788</v>
      </c>
      <c r="C211" s="6">
        <f t="shared" si="25"/>
        <v>9</v>
      </c>
      <c r="D211" s="12">
        <f t="shared" si="26"/>
        <v>1937</v>
      </c>
      <c r="E211" s="11">
        <v>19.030000686645508</v>
      </c>
      <c r="F211" s="11">
        <v>18.389999389648438</v>
      </c>
      <c r="G211" s="11">
        <v>69.769996643066406</v>
      </c>
      <c r="H211" s="11">
        <v>0.62999999523162842</v>
      </c>
      <c r="I211" s="11">
        <v>1.1000000238418579</v>
      </c>
      <c r="J211" s="11">
        <v>2.75</v>
      </c>
      <c r="K211" s="11">
        <v>1.0099999904632568</v>
      </c>
      <c r="L211" s="11">
        <v>6.1999998092651367</v>
      </c>
      <c r="M211" s="11">
        <v>8.3000001907348633</v>
      </c>
      <c r="N211" s="11">
        <v>0</v>
      </c>
    </row>
    <row r="212" spans="1:14">
      <c r="A212">
        <v>205</v>
      </c>
      <c r="B212" s="9">
        <v>13819</v>
      </c>
      <c r="C212" s="6">
        <f t="shared" si="25"/>
        <v>10</v>
      </c>
      <c r="D212" s="12">
        <f t="shared" si="26"/>
        <v>1937</v>
      </c>
      <c r="E212" s="11">
        <v>1</v>
      </c>
      <c r="F212" s="11">
        <v>0.97000002861022949</v>
      </c>
      <c r="G212" s="11">
        <v>3.6600000858306885</v>
      </c>
      <c r="H212" s="11">
        <v>2.9999999329447746E-2</v>
      </c>
      <c r="I212" s="11">
        <v>1.1000000238418579</v>
      </c>
      <c r="J212" s="11">
        <v>1.1000000238418579</v>
      </c>
      <c r="K212" s="11">
        <v>5.000000074505806E-2</v>
      </c>
      <c r="L212" s="11">
        <v>2.5</v>
      </c>
      <c r="M212" s="11">
        <v>7.9000000953674316</v>
      </c>
      <c r="N212" s="11">
        <v>81.389999389648438</v>
      </c>
    </row>
    <row r="213" spans="1:14">
      <c r="A213">
        <v>206</v>
      </c>
      <c r="B213" s="9">
        <v>13849</v>
      </c>
      <c r="C213" s="6">
        <f t="shared" si="25"/>
        <v>11</v>
      </c>
      <c r="D213" s="12">
        <f t="shared" si="26"/>
        <v>1937</v>
      </c>
      <c r="E213" s="11">
        <v>9999</v>
      </c>
      <c r="F213" s="11">
        <v>9999</v>
      </c>
      <c r="G213" s="11">
        <v>9999</v>
      </c>
      <c r="H213" s="11">
        <v>9999</v>
      </c>
      <c r="I213" s="11">
        <v>1.1000000238418579</v>
      </c>
      <c r="J213" s="11">
        <v>0.2800000011920929</v>
      </c>
      <c r="K213" s="11">
        <v>0</v>
      </c>
      <c r="L213" s="11">
        <v>1.7000000476837158</v>
      </c>
      <c r="M213" s="11">
        <v>5.4000000953674316</v>
      </c>
      <c r="N213" s="11">
        <v>96.739997863769531</v>
      </c>
    </row>
    <row r="214" spans="1:14">
      <c r="A214">
        <v>207</v>
      </c>
      <c r="B214" s="9">
        <v>13880</v>
      </c>
      <c r="C214" s="6">
        <f t="shared" si="25"/>
        <v>12</v>
      </c>
      <c r="D214" s="12">
        <f t="shared" si="26"/>
        <v>1937</v>
      </c>
      <c r="E214" s="11">
        <v>9999</v>
      </c>
      <c r="F214" s="11">
        <v>9999</v>
      </c>
      <c r="G214" s="11">
        <v>9999</v>
      </c>
      <c r="H214" s="11">
        <v>9999</v>
      </c>
      <c r="I214" s="11">
        <v>1.1000000238418579</v>
      </c>
      <c r="J214" s="11">
        <v>0.2800000011920929</v>
      </c>
      <c r="K214" s="11">
        <v>0</v>
      </c>
      <c r="L214" s="11">
        <v>0.5</v>
      </c>
      <c r="M214" s="11">
        <v>1.7000000476837158</v>
      </c>
      <c r="N214" s="11">
        <v>69.760002136230469</v>
      </c>
    </row>
    <row r="215" spans="1:14">
      <c r="A215">
        <v>208</v>
      </c>
      <c r="B215" s="9">
        <v>13911</v>
      </c>
      <c r="C215" s="6">
        <f t="shared" si="25"/>
        <v>1</v>
      </c>
      <c r="D215" s="12">
        <f t="shared" si="26"/>
        <v>1938</v>
      </c>
      <c r="E215" s="11">
        <v>9999</v>
      </c>
      <c r="F215" s="11">
        <v>9999</v>
      </c>
      <c r="G215" s="11">
        <v>9999</v>
      </c>
      <c r="H215" s="11">
        <v>9999</v>
      </c>
      <c r="I215" s="11">
        <v>1.1000000238418579</v>
      </c>
      <c r="J215" s="11">
        <v>0</v>
      </c>
      <c r="K215" s="11">
        <v>0</v>
      </c>
      <c r="L215" s="11">
        <v>0.40000000596046448</v>
      </c>
      <c r="M215" s="11">
        <v>1.2000000476837158</v>
      </c>
      <c r="N215" s="11">
        <v>25</v>
      </c>
    </row>
    <row r="216" spans="1:14">
      <c r="A216">
        <v>209</v>
      </c>
      <c r="B216" s="9">
        <v>13939</v>
      </c>
      <c r="C216" s="6">
        <f t="shared" si="25"/>
        <v>2</v>
      </c>
      <c r="D216" s="12">
        <f t="shared" si="26"/>
        <v>1938</v>
      </c>
      <c r="E216" s="11">
        <v>9999</v>
      </c>
      <c r="F216" s="11">
        <v>9999</v>
      </c>
      <c r="G216" s="11">
        <v>9999</v>
      </c>
      <c r="H216" s="11">
        <v>9999</v>
      </c>
      <c r="I216" s="11">
        <v>1.1000000238418579</v>
      </c>
      <c r="J216" s="11">
        <v>0</v>
      </c>
      <c r="K216" s="11">
        <v>0</v>
      </c>
      <c r="L216" s="11">
        <v>0.40000000596046448</v>
      </c>
      <c r="M216" s="11">
        <v>1.2000000476837158</v>
      </c>
      <c r="N216" s="11">
        <v>0</v>
      </c>
    </row>
    <row r="217" spans="1:14">
      <c r="A217">
        <v>210</v>
      </c>
      <c r="B217" s="9">
        <v>13970</v>
      </c>
      <c r="C217" s="6">
        <f t="shared" si="25"/>
        <v>3</v>
      </c>
      <c r="D217" s="12">
        <f t="shared" si="26"/>
        <v>1938</v>
      </c>
      <c r="E217" s="11">
        <v>0</v>
      </c>
      <c r="F217" s="11">
        <v>0</v>
      </c>
      <c r="G217" s="11">
        <v>9999</v>
      </c>
      <c r="H217" s="11">
        <v>9999</v>
      </c>
      <c r="I217" s="11">
        <v>1.1000000238418579</v>
      </c>
      <c r="J217" s="11">
        <v>1.6499999761581421</v>
      </c>
      <c r="K217" s="11">
        <v>0</v>
      </c>
      <c r="L217" s="11">
        <v>0.40000000596046448</v>
      </c>
      <c r="M217" s="11">
        <v>1.2000000476837158</v>
      </c>
      <c r="N217" s="11">
        <v>0</v>
      </c>
    </row>
    <row r="218" spans="1:14">
      <c r="A218">
        <v>211</v>
      </c>
      <c r="B218" s="9">
        <v>14000</v>
      </c>
      <c r="C218" s="6">
        <f t="shared" si="25"/>
        <v>4</v>
      </c>
      <c r="D218" s="12">
        <f t="shared" si="26"/>
        <v>1938</v>
      </c>
      <c r="E218" s="11">
        <v>13.949999809265137</v>
      </c>
      <c r="F218" s="11">
        <v>13.479999542236328</v>
      </c>
      <c r="G218" s="11">
        <v>51.130001068115234</v>
      </c>
      <c r="H218" s="11">
        <v>0.46000000834465027</v>
      </c>
      <c r="I218" s="11">
        <v>1.1000000238418579</v>
      </c>
      <c r="J218" s="11">
        <v>0.55000001192092896</v>
      </c>
      <c r="K218" s="11">
        <v>0.74000000953674316</v>
      </c>
      <c r="L218" s="11">
        <v>0.40000000596046448</v>
      </c>
      <c r="M218" s="11">
        <v>1.2000000476837158</v>
      </c>
      <c r="N218" s="11">
        <v>0</v>
      </c>
    </row>
    <row r="219" spans="1:14">
      <c r="A219">
        <v>212</v>
      </c>
      <c r="B219" s="9">
        <v>14031</v>
      </c>
      <c r="C219" s="6">
        <f t="shared" si="25"/>
        <v>5</v>
      </c>
      <c r="D219" s="12">
        <f t="shared" si="26"/>
        <v>1938</v>
      </c>
      <c r="E219" s="11">
        <v>28.629999160766602</v>
      </c>
      <c r="F219" s="11">
        <v>27.680000305175781</v>
      </c>
      <c r="G219" s="11">
        <v>104.98000335693359</v>
      </c>
      <c r="H219" s="11">
        <v>0.94999998807907104</v>
      </c>
      <c r="I219" s="11">
        <v>1.1000000238418579</v>
      </c>
      <c r="J219" s="11">
        <v>0.55000001192092896</v>
      </c>
      <c r="K219" s="11">
        <v>1.5299999713897705</v>
      </c>
      <c r="L219" s="11">
        <v>0.89999997615814209</v>
      </c>
      <c r="M219" s="11">
        <v>2.9000000953674316</v>
      </c>
      <c r="N219" s="11">
        <v>0</v>
      </c>
    </row>
    <row r="220" spans="1:14">
      <c r="A220">
        <v>213</v>
      </c>
      <c r="B220" s="9">
        <v>14061</v>
      </c>
      <c r="C220" s="6">
        <f t="shared" si="25"/>
        <v>6</v>
      </c>
      <c r="D220" s="12">
        <f t="shared" si="26"/>
        <v>1938</v>
      </c>
      <c r="E220" s="11">
        <v>33.400001525878906</v>
      </c>
      <c r="F220" s="11">
        <v>32.290000915527344</v>
      </c>
      <c r="G220" s="11">
        <v>122.47000122070313</v>
      </c>
      <c r="H220" s="11">
        <v>1.1100000143051147</v>
      </c>
      <c r="I220" s="11">
        <v>1.1000000238418579</v>
      </c>
      <c r="J220" s="11">
        <v>1.1000000238418579</v>
      </c>
      <c r="K220" s="11">
        <v>1.7799999713897705</v>
      </c>
      <c r="L220" s="11">
        <v>1.2999999523162842</v>
      </c>
      <c r="M220" s="11">
        <v>4.0999999046325684</v>
      </c>
      <c r="N220" s="11">
        <v>0</v>
      </c>
    </row>
    <row r="221" spans="1:14">
      <c r="A221">
        <v>214</v>
      </c>
      <c r="B221" s="9">
        <v>14092</v>
      </c>
      <c r="C221" s="6">
        <f t="shared" si="25"/>
        <v>7</v>
      </c>
      <c r="D221" s="12">
        <f t="shared" si="26"/>
        <v>1938</v>
      </c>
      <c r="E221" s="11">
        <v>31.920000076293945</v>
      </c>
      <c r="F221" s="11">
        <v>30.860000610351563</v>
      </c>
      <c r="G221" s="11">
        <v>117.05000305175781</v>
      </c>
      <c r="H221" s="11">
        <v>1.059999942779541</v>
      </c>
      <c r="I221" s="11">
        <v>1.1000000238418579</v>
      </c>
      <c r="J221" s="11">
        <v>2.75</v>
      </c>
      <c r="K221" s="11">
        <v>1.7000000476837158</v>
      </c>
      <c r="L221" s="11">
        <v>0.89999997615814209</v>
      </c>
      <c r="M221" s="11">
        <v>2.9000000953674316</v>
      </c>
      <c r="N221" s="11">
        <v>0</v>
      </c>
    </row>
    <row r="222" spans="1:14">
      <c r="A222">
        <v>215</v>
      </c>
      <c r="B222" s="9">
        <v>14123</v>
      </c>
      <c r="C222" s="6">
        <f t="shared" si="25"/>
        <v>8</v>
      </c>
      <c r="D222" s="12">
        <f t="shared" si="26"/>
        <v>1938</v>
      </c>
      <c r="E222" s="11">
        <v>25.430000305175781</v>
      </c>
      <c r="F222" s="11">
        <v>24.579999923706055</v>
      </c>
      <c r="G222" s="11">
        <v>93.230003356933594</v>
      </c>
      <c r="H222" s="11">
        <v>0.85000002384185791</v>
      </c>
      <c r="I222" s="11">
        <v>1.1000000238418579</v>
      </c>
      <c r="J222" s="11">
        <v>3.2999999523162842</v>
      </c>
      <c r="K222" s="11">
        <v>1.3600000143051147</v>
      </c>
      <c r="L222" s="11">
        <v>1.1000000238418579</v>
      </c>
      <c r="M222" s="11">
        <v>3.2999999523162842</v>
      </c>
      <c r="N222" s="11">
        <v>0</v>
      </c>
    </row>
    <row r="223" spans="1:14">
      <c r="A223">
        <v>216</v>
      </c>
      <c r="B223" s="9">
        <v>14153</v>
      </c>
      <c r="C223" s="6">
        <f t="shared" si="25"/>
        <v>9</v>
      </c>
      <c r="D223" s="12">
        <f t="shared" si="26"/>
        <v>1938</v>
      </c>
      <c r="E223" s="11">
        <v>15.520000457763672</v>
      </c>
      <c r="F223" s="11">
        <v>15</v>
      </c>
      <c r="G223" s="11">
        <v>56.900001525878906</v>
      </c>
      <c r="H223" s="11">
        <v>0.51999998092651367</v>
      </c>
      <c r="I223" s="11">
        <v>1.1000000238418579</v>
      </c>
      <c r="J223" s="11">
        <v>2.75</v>
      </c>
      <c r="K223" s="11">
        <v>0.82999998331069946</v>
      </c>
      <c r="L223" s="11">
        <v>2.7000000476837158</v>
      </c>
      <c r="M223" s="11">
        <v>8.3000001907348633</v>
      </c>
      <c r="N223" s="11">
        <v>0</v>
      </c>
    </row>
    <row r="224" spans="1:14">
      <c r="A224">
        <v>217</v>
      </c>
      <c r="B224" s="9">
        <v>14184</v>
      </c>
      <c r="C224" s="6">
        <f t="shared" si="25"/>
        <v>10</v>
      </c>
      <c r="D224" s="12">
        <f t="shared" si="26"/>
        <v>1938</v>
      </c>
      <c r="E224" s="11">
        <v>1.1599999666213989</v>
      </c>
      <c r="F224" s="11">
        <v>1.1200000047683716</v>
      </c>
      <c r="G224" s="11">
        <v>4.2399997711181641</v>
      </c>
      <c r="H224" s="11">
        <v>3.9999999105930328E-2</v>
      </c>
      <c r="I224" s="11">
        <v>1.1000000238418579</v>
      </c>
      <c r="J224" s="11">
        <v>1.1000000238418579</v>
      </c>
      <c r="K224" s="11">
        <v>5.9999998658895493E-2</v>
      </c>
      <c r="L224" s="11">
        <v>3</v>
      </c>
      <c r="M224" s="11">
        <v>7.9000000953674316</v>
      </c>
      <c r="N224" s="11">
        <v>76.120002746582031</v>
      </c>
    </row>
    <row r="225" spans="1:14">
      <c r="A225">
        <v>218</v>
      </c>
      <c r="B225" s="9">
        <v>14214</v>
      </c>
      <c r="C225" s="6">
        <f t="shared" si="25"/>
        <v>11</v>
      </c>
      <c r="D225" s="12">
        <f t="shared" si="26"/>
        <v>1938</v>
      </c>
      <c r="E225" s="11">
        <v>9999</v>
      </c>
      <c r="F225" s="11">
        <v>9999</v>
      </c>
      <c r="G225" s="11">
        <v>9999</v>
      </c>
      <c r="H225" s="11">
        <v>9999</v>
      </c>
      <c r="I225" s="11">
        <v>1.1000000238418579</v>
      </c>
      <c r="J225" s="11">
        <v>0.2800000011920929</v>
      </c>
      <c r="K225" s="11">
        <v>9.9999997764825821E-3</v>
      </c>
      <c r="L225" s="11">
        <v>2</v>
      </c>
      <c r="M225" s="11">
        <v>5.4000000953674316</v>
      </c>
      <c r="N225" s="11">
        <v>114.84999847412109</v>
      </c>
    </row>
    <row r="226" spans="1:14">
      <c r="A226">
        <v>219</v>
      </c>
      <c r="B226" s="9">
        <v>14245</v>
      </c>
      <c r="C226" s="6">
        <f t="shared" si="25"/>
        <v>12</v>
      </c>
      <c r="D226" s="12">
        <f t="shared" si="26"/>
        <v>1938</v>
      </c>
      <c r="E226" s="11">
        <v>9999</v>
      </c>
      <c r="F226" s="11">
        <v>9999</v>
      </c>
      <c r="G226" s="11">
        <v>9999</v>
      </c>
      <c r="H226" s="11">
        <v>9999</v>
      </c>
      <c r="I226" s="11">
        <v>1.1000000238418579</v>
      </c>
      <c r="J226" s="11">
        <v>0.2800000011920929</v>
      </c>
      <c r="K226" s="11">
        <v>0</v>
      </c>
      <c r="L226" s="11">
        <v>0.60000002384185791</v>
      </c>
      <c r="M226" s="11">
        <v>1.7000000476837158</v>
      </c>
      <c r="N226" s="11">
        <v>81.779998779296875</v>
      </c>
    </row>
    <row r="227" spans="1:14">
      <c r="A227">
        <v>220</v>
      </c>
      <c r="B227" s="9">
        <v>14276</v>
      </c>
      <c r="C227" s="6">
        <f t="shared" si="25"/>
        <v>1</v>
      </c>
      <c r="D227" s="12">
        <f t="shared" si="26"/>
        <v>1939</v>
      </c>
      <c r="E227" s="11">
        <v>9999</v>
      </c>
      <c r="F227" s="11">
        <v>9999</v>
      </c>
      <c r="G227" s="11">
        <v>9999</v>
      </c>
      <c r="H227" s="11">
        <v>9999</v>
      </c>
      <c r="I227" s="11">
        <v>1.1000000238418579</v>
      </c>
      <c r="J227" s="11">
        <v>0</v>
      </c>
      <c r="K227" s="11">
        <v>0</v>
      </c>
      <c r="L227" s="11">
        <v>0.5</v>
      </c>
      <c r="M227" s="11">
        <v>1.2000000476837158</v>
      </c>
      <c r="N227" s="11">
        <v>36.599998474121094</v>
      </c>
    </row>
    <row r="228" spans="1:14">
      <c r="A228">
        <v>221</v>
      </c>
      <c r="B228" s="9">
        <v>14304</v>
      </c>
      <c r="C228" s="6">
        <f t="shared" si="25"/>
        <v>2</v>
      </c>
      <c r="D228" s="12">
        <f t="shared" si="26"/>
        <v>1939</v>
      </c>
      <c r="E228" s="11">
        <v>9999</v>
      </c>
      <c r="F228" s="11">
        <v>9999</v>
      </c>
      <c r="G228" s="11">
        <v>9999</v>
      </c>
      <c r="H228" s="11">
        <v>9999</v>
      </c>
      <c r="I228" s="11">
        <v>1.1000000238418579</v>
      </c>
      <c r="J228" s="11">
        <v>0</v>
      </c>
      <c r="K228" s="11">
        <v>1.9999999552965164E-2</v>
      </c>
      <c r="L228" s="11">
        <v>0.5</v>
      </c>
      <c r="M228" s="11">
        <v>1.2000000476837158</v>
      </c>
      <c r="N228" s="11">
        <v>0</v>
      </c>
    </row>
    <row r="229" spans="1:14">
      <c r="A229">
        <v>222</v>
      </c>
      <c r="B229" s="9">
        <v>14335</v>
      </c>
      <c r="C229" s="6">
        <f t="shared" si="25"/>
        <v>3</v>
      </c>
      <c r="D229" s="12">
        <f t="shared" si="26"/>
        <v>1939</v>
      </c>
      <c r="E229" s="11">
        <v>4.5500001907348633</v>
      </c>
      <c r="F229" s="11">
        <v>4.4000000953674316</v>
      </c>
      <c r="G229" s="11">
        <v>9999</v>
      </c>
      <c r="H229" s="11">
        <v>9999</v>
      </c>
      <c r="I229" s="11">
        <v>1.1000000238418579</v>
      </c>
      <c r="J229" s="11">
        <v>1.6499999761581421</v>
      </c>
      <c r="K229" s="11">
        <v>0.23999999463558197</v>
      </c>
      <c r="L229" s="11">
        <v>0.5</v>
      </c>
      <c r="M229" s="11">
        <v>1.2000000476837158</v>
      </c>
      <c r="N229" s="11">
        <v>0</v>
      </c>
    </row>
    <row r="230" spans="1:14">
      <c r="A230">
        <v>223</v>
      </c>
      <c r="B230" s="9">
        <v>14365</v>
      </c>
      <c r="C230" s="6">
        <f t="shared" si="25"/>
        <v>4</v>
      </c>
      <c r="D230" s="12">
        <f t="shared" si="26"/>
        <v>1939</v>
      </c>
      <c r="E230" s="11">
        <v>30.120000839233398</v>
      </c>
      <c r="F230" s="11">
        <v>29.120000839233398</v>
      </c>
      <c r="G230" s="11">
        <v>113.90000152587891</v>
      </c>
      <c r="H230" s="11">
        <v>1.0399999618530273</v>
      </c>
      <c r="I230" s="11">
        <v>1.1000000238418579</v>
      </c>
      <c r="J230" s="11">
        <v>0.55000001192092896</v>
      </c>
      <c r="K230" s="11">
        <v>1.6000000238418579</v>
      </c>
      <c r="L230" s="11">
        <v>0.5</v>
      </c>
      <c r="M230" s="11">
        <v>1.2000000476837158</v>
      </c>
      <c r="N230" s="11">
        <v>0</v>
      </c>
    </row>
    <row r="231" spans="1:14">
      <c r="A231">
        <v>224</v>
      </c>
      <c r="B231" s="9">
        <v>14396</v>
      </c>
      <c r="C231" s="6">
        <f t="shared" si="25"/>
        <v>5</v>
      </c>
      <c r="D231" s="12">
        <f t="shared" si="26"/>
        <v>1939</v>
      </c>
      <c r="E231" s="11">
        <v>20.780000686645508</v>
      </c>
      <c r="F231" s="11">
        <v>20.090000152587891</v>
      </c>
      <c r="G231" s="11">
        <v>78.589996337890625</v>
      </c>
      <c r="H231" s="11">
        <v>0.70999997854232788</v>
      </c>
      <c r="I231" s="11">
        <v>1.1000000238418579</v>
      </c>
      <c r="J231" s="11">
        <v>0.55000001192092896</v>
      </c>
      <c r="K231" s="11">
        <v>1.1000000238418579</v>
      </c>
      <c r="L231" s="11">
        <v>1.1000000238418579</v>
      </c>
      <c r="M231" s="11">
        <v>2.9000000953674316</v>
      </c>
      <c r="N231" s="11">
        <v>0</v>
      </c>
    </row>
    <row r="232" spans="1:14">
      <c r="A232">
        <v>225</v>
      </c>
      <c r="B232" s="9">
        <v>14426</v>
      </c>
      <c r="C232" s="6">
        <f t="shared" si="25"/>
        <v>6</v>
      </c>
      <c r="D232" s="12">
        <f t="shared" si="26"/>
        <v>1939</v>
      </c>
      <c r="E232" s="11">
        <v>28.030000686645508</v>
      </c>
      <c r="F232" s="11">
        <v>27.100000381469727</v>
      </c>
      <c r="G232" s="11">
        <v>105.98999786376953</v>
      </c>
      <c r="H232" s="11">
        <v>0.95999997854232788</v>
      </c>
      <c r="I232" s="11">
        <v>1.1000000238418579</v>
      </c>
      <c r="J232" s="11">
        <v>1.1000000238418579</v>
      </c>
      <c r="K232" s="11">
        <v>1.4900000095367432</v>
      </c>
      <c r="L232" s="11">
        <v>1.5</v>
      </c>
      <c r="M232" s="11">
        <v>4.0999999046325684</v>
      </c>
      <c r="N232" s="11">
        <v>0</v>
      </c>
    </row>
    <row r="233" spans="1:14">
      <c r="A233">
        <v>226</v>
      </c>
      <c r="B233" s="9">
        <v>14457</v>
      </c>
      <c r="C233" s="6">
        <f t="shared" si="25"/>
        <v>7</v>
      </c>
      <c r="D233" s="12">
        <f t="shared" si="26"/>
        <v>1939</v>
      </c>
      <c r="E233" s="11">
        <v>26.989999771118164</v>
      </c>
      <c r="F233" s="11">
        <v>26.090000152587891</v>
      </c>
      <c r="G233" s="11">
        <v>102.05000305175781</v>
      </c>
      <c r="H233" s="11">
        <v>0.93000000715255737</v>
      </c>
      <c r="I233" s="11">
        <v>1.1000000238418579</v>
      </c>
      <c r="J233" s="11">
        <v>2.75</v>
      </c>
      <c r="K233" s="11">
        <v>1.4299999475479126</v>
      </c>
      <c r="L233" s="11">
        <v>1.1000000238418579</v>
      </c>
      <c r="M233" s="11">
        <v>2.9000000953674316</v>
      </c>
      <c r="N233" s="11">
        <v>0</v>
      </c>
    </row>
    <row r="234" spans="1:14">
      <c r="A234">
        <v>227</v>
      </c>
      <c r="B234" s="9">
        <v>14488</v>
      </c>
      <c r="C234" s="6">
        <f t="shared" si="25"/>
        <v>8</v>
      </c>
      <c r="D234" s="12">
        <f t="shared" si="26"/>
        <v>1939</v>
      </c>
      <c r="E234" s="11">
        <v>21.5</v>
      </c>
      <c r="F234" s="11">
        <v>20.780000686645508</v>
      </c>
      <c r="G234" s="11">
        <v>81.279998779296875</v>
      </c>
      <c r="H234" s="11">
        <v>0.74000000953674316</v>
      </c>
      <c r="I234" s="11">
        <v>1.1000000238418579</v>
      </c>
      <c r="J234" s="11">
        <v>3.2999999523162842</v>
      </c>
      <c r="K234" s="11">
        <v>1.1399999856948853</v>
      </c>
      <c r="L234" s="11">
        <v>1.2000000476837158</v>
      </c>
      <c r="M234" s="11">
        <v>3.2999999523162842</v>
      </c>
      <c r="N234" s="11">
        <v>0</v>
      </c>
    </row>
    <row r="235" spans="1:14">
      <c r="A235">
        <v>228</v>
      </c>
      <c r="B235" s="9">
        <v>14518</v>
      </c>
      <c r="C235" s="6">
        <f t="shared" si="25"/>
        <v>9</v>
      </c>
      <c r="D235" s="12">
        <f t="shared" si="26"/>
        <v>1939</v>
      </c>
      <c r="E235" s="11">
        <v>14.229999542236328</v>
      </c>
      <c r="F235" s="11">
        <v>13.760000228881836</v>
      </c>
      <c r="G235" s="11">
        <v>53.830001831054688</v>
      </c>
      <c r="H235" s="11">
        <v>0.49000000953674316</v>
      </c>
      <c r="I235" s="11">
        <v>1.1000000238418579</v>
      </c>
      <c r="J235" s="11">
        <v>2.75</v>
      </c>
      <c r="K235" s="11">
        <v>0.75</v>
      </c>
      <c r="L235" s="11">
        <v>3.0999999046325684</v>
      </c>
      <c r="M235" s="11">
        <v>8.3000001907348633</v>
      </c>
      <c r="N235" s="11">
        <v>0</v>
      </c>
    </row>
    <row r="236" spans="1:14">
      <c r="A236">
        <v>229</v>
      </c>
      <c r="B236" s="9">
        <v>14549</v>
      </c>
      <c r="C236" s="6">
        <f t="shared" si="25"/>
        <v>10</v>
      </c>
      <c r="D236" s="12">
        <f t="shared" si="26"/>
        <v>1939</v>
      </c>
      <c r="E236" s="11">
        <v>3.7999999523162842</v>
      </c>
      <c r="F236" s="11">
        <v>3.6700000762939453</v>
      </c>
      <c r="G236" s="11">
        <v>14.350000381469727</v>
      </c>
      <c r="H236" s="11">
        <v>0.12999999523162842</v>
      </c>
      <c r="I236" s="11">
        <v>1.1000000238418579</v>
      </c>
      <c r="J236" s="11">
        <v>1.1000000238418579</v>
      </c>
      <c r="K236" s="11">
        <v>0.20000000298023224</v>
      </c>
      <c r="L236" s="11">
        <v>3</v>
      </c>
      <c r="M236" s="11">
        <v>7.9000000953674316</v>
      </c>
      <c r="N236" s="11">
        <v>85.199996948242188</v>
      </c>
    </row>
    <row r="237" spans="1:14">
      <c r="A237">
        <v>230</v>
      </c>
      <c r="B237" s="9">
        <v>14579</v>
      </c>
      <c r="C237" s="6">
        <f t="shared" si="25"/>
        <v>11</v>
      </c>
      <c r="D237" s="12">
        <f t="shared" si="26"/>
        <v>1939</v>
      </c>
      <c r="E237" s="11">
        <v>9999</v>
      </c>
      <c r="F237" s="11">
        <v>9999</v>
      </c>
      <c r="G237" s="11">
        <v>9999</v>
      </c>
      <c r="H237" s="11">
        <v>9999</v>
      </c>
      <c r="I237" s="11">
        <v>1.1000000238418579</v>
      </c>
      <c r="J237" s="11">
        <v>0.2800000011920929</v>
      </c>
      <c r="K237" s="11">
        <v>2.9999999329447746E-2</v>
      </c>
      <c r="L237" s="11">
        <v>2</v>
      </c>
      <c r="M237" s="11">
        <v>5.4000000953674316</v>
      </c>
      <c r="N237" s="11">
        <v>120.43000030517578</v>
      </c>
    </row>
    <row r="238" spans="1:14">
      <c r="A238">
        <v>231</v>
      </c>
      <c r="B238" s="9">
        <v>14610</v>
      </c>
      <c r="C238" s="6">
        <f t="shared" si="25"/>
        <v>12</v>
      </c>
      <c r="D238" s="12">
        <f t="shared" si="26"/>
        <v>1939</v>
      </c>
      <c r="E238" s="11">
        <v>9999</v>
      </c>
      <c r="F238" s="11">
        <v>9999</v>
      </c>
      <c r="G238" s="11">
        <v>9999</v>
      </c>
      <c r="H238" s="11">
        <v>9999</v>
      </c>
      <c r="I238" s="11">
        <v>1.1000000238418579</v>
      </c>
      <c r="J238" s="11">
        <v>0.2800000011920929</v>
      </c>
      <c r="K238" s="11">
        <v>0</v>
      </c>
      <c r="L238" s="11">
        <v>0.60000002384185791</v>
      </c>
      <c r="M238" s="11">
        <v>1.7000000476837158</v>
      </c>
      <c r="N238" s="11">
        <v>77.150001525878906</v>
      </c>
    </row>
    <row r="239" spans="1:14">
      <c r="A239">
        <v>232</v>
      </c>
      <c r="B239" s="9">
        <v>14641</v>
      </c>
      <c r="C239" s="6">
        <f t="shared" si="25"/>
        <v>1</v>
      </c>
      <c r="D239" s="12">
        <f t="shared" si="26"/>
        <v>1940</v>
      </c>
      <c r="E239" s="11">
        <v>9999</v>
      </c>
      <c r="F239" s="11">
        <v>9999</v>
      </c>
      <c r="G239" s="11">
        <v>9999</v>
      </c>
      <c r="H239" s="11">
        <v>9999</v>
      </c>
      <c r="I239" s="11">
        <v>1.1000000238418579</v>
      </c>
      <c r="J239" s="11">
        <v>0</v>
      </c>
      <c r="K239" s="11">
        <v>0</v>
      </c>
      <c r="L239" s="11">
        <v>0.5</v>
      </c>
      <c r="M239" s="11">
        <v>1.2000000476837158</v>
      </c>
      <c r="N239" s="11">
        <v>10.869999885559082</v>
      </c>
    </row>
    <row r="240" spans="1:14">
      <c r="A240">
        <v>233</v>
      </c>
      <c r="B240" s="9">
        <v>14670</v>
      </c>
      <c r="C240" s="6">
        <f t="shared" si="25"/>
        <v>2</v>
      </c>
      <c r="D240" s="12">
        <f t="shared" si="26"/>
        <v>1940</v>
      </c>
      <c r="E240" s="11">
        <v>9999</v>
      </c>
      <c r="F240" s="11">
        <v>9999</v>
      </c>
      <c r="G240" s="11">
        <v>9999</v>
      </c>
      <c r="H240" s="11">
        <v>9999</v>
      </c>
      <c r="I240" s="11">
        <v>1.1000000238418579</v>
      </c>
      <c r="J240" s="11">
        <v>0</v>
      </c>
      <c r="K240" s="11">
        <v>0</v>
      </c>
      <c r="L240" s="11">
        <v>0.5</v>
      </c>
      <c r="M240" s="11">
        <v>1.2000000476837158</v>
      </c>
      <c r="N240" s="11">
        <v>0</v>
      </c>
    </row>
    <row r="241" spans="1:14">
      <c r="A241">
        <v>234</v>
      </c>
      <c r="B241" s="9">
        <v>14701</v>
      </c>
      <c r="C241" s="6">
        <f t="shared" si="25"/>
        <v>3</v>
      </c>
      <c r="D241" s="12">
        <f t="shared" si="26"/>
        <v>1940</v>
      </c>
      <c r="E241" s="11">
        <v>0</v>
      </c>
      <c r="F241" s="11">
        <v>0</v>
      </c>
      <c r="G241" s="11">
        <v>9999</v>
      </c>
      <c r="H241" s="11">
        <v>9999</v>
      </c>
      <c r="I241" s="11">
        <v>1.1000000238418579</v>
      </c>
      <c r="J241" s="11">
        <v>1.6499999761581421</v>
      </c>
      <c r="K241" s="11">
        <v>0</v>
      </c>
      <c r="L241" s="11">
        <v>0.5</v>
      </c>
      <c r="M241" s="11">
        <v>1.2000000476837158</v>
      </c>
      <c r="N241" s="11">
        <v>0</v>
      </c>
    </row>
    <row r="242" spans="1:14">
      <c r="A242">
        <v>235</v>
      </c>
      <c r="B242" s="9">
        <v>14731</v>
      </c>
      <c r="C242" s="6">
        <f t="shared" si="25"/>
        <v>4</v>
      </c>
      <c r="D242" s="12">
        <f t="shared" si="26"/>
        <v>1940</v>
      </c>
      <c r="E242" s="11">
        <v>19.520000457763672</v>
      </c>
      <c r="F242" s="11">
        <v>18.870000839233398</v>
      </c>
      <c r="G242" s="11">
        <v>71.55999755859375</v>
      </c>
      <c r="H242" s="11">
        <v>0.64999997615814209</v>
      </c>
      <c r="I242" s="11">
        <v>1.1000000238418579</v>
      </c>
      <c r="J242" s="11">
        <v>0.55000001192092896</v>
      </c>
      <c r="K242" s="11">
        <v>1.0399999618530273</v>
      </c>
      <c r="L242" s="11">
        <v>0.5</v>
      </c>
      <c r="M242" s="11">
        <v>1.2000000476837158</v>
      </c>
      <c r="N242" s="11">
        <v>0</v>
      </c>
    </row>
    <row r="243" spans="1:14">
      <c r="A243">
        <v>236</v>
      </c>
      <c r="B243" s="9">
        <v>14762</v>
      </c>
      <c r="C243" s="6">
        <f t="shared" si="25"/>
        <v>5</v>
      </c>
      <c r="D243" s="12">
        <f t="shared" si="26"/>
        <v>1940</v>
      </c>
      <c r="E243" s="11">
        <v>24.219999313354492</v>
      </c>
      <c r="F243" s="11">
        <v>23.420000076293945</v>
      </c>
      <c r="G243" s="11">
        <v>88.819999694824219</v>
      </c>
      <c r="H243" s="11">
        <v>0.81000000238418579</v>
      </c>
      <c r="I243" s="11">
        <v>1.1000000238418579</v>
      </c>
      <c r="J243" s="11">
        <v>0.55000001192092896</v>
      </c>
      <c r="K243" s="11">
        <v>1.2899999618530273</v>
      </c>
      <c r="L243" s="11">
        <v>1.1000000238418579</v>
      </c>
      <c r="M243" s="11">
        <v>2.9000000953674316</v>
      </c>
      <c r="N243" s="11">
        <v>0</v>
      </c>
    </row>
    <row r="244" spans="1:14">
      <c r="A244">
        <v>237</v>
      </c>
      <c r="B244" s="9">
        <v>14792</v>
      </c>
      <c r="C244" s="6">
        <f t="shared" si="25"/>
        <v>6</v>
      </c>
      <c r="D244" s="12">
        <f t="shared" si="26"/>
        <v>1940</v>
      </c>
      <c r="E244" s="11">
        <v>31.229999542236328</v>
      </c>
      <c r="F244" s="11">
        <v>30.180000305175781</v>
      </c>
      <c r="G244" s="11">
        <v>114.48999786376953</v>
      </c>
      <c r="H244" s="11">
        <v>1.0399999618530273</v>
      </c>
      <c r="I244" s="11">
        <v>1.1000000238418579</v>
      </c>
      <c r="J244" s="11">
        <v>1.1000000238418579</v>
      </c>
      <c r="K244" s="11">
        <v>1.6699999570846558</v>
      </c>
      <c r="L244" s="11">
        <v>1.5</v>
      </c>
      <c r="M244" s="11">
        <v>4.0999999046325684</v>
      </c>
      <c r="N244" s="11">
        <v>0</v>
      </c>
    </row>
    <row r="245" spans="1:14">
      <c r="A245">
        <v>238</v>
      </c>
      <c r="B245" s="9">
        <v>14823</v>
      </c>
      <c r="C245" s="6">
        <f t="shared" si="25"/>
        <v>7</v>
      </c>
      <c r="D245" s="12">
        <f t="shared" si="26"/>
        <v>1940</v>
      </c>
      <c r="E245" s="11">
        <v>30.409999847412109</v>
      </c>
      <c r="F245" s="11">
        <v>29.399999618530273</v>
      </c>
      <c r="G245" s="11">
        <v>111.51999664306641</v>
      </c>
      <c r="H245" s="11">
        <v>1.0099999904632568</v>
      </c>
      <c r="I245" s="11">
        <v>1.1000000238418579</v>
      </c>
      <c r="J245" s="11">
        <v>2.75</v>
      </c>
      <c r="K245" s="11">
        <v>1.6200000047683716</v>
      </c>
      <c r="L245" s="11">
        <v>1.1000000238418579</v>
      </c>
      <c r="M245" s="11">
        <v>2.9000000953674316</v>
      </c>
      <c r="N245" s="11">
        <v>0</v>
      </c>
    </row>
    <row r="246" spans="1:14">
      <c r="A246">
        <v>239</v>
      </c>
      <c r="B246" s="9">
        <v>14854</v>
      </c>
      <c r="C246" s="6">
        <f t="shared" si="25"/>
        <v>8</v>
      </c>
      <c r="D246" s="12">
        <f t="shared" si="26"/>
        <v>1940</v>
      </c>
      <c r="E246" s="11">
        <v>24.219999313354492</v>
      </c>
      <c r="F246" s="11">
        <v>23.420000076293945</v>
      </c>
      <c r="G246" s="11">
        <v>88.819999694824219</v>
      </c>
      <c r="H246" s="11">
        <v>0.81000000238418579</v>
      </c>
      <c r="I246" s="11">
        <v>1.1000000238418579</v>
      </c>
      <c r="J246" s="11">
        <v>3.2999999523162842</v>
      </c>
      <c r="K246" s="11">
        <v>1.2899999618530273</v>
      </c>
      <c r="L246" s="11">
        <v>1.2000000476837158</v>
      </c>
      <c r="M246" s="11">
        <v>3.2999999523162842</v>
      </c>
      <c r="N246" s="11">
        <v>0</v>
      </c>
    </row>
    <row r="247" spans="1:14">
      <c r="A247">
        <v>240</v>
      </c>
      <c r="B247" s="9">
        <v>14884</v>
      </c>
      <c r="C247" s="6">
        <f t="shared" si="25"/>
        <v>9</v>
      </c>
      <c r="D247" s="12">
        <f t="shared" si="26"/>
        <v>1940</v>
      </c>
      <c r="E247" s="11">
        <v>19.370000839233398</v>
      </c>
      <c r="F247" s="11">
        <v>18.729999542236328</v>
      </c>
      <c r="G247" s="11">
        <v>71.029998779296875</v>
      </c>
      <c r="H247" s="11">
        <v>0.64999997615814209</v>
      </c>
      <c r="I247" s="11">
        <v>1.1000000238418579</v>
      </c>
      <c r="J247" s="11">
        <v>2.75</v>
      </c>
      <c r="K247" s="11">
        <v>1.0299999713897705</v>
      </c>
      <c r="L247" s="11">
        <v>3.0999999046325684</v>
      </c>
      <c r="M247" s="11">
        <v>8.3000001907348633</v>
      </c>
      <c r="N247" s="11">
        <v>0</v>
      </c>
    </row>
    <row r="248" spans="1:14">
      <c r="A248">
        <v>241</v>
      </c>
      <c r="B248" s="9">
        <v>14915</v>
      </c>
      <c r="C248" s="6">
        <f t="shared" si="25"/>
        <v>10</v>
      </c>
      <c r="D248" s="12">
        <f t="shared" si="26"/>
        <v>1940</v>
      </c>
      <c r="E248" s="11">
        <v>1.0199999809265137</v>
      </c>
      <c r="F248" s="11">
        <v>0.99000000953674316</v>
      </c>
      <c r="G248" s="11">
        <v>3.7400000095367432</v>
      </c>
      <c r="H248" s="11">
        <v>2.9999999329447746E-2</v>
      </c>
      <c r="I248" s="11">
        <v>1.1000000238418579</v>
      </c>
      <c r="J248" s="11">
        <v>1.1000000238418579</v>
      </c>
      <c r="K248" s="11">
        <v>5.000000074505806E-2</v>
      </c>
      <c r="L248" s="11">
        <v>2.5</v>
      </c>
      <c r="M248" s="11">
        <v>7.9000000953674316</v>
      </c>
      <c r="N248" s="11">
        <v>82.360000610351563</v>
      </c>
    </row>
    <row r="249" spans="1:14">
      <c r="A249">
        <v>242</v>
      </c>
      <c r="B249" s="9">
        <v>14945</v>
      </c>
      <c r="C249" s="6">
        <f t="shared" si="25"/>
        <v>11</v>
      </c>
      <c r="D249" s="12">
        <f t="shared" si="26"/>
        <v>1940</v>
      </c>
      <c r="E249" s="11">
        <v>9999</v>
      </c>
      <c r="F249" s="11">
        <v>9999</v>
      </c>
      <c r="G249" s="11">
        <v>9999</v>
      </c>
      <c r="H249" s="11">
        <v>9999</v>
      </c>
      <c r="I249" s="11">
        <v>1.1000000238418579</v>
      </c>
      <c r="J249" s="11">
        <v>0.2800000011920929</v>
      </c>
      <c r="K249" s="11">
        <v>0</v>
      </c>
      <c r="L249" s="11">
        <v>1.7000000476837158</v>
      </c>
      <c r="M249" s="11">
        <v>5.4000000953674316</v>
      </c>
      <c r="N249" s="11">
        <v>112.94999694824219</v>
      </c>
    </row>
    <row r="250" spans="1:14">
      <c r="A250">
        <v>243</v>
      </c>
      <c r="B250" s="9">
        <v>14976</v>
      </c>
      <c r="C250" s="6">
        <f t="shared" si="25"/>
        <v>12</v>
      </c>
      <c r="D250" s="12">
        <f t="shared" si="26"/>
        <v>1940</v>
      </c>
      <c r="E250" s="11">
        <v>9999</v>
      </c>
      <c r="F250" s="11">
        <v>9999</v>
      </c>
      <c r="G250" s="11">
        <v>9999</v>
      </c>
      <c r="H250" s="11">
        <v>9999</v>
      </c>
      <c r="I250" s="11">
        <v>1.1000000238418579</v>
      </c>
      <c r="J250" s="11">
        <v>0.2800000011920929</v>
      </c>
      <c r="K250" s="11">
        <v>0</v>
      </c>
      <c r="L250" s="11">
        <v>0.5</v>
      </c>
      <c r="M250" s="11">
        <v>1.7000000476837158</v>
      </c>
      <c r="N250" s="11">
        <v>49.229999542236328</v>
      </c>
    </row>
    <row r="251" spans="1:14">
      <c r="A251">
        <v>244</v>
      </c>
      <c r="B251" s="9">
        <v>15007</v>
      </c>
      <c r="C251" s="6">
        <f t="shared" si="25"/>
        <v>1</v>
      </c>
      <c r="D251" s="12">
        <f t="shared" si="26"/>
        <v>1941</v>
      </c>
      <c r="E251" s="11">
        <v>9999</v>
      </c>
      <c r="F251" s="11">
        <v>9999</v>
      </c>
      <c r="G251" s="11">
        <v>9999</v>
      </c>
      <c r="H251" s="11">
        <v>9999</v>
      </c>
      <c r="I251" s="11">
        <v>1.1000000238418579</v>
      </c>
      <c r="J251" s="11">
        <v>0</v>
      </c>
      <c r="K251" s="11">
        <v>0</v>
      </c>
      <c r="L251" s="11">
        <v>0.40000000596046448</v>
      </c>
      <c r="M251" s="11">
        <v>1.2000000476837158</v>
      </c>
      <c r="N251" s="11">
        <v>6.679999828338623</v>
      </c>
    </row>
    <row r="252" spans="1:14">
      <c r="A252">
        <v>245</v>
      </c>
      <c r="B252" s="9">
        <v>15035</v>
      </c>
      <c r="C252" s="6">
        <f t="shared" si="25"/>
        <v>2</v>
      </c>
      <c r="D252" s="12">
        <f t="shared" si="26"/>
        <v>1941</v>
      </c>
      <c r="E252" s="11">
        <v>9999</v>
      </c>
      <c r="F252" s="11">
        <v>9999</v>
      </c>
      <c r="G252" s="11">
        <v>9999</v>
      </c>
      <c r="H252" s="11">
        <v>9999</v>
      </c>
      <c r="I252" s="11">
        <v>1.1000000238418579</v>
      </c>
      <c r="J252" s="11">
        <v>0</v>
      </c>
      <c r="K252" s="11">
        <v>0</v>
      </c>
      <c r="L252" s="11">
        <v>0.40000000596046448</v>
      </c>
      <c r="M252" s="11">
        <v>1.2000000476837158</v>
      </c>
      <c r="N252" s="11">
        <v>0</v>
      </c>
    </row>
    <row r="253" spans="1:14">
      <c r="A253">
        <v>246</v>
      </c>
      <c r="B253" s="9">
        <v>15066</v>
      </c>
      <c r="C253" s="6">
        <f t="shared" si="25"/>
        <v>3</v>
      </c>
      <c r="D253" s="12">
        <f t="shared" si="26"/>
        <v>1941</v>
      </c>
      <c r="E253" s="11">
        <v>0</v>
      </c>
      <c r="F253" s="11">
        <v>0</v>
      </c>
      <c r="G253" s="11">
        <v>9999</v>
      </c>
      <c r="H253" s="11">
        <v>9999</v>
      </c>
      <c r="I253" s="11">
        <v>1.1000000238418579</v>
      </c>
      <c r="J253" s="11">
        <v>1.6499999761581421</v>
      </c>
      <c r="K253" s="11">
        <v>0</v>
      </c>
      <c r="L253" s="11">
        <v>0.40000000596046448</v>
      </c>
      <c r="M253" s="11">
        <v>1.2000000476837158</v>
      </c>
      <c r="N253" s="11">
        <v>0</v>
      </c>
    </row>
    <row r="254" spans="1:14">
      <c r="A254">
        <v>247</v>
      </c>
      <c r="B254" s="9">
        <v>15096</v>
      </c>
      <c r="C254" s="6">
        <f t="shared" si="25"/>
        <v>4</v>
      </c>
      <c r="D254" s="12">
        <f t="shared" si="26"/>
        <v>1941</v>
      </c>
      <c r="E254" s="11">
        <v>10.529999732971191</v>
      </c>
      <c r="F254" s="11">
        <v>10.180000305175781</v>
      </c>
      <c r="G254" s="11">
        <v>38.619998931884766</v>
      </c>
      <c r="H254" s="11">
        <v>0.34999999403953552</v>
      </c>
      <c r="I254" s="11">
        <v>1.1000000238418579</v>
      </c>
      <c r="J254" s="11">
        <v>0.55000001192092896</v>
      </c>
      <c r="K254" s="11">
        <v>0.56000000238418579</v>
      </c>
      <c r="L254" s="11">
        <v>0.40000000596046448</v>
      </c>
      <c r="M254" s="11">
        <v>1.2000000476837158</v>
      </c>
      <c r="N254" s="11">
        <v>0</v>
      </c>
    </row>
    <row r="255" spans="1:14">
      <c r="A255">
        <v>248</v>
      </c>
      <c r="B255" s="9">
        <v>15127</v>
      </c>
      <c r="C255" s="6">
        <f t="shared" si="25"/>
        <v>5</v>
      </c>
      <c r="D255" s="12">
        <f t="shared" si="26"/>
        <v>1941</v>
      </c>
      <c r="E255" s="11">
        <v>24.680000305175781</v>
      </c>
      <c r="F255" s="11">
        <v>23.850000381469727</v>
      </c>
      <c r="G255" s="11">
        <v>90.480003356933594</v>
      </c>
      <c r="H255" s="11">
        <v>0.81999999284744263</v>
      </c>
      <c r="I255" s="11">
        <v>1.1000000238418579</v>
      </c>
      <c r="J255" s="11">
        <v>0.55000001192092896</v>
      </c>
      <c r="K255" s="11">
        <v>1.3200000524520874</v>
      </c>
      <c r="L255" s="11">
        <v>0.89999997615814209</v>
      </c>
      <c r="M255" s="11">
        <v>2.9000000953674316</v>
      </c>
      <c r="N255" s="11">
        <v>0</v>
      </c>
    </row>
    <row r="256" spans="1:14">
      <c r="A256">
        <v>249</v>
      </c>
      <c r="B256" s="9">
        <v>15157</v>
      </c>
      <c r="C256" s="6">
        <f t="shared" si="25"/>
        <v>6</v>
      </c>
      <c r="D256" s="12">
        <f t="shared" si="26"/>
        <v>1941</v>
      </c>
      <c r="E256" s="11">
        <v>33.909999847412109</v>
      </c>
      <c r="F256" s="11">
        <v>32.779998779296875</v>
      </c>
      <c r="G256" s="11">
        <v>124.33999633789063</v>
      </c>
      <c r="H256" s="11">
        <v>1.1299999952316284</v>
      </c>
      <c r="I256" s="11">
        <v>1.1000000238418579</v>
      </c>
      <c r="J256" s="11">
        <v>1.1000000238418579</v>
      </c>
      <c r="K256" s="11">
        <v>1.809999942779541</v>
      </c>
      <c r="L256" s="11">
        <v>1.2999999523162842</v>
      </c>
      <c r="M256" s="11">
        <v>4.0999999046325684</v>
      </c>
      <c r="N256" s="11">
        <v>0</v>
      </c>
    </row>
    <row r="257" spans="1:14">
      <c r="A257">
        <v>250</v>
      </c>
      <c r="B257" s="9">
        <v>15188</v>
      </c>
      <c r="C257" s="6">
        <f t="shared" si="25"/>
        <v>7</v>
      </c>
      <c r="D257" s="12">
        <f t="shared" si="26"/>
        <v>1941</v>
      </c>
      <c r="E257" s="11">
        <v>33.169998168945313</v>
      </c>
      <c r="F257" s="11">
        <v>32.060001373291016</v>
      </c>
      <c r="G257" s="11">
        <v>121.62000274658203</v>
      </c>
      <c r="H257" s="11">
        <v>1.1100000143051147</v>
      </c>
      <c r="I257" s="11">
        <v>1.1000000238418579</v>
      </c>
      <c r="J257" s="11">
        <v>2.75</v>
      </c>
      <c r="K257" s="11">
        <v>1.7699999809265137</v>
      </c>
      <c r="L257" s="11">
        <v>0.89999997615814209</v>
      </c>
      <c r="M257" s="11">
        <v>2.9000000953674316</v>
      </c>
      <c r="N257" s="11">
        <v>0</v>
      </c>
    </row>
    <row r="258" spans="1:14">
      <c r="A258">
        <v>251</v>
      </c>
      <c r="B258" s="9">
        <v>15219</v>
      </c>
      <c r="C258" s="6">
        <f t="shared" si="25"/>
        <v>8</v>
      </c>
      <c r="D258" s="12">
        <f t="shared" si="26"/>
        <v>1941</v>
      </c>
      <c r="E258" s="11">
        <v>26.420000076293945</v>
      </c>
      <c r="F258" s="11">
        <v>25.540000915527344</v>
      </c>
      <c r="G258" s="11">
        <v>96.870002746582031</v>
      </c>
      <c r="H258" s="11">
        <v>0.87999999523162842</v>
      </c>
      <c r="I258" s="11">
        <v>1.1000000238418579</v>
      </c>
      <c r="J258" s="11">
        <v>3.2999999523162842</v>
      </c>
      <c r="K258" s="11">
        <v>1.4099999666213989</v>
      </c>
      <c r="L258" s="11">
        <v>1.1000000238418579</v>
      </c>
      <c r="M258" s="11">
        <v>3.2999999523162842</v>
      </c>
      <c r="N258" s="11">
        <v>0</v>
      </c>
    </row>
    <row r="259" spans="1:14">
      <c r="A259">
        <v>252</v>
      </c>
      <c r="B259" s="9">
        <v>15249</v>
      </c>
      <c r="C259" s="6">
        <f t="shared" si="25"/>
        <v>9</v>
      </c>
      <c r="D259" s="12">
        <f t="shared" si="26"/>
        <v>1941</v>
      </c>
      <c r="E259" s="11">
        <v>20.440000534057617</v>
      </c>
      <c r="F259" s="11">
        <v>19.760000228881836</v>
      </c>
      <c r="G259" s="11">
        <v>74.930000305175781</v>
      </c>
      <c r="H259" s="11">
        <v>0.68000000715255737</v>
      </c>
      <c r="I259" s="11">
        <v>1.1000000238418579</v>
      </c>
      <c r="J259" s="11">
        <v>2.75</v>
      </c>
      <c r="K259" s="11">
        <v>1.0900000333786011</v>
      </c>
      <c r="L259" s="11">
        <v>2.7000000476837158</v>
      </c>
      <c r="M259" s="11">
        <v>8.3000001907348633</v>
      </c>
      <c r="N259" s="11">
        <v>0</v>
      </c>
    </row>
    <row r="260" spans="1:14">
      <c r="A260">
        <v>253</v>
      </c>
      <c r="B260" s="9">
        <v>15280</v>
      </c>
      <c r="C260" s="6">
        <f t="shared" si="25"/>
        <v>10</v>
      </c>
      <c r="D260" s="12">
        <f t="shared" si="26"/>
        <v>1941</v>
      </c>
      <c r="E260" s="11">
        <v>0.86000001430511475</v>
      </c>
      <c r="F260" s="11">
        <v>0.82999998331069946</v>
      </c>
      <c r="G260" s="11">
        <v>3.1400001049041748</v>
      </c>
      <c r="H260" s="11">
        <v>2.9999999329447746E-2</v>
      </c>
      <c r="I260" s="11">
        <v>1.1000000238418579</v>
      </c>
      <c r="J260" s="11">
        <v>1.1000000238418579</v>
      </c>
      <c r="K260" s="11">
        <v>5.000000074505806E-2</v>
      </c>
      <c r="L260" s="11">
        <v>2.5</v>
      </c>
      <c r="M260" s="11">
        <v>7.9000000953674316</v>
      </c>
      <c r="N260" s="11">
        <v>80.699996948242188</v>
      </c>
    </row>
    <row r="261" spans="1:14">
      <c r="A261">
        <v>254</v>
      </c>
      <c r="B261" s="9">
        <v>15310</v>
      </c>
      <c r="C261" s="6">
        <f t="shared" si="25"/>
        <v>11</v>
      </c>
      <c r="D261" s="12">
        <f t="shared" si="26"/>
        <v>1941</v>
      </c>
      <c r="E261" s="11">
        <v>9999</v>
      </c>
      <c r="F261" s="11">
        <v>9999</v>
      </c>
      <c r="G261" s="11">
        <v>9999</v>
      </c>
      <c r="H261" s="11">
        <v>9999</v>
      </c>
      <c r="I261" s="11">
        <v>1.1000000238418579</v>
      </c>
      <c r="J261" s="11">
        <v>0.2800000011920929</v>
      </c>
      <c r="K261" s="11">
        <v>0</v>
      </c>
      <c r="L261" s="11">
        <v>1.7000000476837158</v>
      </c>
      <c r="M261" s="11">
        <v>5.4000000953674316</v>
      </c>
      <c r="N261" s="11">
        <v>110.15000152587891</v>
      </c>
    </row>
    <row r="262" spans="1:14">
      <c r="A262">
        <v>255</v>
      </c>
      <c r="B262" s="9">
        <v>15341</v>
      </c>
      <c r="C262" s="6">
        <f t="shared" si="25"/>
        <v>12</v>
      </c>
      <c r="D262" s="12">
        <f t="shared" si="26"/>
        <v>1941</v>
      </c>
      <c r="E262" s="11">
        <v>9999</v>
      </c>
      <c r="F262" s="11">
        <v>9999</v>
      </c>
      <c r="G262" s="11">
        <v>9999</v>
      </c>
      <c r="H262" s="11">
        <v>9999</v>
      </c>
      <c r="I262" s="11">
        <v>1.1000000238418579</v>
      </c>
      <c r="J262" s="11">
        <v>0.2800000011920929</v>
      </c>
      <c r="K262" s="11">
        <v>0</v>
      </c>
      <c r="L262" s="11">
        <v>0.5</v>
      </c>
      <c r="M262" s="11">
        <v>1.7000000476837158</v>
      </c>
      <c r="N262" s="11">
        <v>54.830001831054688</v>
      </c>
    </row>
    <row r="263" spans="1:14">
      <c r="A263">
        <v>256</v>
      </c>
      <c r="B263" s="9">
        <v>15372</v>
      </c>
      <c r="C263" s="6">
        <f t="shared" si="25"/>
        <v>1</v>
      </c>
      <c r="D263" s="12">
        <f t="shared" si="26"/>
        <v>1942</v>
      </c>
      <c r="E263" s="11">
        <v>9999</v>
      </c>
      <c r="F263" s="11">
        <v>9999</v>
      </c>
      <c r="G263" s="11">
        <v>9999</v>
      </c>
      <c r="H263" s="11">
        <v>9999</v>
      </c>
      <c r="I263" s="11">
        <v>1.1000000238418579</v>
      </c>
      <c r="J263" s="11">
        <v>0</v>
      </c>
      <c r="K263" s="11">
        <v>0</v>
      </c>
      <c r="L263" s="11">
        <v>0.40000000596046448</v>
      </c>
      <c r="M263" s="11">
        <v>1.2000000476837158</v>
      </c>
      <c r="N263" s="11">
        <v>28.690000534057617</v>
      </c>
    </row>
    <row r="264" spans="1:14">
      <c r="A264">
        <v>257</v>
      </c>
      <c r="B264" s="9">
        <v>15400</v>
      </c>
      <c r="C264" s="6">
        <f t="shared" si="25"/>
        <v>2</v>
      </c>
      <c r="D264" s="12">
        <f t="shared" si="26"/>
        <v>1942</v>
      </c>
      <c r="E264" s="11">
        <v>9999</v>
      </c>
      <c r="F264" s="11">
        <v>9999</v>
      </c>
      <c r="G264" s="11">
        <v>9999</v>
      </c>
      <c r="H264" s="11">
        <v>9999</v>
      </c>
      <c r="I264" s="11">
        <v>1.1000000238418579</v>
      </c>
      <c r="J264" s="11">
        <v>0</v>
      </c>
      <c r="K264" s="11">
        <v>0</v>
      </c>
      <c r="L264" s="11">
        <v>0.40000000596046448</v>
      </c>
      <c r="M264" s="11">
        <v>1.2000000476837158</v>
      </c>
      <c r="N264" s="11">
        <v>0</v>
      </c>
    </row>
    <row r="265" spans="1:14">
      <c r="A265">
        <v>258</v>
      </c>
      <c r="B265" s="9">
        <v>15431</v>
      </c>
      <c r="C265" s="6">
        <f t="shared" ref="C265:C328" si="27">MONTH(B265)</f>
        <v>3</v>
      </c>
      <c r="D265" s="12">
        <f t="shared" ref="D265:D328" si="28">YEAR(B265)</f>
        <v>1942</v>
      </c>
      <c r="E265" s="11">
        <v>0</v>
      </c>
      <c r="F265" s="11">
        <v>0</v>
      </c>
      <c r="G265" s="11">
        <v>9999</v>
      </c>
      <c r="H265" s="11">
        <v>9999</v>
      </c>
      <c r="I265" s="11">
        <v>1.1000000238418579</v>
      </c>
      <c r="J265" s="11">
        <v>1.6499999761581421</v>
      </c>
      <c r="K265" s="11">
        <v>0</v>
      </c>
      <c r="L265" s="11">
        <v>0.40000000596046448</v>
      </c>
      <c r="M265" s="11">
        <v>1.2000000476837158</v>
      </c>
      <c r="N265" s="11">
        <v>0</v>
      </c>
    </row>
    <row r="266" spans="1:14">
      <c r="A266">
        <v>259</v>
      </c>
      <c r="B266" s="9">
        <v>15461</v>
      </c>
      <c r="C266" s="6">
        <f t="shared" si="27"/>
        <v>4</v>
      </c>
      <c r="D266" s="12">
        <f t="shared" si="28"/>
        <v>1942</v>
      </c>
      <c r="E266" s="11">
        <v>8.6400003433227539</v>
      </c>
      <c r="F266" s="11">
        <v>8.3500003814697266</v>
      </c>
      <c r="G266" s="11">
        <v>31.680000305175781</v>
      </c>
      <c r="H266" s="11">
        <v>0.28999999165534973</v>
      </c>
      <c r="I266" s="11">
        <v>1.1000000238418579</v>
      </c>
      <c r="J266" s="11">
        <v>0.55000001192092896</v>
      </c>
      <c r="K266" s="11">
        <v>0.46000000834465027</v>
      </c>
      <c r="L266" s="11">
        <v>0.40000000596046448</v>
      </c>
      <c r="M266" s="11">
        <v>1.2000000476837158</v>
      </c>
      <c r="N266" s="11">
        <v>0</v>
      </c>
    </row>
    <row r="267" spans="1:14">
      <c r="A267">
        <v>260</v>
      </c>
      <c r="B267" s="9">
        <v>15492</v>
      </c>
      <c r="C267" s="6">
        <f t="shared" si="27"/>
        <v>5</v>
      </c>
      <c r="D267" s="12">
        <f t="shared" si="28"/>
        <v>1942</v>
      </c>
      <c r="E267" s="11">
        <v>23.100000381469727</v>
      </c>
      <c r="F267" s="11">
        <v>22.329999923706055</v>
      </c>
      <c r="G267" s="11">
        <v>84.69000244140625</v>
      </c>
      <c r="H267" s="11">
        <v>0.76999998092651367</v>
      </c>
      <c r="I267" s="11">
        <v>1.1000000238418579</v>
      </c>
      <c r="J267" s="11">
        <v>0.55000001192092896</v>
      </c>
      <c r="K267" s="11">
        <v>1.2300000190734863</v>
      </c>
      <c r="L267" s="11">
        <v>0.89999997615814209</v>
      </c>
      <c r="M267" s="11">
        <v>2.9000000953674316</v>
      </c>
      <c r="N267" s="11">
        <v>0</v>
      </c>
    </row>
    <row r="268" spans="1:14">
      <c r="A268">
        <v>261</v>
      </c>
      <c r="B268" s="9">
        <v>15522</v>
      </c>
      <c r="C268" s="6">
        <f t="shared" si="27"/>
        <v>6</v>
      </c>
      <c r="D268" s="12">
        <f t="shared" si="28"/>
        <v>1942</v>
      </c>
      <c r="E268" s="11">
        <v>33.610000610351563</v>
      </c>
      <c r="F268" s="11">
        <v>32.490001678466797</v>
      </c>
      <c r="G268" s="11">
        <v>123.22000122070313</v>
      </c>
      <c r="H268" s="11">
        <v>1.1200000047683716</v>
      </c>
      <c r="I268" s="11">
        <v>1.1000000238418579</v>
      </c>
      <c r="J268" s="11">
        <v>1.1000000238418579</v>
      </c>
      <c r="K268" s="11">
        <v>1.7899999618530273</v>
      </c>
      <c r="L268" s="11">
        <v>1.2999999523162842</v>
      </c>
      <c r="M268" s="11">
        <v>4.0999999046325684</v>
      </c>
      <c r="N268" s="11">
        <v>0</v>
      </c>
    </row>
    <row r="269" spans="1:14">
      <c r="A269">
        <v>262</v>
      </c>
      <c r="B269" s="9">
        <v>15553</v>
      </c>
      <c r="C269" s="6">
        <f t="shared" si="27"/>
        <v>7</v>
      </c>
      <c r="D269" s="12">
        <f t="shared" si="28"/>
        <v>1942</v>
      </c>
      <c r="E269" s="11">
        <v>32.340000152587891</v>
      </c>
      <c r="F269" s="11">
        <v>31.260000228881836</v>
      </c>
      <c r="G269" s="11">
        <v>118.58000183105469</v>
      </c>
      <c r="H269" s="11">
        <v>1.0800000429153442</v>
      </c>
      <c r="I269" s="11">
        <v>1.1000000238418579</v>
      </c>
      <c r="J269" s="11">
        <v>2.75</v>
      </c>
      <c r="K269" s="11">
        <v>1.7200000286102295</v>
      </c>
      <c r="L269" s="11">
        <v>0.89999997615814209</v>
      </c>
      <c r="M269" s="11">
        <v>2.9000000953674316</v>
      </c>
      <c r="N269" s="11">
        <v>0</v>
      </c>
    </row>
    <row r="270" spans="1:14">
      <c r="A270">
        <v>263</v>
      </c>
      <c r="B270" s="9">
        <v>15584</v>
      </c>
      <c r="C270" s="6">
        <f t="shared" si="27"/>
        <v>8</v>
      </c>
      <c r="D270" s="12">
        <f t="shared" si="28"/>
        <v>1942</v>
      </c>
      <c r="E270" s="11">
        <v>25.760000228881836</v>
      </c>
      <c r="F270" s="11">
        <v>24.899999618530273</v>
      </c>
      <c r="G270" s="11">
        <v>94.449996948242188</v>
      </c>
      <c r="H270" s="11">
        <v>0.86000001430511475</v>
      </c>
      <c r="I270" s="11">
        <v>1.1000000238418579</v>
      </c>
      <c r="J270" s="11">
        <v>3.2999999523162842</v>
      </c>
      <c r="K270" s="11">
        <v>1.3700000047683716</v>
      </c>
      <c r="L270" s="11">
        <v>1.1000000238418579</v>
      </c>
      <c r="M270" s="11">
        <v>3.2999999523162842</v>
      </c>
      <c r="N270" s="11">
        <v>0</v>
      </c>
    </row>
    <row r="271" spans="1:14">
      <c r="A271">
        <v>264</v>
      </c>
      <c r="B271" s="9">
        <v>15614</v>
      </c>
      <c r="C271" s="6">
        <f t="shared" si="27"/>
        <v>9</v>
      </c>
      <c r="D271" s="12">
        <f t="shared" si="28"/>
        <v>1942</v>
      </c>
      <c r="E271" s="11">
        <v>20.370000839233398</v>
      </c>
      <c r="F271" s="11">
        <v>19.690000534057617</v>
      </c>
      <c r="G271" s="11">
        <v>74.699996948242188</v>
      </c>
      <c r="H271" s="11">
        <v>0.68000000715255737</v>
      </c>
      <c r="I271" s="11">
        <v>1.1000000238418579</v>
      </c>
      <c r="J271" s="11">
        <v>2.75</v>
      </c>
      <c r="K271" s="11">
        <v>1.0900000333786011</v>
      </c>
      <c r="L271" s="11">
        <v>2.7000000476837158</v>
      </c>
      <c r="M271" s="11">
        <v>8.3000001907348633</v>
      </c>
      <c r="N271" s="11">
        <v>0</v>
      </c>
    </row>
    <row r="272" spans="1:14">
      <c r="A272">
        <v>265</v>
      </c>
      <c r="B272" s="9">
        <v>15645</v>
      </c>
      <c r="C272" s="6">
        <f t="shared" si="27"/>
        <v>10</v>
      </c>
      <c r="D272" s="12">
        <f t="shared" si="28"/>
        <v>1942</v>
      </c>
      <c r="E272" s="11">
        <v>6.190000057220459</v>
      </c>
      <c r="F272" s="11">
        <v>5.9800000190734863</v>
      </c>
      <c r="G272" s="11">
        <v>22.680000305175781</v>
      </c>
      <c r="H272" s="11">
        <v>0.20999999344348907</v>
      </c>
      <c r="I272" s="11">
        <v>1.1000000238418579</v>
      </c>
      <c r="J272" s="11">
        <v>1.1000000238418579</v>
      </c>
      <c r="K272" s="11">
        <v>0.33000001311302185</v>
      </c>
      <c r="L272" s="11">
        <v>3</v>
      </c>
      <c r="M272" s="11">
        <v>7.9000000953674316</v>
      </c>
      <c r="N272" s="11">
        <v>90.290000915527344</v>
      </c>
    </row>
    <row r="273" spans="1:14">
      <c r="A273">
        <v>266</v>
      </c>
      <c r="B273" s="9">
        <v>15675</v>
      </c>
      <c r="C273" s="6">
        <f t="shared" si="27"/>
        <v>11</v>
      </c>
      <c r="D273" s="12">
        <f t="shared" si="28"/>
        <v>1942</v>
      </c>
      <c r="E273" s="11">
        <v>9999</v>
      </c>
      <c r="F273" s="11">
        <v>9999</v>
      </c>
      <c r="G273" s="11">
        <v>9999</v>
      </c>
      <c r="H273" s="11">
        <v>9999</v>
      </c>
      <c r="I273" s="11">
        <v>1.1000000238418579</v>
      </c>
      <c r="J273" s="11">
        <v>0.2800000011920929</v>
      </c>
      <c r="K273" s="11">
        <v>0</v>
      </c>
      <c r="L273" s="11">
        <v>2</v>
      </c>
      <c r="M273" s="11">
        <v>5.4000000953674316</v>
      </c>
      <c r="N273" s="11">
        <v>108.61000061035156</v>
      </c>
    </row>
    <row r="274" spans="1:14">
      <c r="A274">
        <v>267</v>
      </c>
      <c r="B274" s="9">
        <v>15706</v>
      </c>
      <c r="C274" s="6">
        <f t="shared" si="27"/>
        <v>12</v>
      </c>
      <c r="D274" s="12">
        <f t="shared" si="28"/>
        <v>1942</v>
      </c>
      <c r="E274" s="11">
        <v>9999</v>
      </c>
      <c r="F274" s="11">
        <v>9999</v>
      </c>
      <c r="G274" s="11">
        <v>9999</v>
      </c>
      <c r="H274" s="11">
        <v>9999</v>
      </c>
      <c r="I274" s="11">
        <v>1.1000000238418579</v>
      </c>
      <c r="J274" s="11">
        <v>0.2800000011920929</v>
      </c>
      <c r="K274" s="11">
        <v>0</v>
      </c>
      <c r="L274" s="11">
        <v>0.60000002384185791</v>
      </c>
      <c r="M274" s="11">
        <v>1.7000000476837158</v>
      </c>
      <c r="N274" s="11">
        <v>69.800003051757813</v>
      </c>
    </row>
    <row r="275" spans="1:14">
      <c r="A275">
        <v>268</v>
      </c>
      <c r="B275" s="9">
        <v>15737</v>
      </c>
      <c r="C275" s="6">
        <f t="shared" si="27"/>
        <v>1</v>
      </c>
      <c r="D275" s="12">
        <f t="shared" si="28"/>
        <v>1943</v>
      </c>
      <c r="E275" s="11">
        <v>9999</v>
      </c>
      <c r="F275" s="11">
        <v>9999</v>
      </c>
      <c r="G275" s="11">
        <v>9999</v>
      </c>
      <c r="H275" s="11">
        <v>9999</v>
      </c>
      <c r="I275" s="11">
        <v>1.1000000238418579</v>
      </c>
      <c r="J275" s="11">
        <v>0</v>
      </c>
      <c r="K275" s="11">
        <v>0</v>
      </c>
      <c r="L275" s="11">
        <v>0.5</v>
      </c>
      <c r="M275" s="11">
        <v>1.2000000476837158</v>
      </c>
      <c r="N275" s="11">
        <v>18.989999771118164</v>
      </c>
    </row>
    <row r="276" spans="1:14">
      <c r="A276">
        <v>269</v>
      </c>
      <c r="B276" s="9">
        <v>15765</v>
      </c>
      <c r="C276" s="6">
        <f t="shared" si="27"/>
        <v>2</v>
      </c>
      <c r="D276" s="12">
        <f t="shared" si="28"/>
        <v>1943</v>
      </c>
      <c r="E276" s="11">
        <v>9999</v>
      </c>
      <c r="F276" s="11">
        <v>9999</v>
      </c>
      <c r="G276" s="11">
        <v>9999</v>
      </c>
      <c r="H276" s="11">
        <v>9999</v>
      </c>
      <c r="I276" s="11">
        <v>1.1000000238418579</v>
      </c>
      <c r="J276" s="11">
        <v>0</v>
      </c>
      <c r="K276" s="11">
        <v>0</v>
      </c>
      <c r="L276" s="11">
        <v>0.5</v>
      </c>
      <c r="M276" s="11">
        <v>1.2000000476837158</v>
      </c>
      <c r="N276" s="11">
        <v>0</v>
      </c>
    </row>
    <row r="277" spans="1:14">
      <c r="A277">
        <v>270</v>
      </c>
      <c r="B277" s="9">
        <v>15796</v>
      </c>
      <c r="C277" s="6">
        <f t="shared" si="27"/>
        <v>3</v>
      </c>
      <c r="D277" s="12">
        <f t="shared" si="28"/>
        <v>1943</v>
      </c>
      <c r="E277" s="11">
        <v>0</v>
      </c>
      <c r="F277" s="11">
        <v>0</v>
      </c>
      <c r="G277" s="11">
        <v>9999</v>
      </c>
      <c r="H277" s="11">
        <v>9999</v>
      </c>
      <c r="I277" s="11">
        <v>1.1000000238418579</v>
      </c>
      <c r="J277" s="11">
        <v>1.6499999761581421</v>
      </c>
      <c r="K277" s="11">
        <v>0</v>
      </c>
      <c r="L277" s="11">
        <v>0.5</v>
      </c>
      <c r="M277" s="11">
        <v>1.2000000476837158</v>
      </c>
      <c r="N277" s="11">
        <v>0</v>
      </c>
    </row>
    <row r="278" spans="1:14">
      <c r="A278">
        <v>271</v>
      </c>
      <c r="B278" s="9">
        <v>15826</v>
      </c>
      <c r="C278" s="6">
        <f t="shared" si="27"/>
        <v>4</v>
      </c>
      <c r="D278" s="12">
        <f t="shared" si="28"/>
        <v>1943</v>
      </c>
      <c r="E278" s="11">
        <v>12.659999847412109</v>
      </c>
      <c r="F278" s="11">
        <v>12.239999771118164</v>
      </c>
      <c r="G278" s="11">
        <v>46.430000305175781</v>
      </c>
      <c r="H278" s="11">
        <v>0.41999998688697815</v>
      </c>
      <c r="I278" s="11">
        <v>1.1000000238418579</v>
      </c>
      <c r="J278" s="11">
        <v>0.55000001192092896</v>
      </c>
      <c r="K278" s="11">
        <v>0.68000000715255737</v>
      </c>
      <c r="L278" s="11">
        <v>0.5</v>
      </c>
      <c r="M278" s="11">
        <v>1.2000000476837158</v>
      </c>
      <c r="N278" s="11">
        <v>0</v>
      </c>
    </row>
    <row r="279" spans="1:14">
      <c r="A279">
        <v>272</v>
      </c>
      <c r="B279" s="9">
        <v>15857</v>
      </c>
      <c r="C279" s="6">
        <f t="shared" si="27"/>
        <v>5</v>
      </c>
      <c r="D279" s="12">
        <f t="shared" si="28"/>
        <v>1943</v>
      </c>
      <c r="E279" s="11">
        <v>27.620000839233398</v>
      </c>
      <c r="F279" s="11">
        <v>26.700000762939453</v>
      </c>
      <c r="G279" s="11">
        <v>101.29000091552734</v>
      </c>
      <c r="H279" s="11">
        <v>0.92000001668930054</v>
      </c>
      <c r="I279" s="11">
        <v>1.1000000238418579</v>
      </c>
      <c r="J279" s="11">
        <v>0.55000001192092896</v>
      </c>
      <c r="K279" s="11">
        <v>1.4700000286102295</v>
      </c>
      <c r="L279" s="11">
        <v>1.1000000238418579</v>
      </c>
      <c r="M279" s="11">
        <v>2.9000000953674316</v>
      </c>
      <c r="N279" s="11">
        <v>0</v>
      </c>
    </row>
    <row r="280" spans="1:14">
      <c r="A280">
        <v>273</v>
      </c>
      <c r="B280" s="9">
        <v>15887</v>
      </c>
      <c r="C280" s="6">
        <f t="shared" si="27"/>
        <v>6</v>
      </c>
      <c r="D280" s="12">
        <f t="shared" si="28"/>
        <v>1943</v>
      </c>
      <c r="E280" s="11">
        <v>30.840000152587891</v>
      </c>
      <c r="F280" s="11">
        <v>29.809999465942383</v>
      </c>
      <c r="G280" s="11">
        <v>113.06999969482422</v>
      </c>
      <c r="H280" s="11">
        <v>1.0299999713897705</v>
      </c>
      <c r="I280" s="11">
        <v>1.1000000238418579</v>
      </c>
      <c r="J280" s="11">
        <v>1.1000000238418579</v>
      </c>
      <c r="K280" s="11">
        <v>1.6399999856948853</v>
      </c>
      <c r="L280" s="11">
        <v>1.5</v>
      </c>
      <c r="M280" s="11">
        <v>4.0999999046325684</v>
      </c>
      <c r="N280" s="11">
        <v>0</v>
      </c>
    </row>
    <row r="281" spans="1:14">
      <c r="A281">
        <v>274</v>
      </c>
      <c r="B281" s="9">
        <v>15918</v>
      </c>
      <c r="C281" s="6">
        <f t="shared" si="27"/>
        <v>7</v>
      </c>
      <c r="D281" s="12">
        <f t="shared" si="28"/>
        <v>1943</v>
      </c>
      <c r="E281" s="11">
        <v>29.959999084472656</v>
      </c>
      <c r="F281" s="11">
        <v>28.959999084472656</v>
      </c>
      <c r="G281" s="11">
        <v>109.83999633789063</v>
      </c>
      <c r="H281" s="11">
        <v>1</v>
      </c>
      <c r="I281" s="11">
        <v>1.1000000238418579</v>
      </c>
      <c r="J281" s="11">
        <v>2.75</v>
      </c>
      <c r="K281" s="11">
        <v>1.6000000238418579</v>
      </c>
      <c r="L281" s="11">
        <v>1.1000000238418579</v>
      </c>
      <c r="M281" s="11">
        <v>2.9000000953674316</v>
      </c>
      <c r="N281" s="11">
        <v>0</v>
      </c>
    </row>
    <row r="282" spans="1:14">
      <c r="A282">
        <v>275</v>
      </c>
      <c r="B282" s="9">
        <v>15949</v>
      </c>
      <c r="C282" s="6">
        <f t="shared" si="27"/>
        <v>8</v>
      </c>
      <c r="D282" s="12">
        <f t="shared" si="28"/>
        <v>1943</v>
      </c>
      <c r="E282" s="11">
        <v>23.959999084472656</v>
      </c>
      <c r="F282" s="11">
        <v>23.159999847412109</v>
      </c>
      <c r="G282" s="11">
        <v>87.860000610351563</v>
      </c>
      <c r="H282" s="11">
        <v>0.80000001192092896</v>
      </c>
      <c r="I282" s="11">
        <v>1.1000000238418579</v>
      </c>
      <c r="J282" s="11">
        <v>3.2999999523162842</v>
      </c>
      <c r="K282" s="11">
        <v>1.2799999713897705</v>
      </c>
      <c r="L282" s="11">
        <v>1.2000000476837158</v>
      </c>
      <c r="M282" s="11">
        <v>3.2999999523162842</v>
      </c>
      <c r="N282" s="11">
        <v>0</v>
      </c>
    </row>
    <row r="283" spans="1:14">
      <c r="A283">
        <v>276</v>
      </c>
      <c r="B283" s="9">
        <v>15979</v>
      </c>
      <c r="C283" s="6">
        <f t="shared" si="27"/>
        <v>9</v>
      </c>
      <c r="D283" s="12">
        <f t="shared" si="28"/>
        <v>1943</v>
      </c>
      <c r="E283" s="11">
        <v>19.229999542236328</v>
      </c>
      <c r="F283" s="11">
        <v>18.590000152587891</v>
      </c>
      <c r="G283" s="11">
        <v>70.519996643066406</v>
      </c>
      <c r="H283" s="11">
        <v>0.63999998569488525</v>
      </c>
      <c r="I283" s="11">
        <v>1.1000000238418579</v>
      </c>
      <c r="J283" s="11">
        <v>2.75</v>
      </c>
      <c r="K283" s="11">
        <v>1.0299999713897705</v>
      </c>
      <c r="L283" s="11">
        <v>3.0999999046325684</v>
      </c>
      <c r="M283" s="11">
        <v>8.3000001907348633</v>
      </c>
      <c r="N283" s="11">
        <v>0</v>
      </c>
    </row>
    <row r="284" spans="1:14">
      <c r="A284">
        <v>277</v>
      </c>
      <c r="B284" s="9">
        <v>16010</v>
      </c>
      <c r="C284" s="6">
        <f t="shared" si="27"/>
        <v>10</v>
      </c>
      <c r="D284" s="12">
        <f t="shared" si="28"/>
        <v>1943</v>
      </c>
      <c r="E284" s="11">
        <v>5.7199997901916504</v>
      </c>
      <c r="F284" s="11">
        <v>5.5300002098083496</v>
      </c>
      <c r="G284" s="11">
        <v>20.979999542236328</v>
      </c>
      <c r="H284" s="11">
        <v>0.18999999761581421</v>
      </c>
      <c r="I284" s="11">
        <v>1.1000000238418579</v>
      </c>
      <c r="J284" s="11">
        <v>1.1000000238418579</v>
      </c>
      <c r="K284" s="11">
        <v>0.31000000238418579</v>
      </c>
      <c r="L284" s="11">
        <v>3</v>
      </c>
      <c r="M284" s="11">
        <v>7.9000000953674316</v>
      </c>
      <c r="N284" s="11">
        <v>87.089996337890625</v>
      </c>
    </row>
    <row r="285" spans="1:14">
      <c r="A285">
        <v>278</v>
      </c>
      <c r="B285" s="9">
        <v>16040</v>
      </c>
      <c r="C285" s="6">
        <f t="shared" si="27"/>
        <v>11</v>
      </c>
      <c r="D285" s="12">
        <f t="shared" si="28"/>
        <v>1943</v>
      </c>
      <c r="E285" s="11">
        <v>9999</v>
      </c>
      <c r="F285" s="11">
        <v>9999</v>
      </c>
      <c r="G285" s="11">
        <v>9999</v>
      </c>
      <c r="H285" s="11">
        <v>9999</v>
      </c>
      <c r="I285" s="11">
        <v>1.1000000238418579</v>
      </c>
      <c r="J285" s="11">
        <v>0.2800000011920929</v>
      </c>
      <c r="K285" s="11">
        <v>0</v>
      </c>
      <c r="L285" s="11">
        <v>2</v>
      </c>
      <c r="M285" s="11">
        <v>5.4000000953674316</v>
      </c>
      <c r="N285" s="11">
        <v>113.91999816894531</v>
      </c>
    </row>
    <row r="286" spans="1:14">
      <c r="A286">
        <v>279</v>
      </c>
      <c r="B286" s="9">
        <v>16071</v>
      </c>
      <c r="C286" s="6">
        <f t="shared" si="27"/>
        <v>12</v>
      </c>
      <c r="D286" s="12">
        <f t="shared" si="28"/>
        <v>1943</v>
      </c>
      <c r="E286" s="11">
        <v>9999</v>
      </c>
      <c r="F286" s="11">
        <v>9999</v>
      </c>
      <c r="G286" s="11">
        <v>9999</v>
      </c>
      <c r="H286" s="11">
        <v>9999</v>
      </c>
      <c r="I286" s="11">
        <v>1.1000000238418579</v>
      </c>
      <c r="J286" s="11">
        <v>0.2800000011920929</v>
      </c>
      <c r="K286" s="11">
        <v>0</v>
      </c>
      <c r="L286" s="11">
        <v>0.60000002384185791</v>
      </c>
      <c r="M286" s="11">
        <v>1.7000000476837158</v>
      </c>
      <c r="N286" s="11">
        <v>75.519996643066406</v>
      </c>
    </row>
    <row r="287" spans="1:14">
      <c r="A287">
        <v>280</v>
      </c>
      <c r="B287" s="9">
        <v>16102</v>
      </c>
      <c r="C287" s="6">
        <f t="shared" si="27"/>
        <v>1</v>
      </c>
      <c r="D287" s="12">
        <f t="shared" si="28"/>
        <v>1944</v>
      </c>
      <c r="E287" s="11">
        <v>9999</v>
      </c>
      <c r="F287" s="11">
        <v>9999</v>
      </c>
      <c r="G287" s="11">
        <v>9999</v>
      </c>
      <c r="H287" s="11">
        <v>9999</v>
      </c>
      <c r="I287" s="11">
        <v>1.1000000238418579</v>
      </c>
      <c r="J287" s="11">
        <v>0</v>
      </c>
      <c r="K287" s="11">
        <v>0</v>
      </c>
      <c r="L287" s="11">
        <v>0.5</v>
      </c>
      <c r="M287" s="11">
        <v>1.2000000476837158</v>
      </c>
      <c r="N287" s="11">
        <v>28.899999618530273</v>
      </c>
    </row>
    <row r="288" spans="1:14">
      <c r="A288">
        <v>281</v>
      </c>
      <c r="B288" s="9">
        <v>16131</v>
      </c>
      <c r="C288" s="6">
        <f t="shared" si="27"/>
        <v>2</v>
      </c>
      <c r="D288" s="12">
        <f t="shared" si="28"/>
        <v>1944</v>
      </c>
      <c r="E288" s="11">
        <v>9999</v>
      </c>
      <c r="F288" s="11">
        <v>9999</v>
      </c>
      <c r="G288" s="11">
        <v>9999</v>
      </c>
      <c r="H288" s="11">
        <v>9999</v>
      </c>
      <c r="I288" s="11">
        <v>1.1000000238418579</v>
      </c>
      <c r="J288" s="11">
        <v>0</v>
      </c>
      <c r="K288" s="11">
        <v>0</v>
      </c>
      <c r="L288" s="11">
        <v>0.5</v>
      </c>
      <c r="M288" s="11">
        <v>1.2000000476837158</v>
      </c>
      <c r="N288" s="11">
        <v>0</v>
      </c>
    </row>
    <row r="289" spans="1:14">
      <c r="A289">
        <v>282</v>
      </c>
      <c r="B289" s="9">
        <v>16162</v>
      </c>
      <c r="C289" s="6">
        <f t="shared" si="27"/>
        <v>3</v>
      </c>
      <c r="D289" s="12">
        <f t="shared" si="28"/>
        <v>1944</v>
      </c>
      <c r="E289" s="11">
        <v>0.5</v>
      </c>
      <c r="F289" s="11">
        <v>0.47999998927116394</v>
      </c>
      <c r="G289" s="11">
        <v>9999</v>
      </c>
      <c r="H289" s="11">
        <v>9999</v>
      </c>
      <c r="I289" s="11">
        <v>1.1000000238418579</v>
      </c>
      <c r="J289" s="11">
        <v>1.6499999761581421</v>
      </c>
      <c r="K289" s="11">
        <v>2.9999999329447746E-2</v>
      </c>
      <c r="L289" s="11">
        <v>0.5</v>
      </c>
      <c r="M289" s="11">
        <v>1.2000000476837158</v>
      </c>
      <c r="N289" s="11">
        <v>0</v>
      </c>
    </row>
    <row r="290" spans="1:14">
      <c r="A290">
        <v>283</v>
      </c>
      <c r="B290" s="9">
        <v>16192</v>
      </c>
      <c r="C290" s="6">
        <f t="shared" si="27"/>
        <v>4</v>
      </c>
      <c r="D290" s="12">
        <f t="shared" si="28"/>
        <v>1944</v>
      </c>
      <c r="E290" s="11">
        <v>20.459999084472656</v>
      </c>
      <c r="F290" s="11">
        <v>19.770000457763672</v>
      </c>
      <c r="G290" s="11">
        <v>75.260002136230469</v>
      </c>
      <c r="H290" s="11">
        <v>0.68000000715255737</v>
      </c>
      <c r="I290" s="11">
        <v>1.1000000238418579</v>
      </c>
      <c r="J290" s="11">
        <v>0.55000001192092896</v>
      </c>
      <c r="K290" s="11">
        <v>1.0900000333786011</v>
      </c>
      <c r="L290" s="11">
        <v>0.5</v>
      </c>
      <c r="M290" s="11">
        <v>1.2000000476837158</v>
      </c>
      <c r="N290" s="11">
        <v>0</v>
      </c>
    </row>
    <row r="291" spans="1:14">
      <c r="A291">
        <v>284</v>
      </c>
      <c r="B291" s="9">
        <v>16223</v>
      </c>
      <c r="C291" s="6">
        <f t="shared" si="27"/>
        <v>5</v>
      </c>
      <c r="D291" s="12">
        <f t="shared" si="28"/>
        <v>1944</v>
      </c>
      <c r="E291" s="11">
        <v>24.819999694824219</v>
      </c>
      <c r="F291" s="11">
        <v>24</v>
      </c>
      <c r="G291" s="11">
        <v>91.330001831054688</v>
      </c>
      <c r="H291" s="11">
        <v>0.82999998331069946</v>
      </c>
      <c r="I291" s="11">
        <v>1.1000000238418579</v>
      </c>
      <c r="J291" s="11">
        <v>0.55000001192092896</v>
      </c>
      <c r="K291" s="11">
        <v>1.3200000524520874</v>
      </c>
      <c r="L291" s="11">
        <v>1.1000000238418579</v>
      </c>
      <c r="M291" s="11">
        <v>2.9000000953674316</v>
      </c>
      <c r="N291" s="11">
        <v>0</v>
      </c>
    </row>
    <row r="292" spans="1:14">
      <c r="A292">
        <v>285</v>
      </c>
      <c r="B292" s="9">
        <v>16253</v>
      </c>
      <c r="C292" s="6">
        <f t="shared" si="27"/>
        <v>6</v>
      </c>
      <c r="D292" s="12">
        <f t="shared" si="28"/>
        <v>1944</v>
      </c>
      <c r="E292" s="11">
        <v>30.270000457763672</v>
      </c>
      <c r="F292" s="11">
        <v>29.260000228881836</v>
      </c>
      <c r="G292" s="11">
        <v>111.34999847412109</v>
      </c>
      <c r="H292" s="11">
        <v>1.0099999904632568</v>
      </c>
      <c r="I292" s="11">
        <v>1.1000000238418579</v>
      </c>
      <c r="J292" s="11">
        <v>1.1000000238418579</v>
      </c>
      <c r="K292" s="11">
        <v>1.6100000143051147</v>
      </c>
      <c r="L292" s="11">
        <v>1.5</v>
      </c>
      <c r="M292" s="11">
        <v>4.0999999046325684</v>
      </c>
      <c r="N292" s="11">
        <v>0</v>
      </c>
    </row>
    <row r="293" spans="1:14">
      <c r="A293">
        <v>286</v>
      </c>
      <c r="B293" s="9">
        <v>16284</v>
      </c>
      <c r="C293" s="6">
        <f t="shared" si="27"/>
        <v>7</v>
      </c>
      <c r="D293" s="12">
        <f t="shared" si="28"/>
        <v>1944</v>
      </c>
      <c r="E293" s="11">
        <v>29.870000839233398</v>
      </c>
      <c r="F293" s="11">
        <v>28.870000839233398</v>
      </c>
      <c r="G293" s="11">
        <v>109.87999725341797</v>
      </c>
      <c r="H293" s="11">
        <v>1</v>
      </c>
      <c r="I293" s="11">
        <v>1.1000000238418579</v>
      </c>
      <c r="J293" s="11">
        <v>2.75</v>
      </c>
      <c r="K293" s="11">
        <v>1.5900000333786011</v>
      </c>
      <c r="L293" s="11">
        <v>1.1000000238418579</v>
      </c>
      <c r="M293" s="11">
        <v>2.9000000953674316</v>
      </c>
      <c r="N293" s="11">
        <v>0</v>
      </c>
    </row>
    <row r="294" spans="1:14">
      <c r="A294">
        <v>287</v>
      </c>
      <c r="B294" s="9">
        <v>16315</v>
      </c>
      <c r="C294" s="6">
        <f t="shared" si="27"/>
        <v>8</v>
      </c>
      <c r="D294" s="12">
        <f t="shared" si="28"/>
        <v>1944</v>
      </c>
      <c r="E294" s="11">
        <v>23.790000915527344</v>
      </c>
      <c r="F294" s="11">
        <v>23</v>
      </c>
      <c r="G294" s="11">
        <v>87.519996643066406</v>
      </c>
      <c r="H294" s="11">
        <v>0.80000001192092896</v>
      </c>
      <c r="I294" s="11">
        <v>1.1000000238418579</v>
      </c>
      <c r="J294" s="11">
        <v>3.2999999523162842</v>
      </c>
      <c r="K294" s="11">
        <v>1.2699999809265137</v>
      </c>
      <c r="L294" s="11">
        <v>1.2000000476837158</v>
      </c>
      <c r="M294" s="11">
        <v>3.2999999523162842</v>
      </c>
      <c r="N294" s="11">
        <v>0</v>
      </c>
    </row>
    <row r="295" spans="1:14">
      <c r="A295">
        <v>288</v>
      </c>
      <c r="B295" s="9">
        <v>16345</v>
      </c>
      <c r="C295" s="6">
        <f t="shared" si="27"/>
        <v>9</v>
      </c>
      <c r="D295" s="12">
        <f t="shared" si="28"/>
        <v>1944</v>
      </c>
      <c r="E295" s="11">
        <v>19.100000381469727</v>
      </c>
      <c r="F295" s="11">
        <v>18.459999084472656</v>
      </c>
      <c r="G295" s="11">
        <v>70.25</v>
      </c>
      <c r="H295" s="11">
        <v>0.63999998569488525</v>
      </c>
      <c r="I295" s="11">
        <v>1.1000000238418579</v>
      </c>
      <c r="J295" s="11">
        <v>2.75</v>
      </c>
      <c r="K295" s="11">
        <v>1.0199999809265137</v>
      </c>
      <c r="L295" s="11">
        <v>3.0999999046325684</v>
      </c>
      <c r="M295" s="11">
        <v>8.3000001907348633</v>
      </c>
      <c r="N295" s="11">
        <v>0</v>
      </c>
    </row>
    <row r="296" spans="1:14">
      <c r="A296">
        <v>289</v>
      </c>
      <c r="B296" s="9">
        <v>16376</v>
      </c>
      <c r="C296" s="6">
        <f t="shared" si="27"/>
        <v>10</v>
      </c>
      <c r="D296" s="12">
        <f t="shared" si="28"/>
        <v>1944</v>
      </c>
      <c r="E296" s="11">
        <v>1.2000000476837158</v>
      </c>
      <c r="F296" s="11">
        <v>1.1599999666213989</v>
      </c>
      <c r="G296" s="11">
        <v>4.4200000762939453</v>
      </c>
      <c r="H296" s="11">
        <v>3.9999999105930328E-2</v>
      </c>
      <c r="I296" s="11">
        <v>1.1000000238418579</v>
      </c>
      <c r="J296" s="11">
        <v>1.1000000238418579</v>
      </c>
      <c r="K296" s="11">
        <v>5.9999998658895493E-2</v>
      </c>
      <c r="L296" s="11">
        <v>3</v>
      </c>
      <c r="M296" s="11">
        <v>7.9000000953674316</v>
      </c>
      <c r="N296" s="11">
        <v>83.69000244140625</v>
      </c>
    </row>
    <row r="297" spans="1:14">
      <c r="A297">
        <v>290</v>
      </c>
      <c r="B297" s="9">
        <v>16406</v>
      </c>
      <c r="C297" s="6">
        <f t="shared" si="27"/>
        <v>11</v>
      </c>
      <c r="D297" s="12">
        <f t="shared" si="28"/>
        <v>1944</v>
      </c>
      <c r="E297" s="11">
        <v>9999</v>
      </c>
      <c r="F297" s="11">
        <v>9999</v>
      </c>
      <c r="G297" s="11">
        <v>9999</v>
      </c>
      <c r="H297" s="11">
        <v>9999</v>
      </c>
      <c r="I297" s="11">
        <v>1.1000000238418579</v>
      </c>
      <c r="J297" s="11">
        <v>0.2800000011920929</v>
      </c>
      <c r="K297" s="11">
        <v>0</v>
      </c>
      <c r="L297" s="11">
        <v>2</v>
      </c>
      <c r="M297" s="11">
        <v>5.4000000953674316</v>
      </c>
      <c r="N297" s="11">
        <v>100.51000213623047</v>
      </c>
    </row>
    <row r="298" spans="1:14">
      <c r="A298">
        <v>291</v>
      </c>
      <c r="B298" s="9">
        <v>16437</v>
      </c>
      <c r="C298" s="6">
        <f t="shared" si="27"/>
        <v>12</v>
      </c>
      <c r="D298" s="12">
        <f t="shared" si="28"/>
        <v>1944</v>
      </c>
      <c r="E298" s="11">
        <v>9999</v>
      </c>
      <c r="F298" s="11">
        <v>9999</v>
      </c>
      <c r="G298" s="11">
        <v>9999</v>
      </c>
      <c r="H298" s="11">
        <v>9999</v>
      </c>
      <c r="I298" s="11">
        <v>1.1000000238418579</v>
      </c>
      <c r="J298" s="11">
        <v>0.2800000011920929</v>
      </c>
      <c r="K298" s="11">
        <v>0</v>
      </c>
      <c r="L298" s="11">
        <v>0.60000002384185791</v>
      </c>
      <c r="M298" s="11">
        <v>1.7000000476837158</v>
      </c>
      <c r="N298" s="11">
        <v>74.169998168945313</v>
      </c>
    </row>
    <row r="299" spans="1:14">
      <c r="A299">
        <v>292</v>
      </c>
      <c r="B299" s="9">
        <v>16468</v>
      </c>
      <c r="C299" s="6">
        <f t="shared" si="27"/>
        <v>1</v>
      </c>
      <c r="D299" s="12">
        <f t="shared" si="28"/>
        <v>1945</v>
      </c>
      <c r="E299" s="11">
        <v>9999</v>
      </c>
      <c r="F299" s="11">
        <v>9999</v>
      </c>
      <c r="G299" s="11">
        <v>9999</v>
      </c>
      <c r="H299" s="11">
        <v>9999</v>
      </c>
      <c r="I299" s="11">
        <v>1.1000000238418579</v>
      </c>
      <c r="J299" s="11">
        <v>0</v>
      </c>
      <c r="K299" s="11">
        <v>0</v>
      </c>
      <c r="L299" s="11">
        <v>0.5</v>
      </c>
      <c r="M299" s="11">
        <v>1.2000000476837158</v>
      </c>
      <c r="N299" s="11">
        <v>35.380001068115234</v>
      </c>
    </row>
    <row r="300" spans="1:14">
      <c r="A300">
        <v>293</v>
      </c>
      <c r="B300" s="9">
        <v>16496</v>
      </c>
      <c r="C300" s="6">
        <f t="shared" si="27"/>
        <v>2</v>
      </c>
      <c r="D300" s="12">
        <f t="shared" si="28"/>
        <v>1945</v>
      </c>
      <c r="E300" s="11">
        <v>9999</v>
      </c>
      <c r="F300" s="11">
        <v>9999</v>
      </c>
      <c r="G300" s="11">
        <v>9999</v>
      </c>
      <c r="H300" s="11">
        <v>9999</v>
      </c>
      <c r="I300" s="11">
        <v>1.1000000238418579</v>
      </c>
      <c r="J300" s="11">
        <v>0</v>
      </c>
      <c r="K300" s="11">
        <v>0</v>
      </c>
      <c r="L300" s="11">
        <v>0.5</v>
      </c>
      <c r="M300" s="11">
        <v>1.2000000476837158</v>
      </c>
      <c r="N300" s="11">
        <v>0</v>
      </c>
    </row>
    <row r="301" spans="1:14">
      <c r="A301">
        <v>294</v>
      </c>
      <c r="B301" s="9">
        <v>16527</v>
      </c>
      <c r="C301" s="6">
        <f t="shared" si="27"/>
        <v>3</v>
      </c>
      <c r="D301" s="12">
        <f t="shared" si="28"/>
        <v>1945</v>
      </c>
      <c r="E301" s="11">
        <v>0</v>
      </c>
      <c r="F301" s="11">
        <v>0</v>
      </c>
      <c r="G301" s="11">
        <v>9999</v>
      </c>
      <c r="H301" s="11">
        <v>9999</v>
      </c>
      <c r="I301" s="11">
        <v>1.1000000238418579</v>
      </c>
      <c r="J301" s="11">
        <v>1.6499999761581421</v>
      </c>
      <c r="K301" s="11">
        <v>0</v>
      </c>
      <c r="L301" s="11">
        <v>0.5</v>
      </c>
      <c r="M301" s="11">
        <v>1.2000000476837158</v>
      </c>
      <c r="N301" s="11">
        <v>0</v>
      </c>
    </row>
    <row r="302" spans="1:14">
      <c r="A302">
        <v>295</v>
      </c>
      <c r="B302" s="9">
        <v>16557</v>
      </c>
      <c r="C302" s="6">
        <f t="shared" si="27"/>
        <v>4</v>
      </c>
      <c r="D302" s="12">
        <f t="shared" si="28"/>
        <v>1945</v>
      </c>
      <c r="E302" s="11">
        <v>22.540000915527344</v>
      </c>
      <c r="F302" s="11">
        <v>21.790000915527344</v>
      </c>
      <c r="G302" s="11">
        <v>82.660003662109375</v>
      </c>
      <c r="H302" s="11">
        <v>0.75</v>
      </c>
      <c r="I302" s="11">
        <v>1.1000000238418579</v>
      </c>
      <c r="J302" s="11">
        <v>0.55000001192092896</v>
      </c>
      <c r="K302" s="11">
        <v>1.2000000476837158</v>
      </c>
      <c r="L302" s="11">
        <v>0.5</v>
      </c>
      <c r="M302" s="11">
        <v>1.2000000476837158</v>
      </c>
      <c r="N302" s="11">
        <v>0</v>
      </c>
    </row>
    <row r="303" spans="1:14">
      <c r="A303">
        <v>296</v>
      </c>
      <c r="B303" s="9">
        <v>16588</v>
      </c>
      <c r="C303" s="6">
        <f t="shared" si="27"/>
        <v>5</v>
      </c>
      <c r="D303" s="12">
        <f t="shared" si="28"/>
        <v>1945</v>
      </c>
      <c r="E303" s="11">
        <v>23.989999771118164</v>
      </c>
      <c r="F303" s="11">
        <v>23.190000534057617</v>
      </c>
      <c r="G303" s="11">
        <v>87.949996948242188</v>
      </c>
      <c r="H303" s="11">
        <v>0.80000001192092896</v>
      </c>
      <c r="I303" s="11">
        <v>1.1000000238418579</v>
      </c>
      <c r="J303" s="11">
        <v>0.55000001192092896</v>
      </c>
      <c r="K303" s="11">
        <v>1.2799999713897705</v>
      </c>
      <c r="L303" s="11">
        <v>1.1000000238418579</v>
      </c>
      <c r="M303" s="11">
        <v>2.9000000953674316</v>
      </c>
      <c r="N303" s="11">
        <v>0</v>
      </c>
    </row>
    <row r="304" spans="1:14">
      <c r="A304">
        <v>297</v>
      </c>
      <c r="B304" s="9">
        <v>16618</v>
      </c>
      <c r="C304" s="6">
        <f t="shared" si="27"/>
        <v>6</v>
      </c>
      <c r="D304" s="12">
        <f t="shared" si="28"/>
        <v>1945</v>
      </c>
      <c r="E304" s="11">
        <v>30.270000457763672</v>
      </c>
      <c r="F304" s="11">
        <v>29.260000228881836</v>
      </c>
      <c r="G304" s="11">
        <v>110.98000335693359</v>
      </c>
      <c r="H304" s="11">
        <v>1.0099999904632568</v>
      </c>
      <c r="I304" s="11">
        <v>1.1000000238418579</v>
      </c>
      <c r="J304" s="11">
        <v>1.1000000238418579</v>
      </c>
      <c r="K304" s="11">
        <v>1.6100000143051147</v>
      </c>
      <c r="L304" s="11">
        <v>1.5</v>
      </c>
      <c r="M304" s="11">
        <v>4.0999999046325684</v>
      </c>
      <c r="N304" s="11">
        <v>0</v>
      </c>
    </row>
    <row r="305" spans="1:14">
      <c r="A305">
        <v>298</v>
      </c>
      <c r="B305" s="9">
        <v>16649</v>
      </c>
      <c r="C305" s="6">
        <f t="shared" si="27"/>
        <v>7</v>
      </c>
      <c r="D305" s="12">
        <f t="shared" si="28"/>
        <v>1945</v>
      </c>
      <c r="E305" s="11">
        <v>29.959999084472656</v>
      </c>
      <c r="F305" s="11">
        <v>28.959999084472656</v>
      </c>
      <c r="G305" s="11">
        <v>109.83999633789063</v>
      </c>
      <c r="H305" s="11">
        <v>1</v>
      </c>
      <c r="I305" s="11">
        <v>1.1000000238418579</v>
      </c>
      <c r="J305" s="11">
        <v>2.75</v>
      </c>
      <c r="K305" s="11">
        <v>1.6000000238418579</v>
      </c>
      <c r="L305" s="11">
        <v>1.1000000238418579</v>
      </c>
      <c r="M305" s="11">
        <v>2.9000000953674316</v>
      </c>
      <c r="N305" s="11">
        <v>0</v>
      </c>
    </row>
    <row r="306" spans="1:14">
      <c r="A306">
        <v>299</v>
      </c>
      <c r="B306" s="9">
        <v>16680</v>
      </c>
      <c r="C306" s="6">
        <f t="shared" si="27"/>
        <v>8</v>
      </c>
      <c r="D306" s="12">
        <f t="shared" si="28"/>
        <v>1945</v>
      </c>
      <c r="E306" s="11">
        <v>23.860000610351563</v>
      </c>
      <c r="F306" s="11">
        <v>23.059999465942383</v>
      </c>
      <c r="G306" s="11">
        <v>87.480003356933594</v>
      </c>
      <c r="H306" s="11">
        <v>0.80000001192092896</v>
      </c>
      <c r="I306" s="11">
        <v>1.1000000238418579</v>
      </c>
      <c r="J306" s="11">
        <v>3.2999999523162842</v>
      </c>
      <c r="K306" s="11">
        <v>1.2699999809265137</v>
      </c>
      <c r="L306" s="11">
        <v>1.2000000476837158</v>
      </c>
      <c r="M306" s="11">
        <v>3.2999999523162842</v>
      </c>
      <c r="N306" s="11">
        <v>0</v>
      </c>
    </row>
    <row r="307" spans="1:14">
      <c r="A307">
        <v>300</v>
      </c>
      <c r="B307" s="9">
        <v>16710</v>
      </c>
      <c r="C307" s="6">
        <f t="shared" si="27"/>
        <v>9</v>
      </c>
      <c r="D307" s="12">
        <f t="shared" si="28"/>
        <v>1945</v>
      </c>
      <c r="E307" s="11">
        <v>19.149999618530273</v>
      </c>
      <c r="F307" s="11">
        <v>18.510000228881836</v>
      </c>
      <c r="G307" s="11">
        <v>70.220001220703125</v>
      </c>
      <c r="H307" s="11">
        <v>0.63999998569488525</v>
      </c>
      <c r="I307" s="11">
        <v>1.1000000238418579</v>
      </c>
      <c r="J307" s="11">
        <v>2.75</v>
      </c>
      <c r="K307" s="11">
        <v>1.0199999809265137</v>
      </c>
      <c r="L307" s="11">
        <v>3.0999999046325684</v>
      </c>
      <c r="M307" s="11">
        <v>8.3000001907348633</v>
      </c>
      <c r="N307" s="11">
        <v>0</v>
      </c>
    </row>
    <row r="308" spans="1:14">
      <c r="A308">
        <v>301</v>
      </c>
      <c r="B308" s="9">
        <v>16741</v>
      </c>
      <c r="C308" s="6">
        <f t="shared" si="27"/>
        <v>10</v>
      </c>
      <c r="D308" s="12">
        <f t="shared" si="28"/>
        <v>1945</v>
      </c>
      <c r="E308" s="11">
        <v>0.23999999463558197</v>
      </c>
      <c r="F308" s="11">
        <v>0.23000000417232513</v>
      </c>
      <c r="G308" s="11">
        <v>0.87999999523162842</v>
      </c>
      <c r="H308" s="11">
        <v>9.9999997764825821E-3</v>
      </c>
      <c r="I308" s="11">
        <v>1.1000000238418579</v>
      </c>
      <c r="J308" s="11">
        <v>1.1000000238418579</v>
      </c>
      <c r="K308" s="11">
        <v>9.9999997764825821E-3</v>
      </c>
      <c r="L308" s="11">
        <v>2.5</v>
      </c>
      <c r="M308" s="11">
        <v>7.9000000953674316</v>
      </c>
      <c r="N308" s="11">
        <v>80.430000305175781</v>
      </c>
    </row>
    <row r="309" spans="1:14">
      <c r="A309">
        <v>302</v>
      </c>
      <c r="B309" s="9">
        <v>16771</v>
      </c>
      <c r="C309" s="6">
        <f t="shared" si="27"/>
        <v>11</v>
      </c>
      <c r="D309" s="12">
        <f t="shared" si="28"/>
        <v>1945</v>
      </c>
      <c r="E309" s="11">
        <v>9999</v>
      </c>
      <c r="F309" s="11">
        <v>9999</v>
      </c>
      <c r="G309" s="11">
        <v>9999</v>
      </c>
      <c r="H309" s="11">
        <v>9999</v>
      </c>
      <c r="I309" s="11">
        <v>1.1000000238418579</v>
      </c>
      <c r="J309" s="11">
        <v>0.2800000011920929</v>
      </c>
      <c r="K309" s="11">
        <v>0</v>
      </c>
      <c r="L309" s="11">
        <v>1.7000000476837158</v>
      </c>
      <c r="M309" s="11">
        <v>5.4000000953674316</v>
      </c>
      <c r="N309" s="11">
        <v>103.91000366210938</v>
      </c>
    </row>
    <row r="310" spans="1:14">
      <c r="A310">
        <v>303</v>
      </c>
      <c r="B310" s="9">
        <v>16802</v>
      </c>
      <c r="C310" s="6">
        <f t="shared" si="27"/>
        <v>12</v>
      </c>
      <c r="D310" s="12">
        <f t="shared" si="28"/>
        <v>1945</v>
      </c>
      <c r="E310" s="11">
        <v>9999</v>
      </c>
      <c r="F310" s="11">
        <v>9999</v>
      </c>
      <c r="G310" s="11">
        <v>9999</v>
      </c>
      <c r="H310" s="11">
        <v>9999</v>
      </c>
      <c r="I310" s="11">
        <v>1.1000000238418579</v>
      </c>
      <c r="J310" s="11">
        <v>0.2800000011920929</v>
      </c>
      <c r="K310" s="11">
        <v>0</v>
      </c>
      <c r="L310" s="11">
        <v>0.5</v>
      </c>
      <c r="M310" s="11">
        <v>1.7000000476837158</v>
      </c>
      <c r="N310" s="11">
        <v>57.430000305175781</v>
      </c>
    </row>
    <row r="311" spans="1:14">
      <c r="A311">
        <v>304</v>
      </c>
      <c r="B311" s="9">
        <v>16833</v>
      </c>
      <c r="C311" s="6">
        <f t="shared" si="27"/>
        <v>1</v>
      </c>
      <c r="D311" s="12">
        <f t="shared" si="28"/>
        <v>1946</v>
      </c>
      <c r="E311" s="11">
        <v>9999</v>
      </c>
      <c r="F311" s="11">
        <v>9999</v>
      </c>
      <c r="G311" s="11">
        <v>9999</v>
      </c>
      <c r="H311" s="11">
        <v>9999</v>
      </c>
      <c r="I311" s="11">
        <v>1.1000000238418579</v>
      </c>
      <c r="J311" s="11">
        <v>0</v>
      </c>
      <c r="K311" s="11">
        <v>0</v>
      </c>
      <c r="L311" s="11">
        <v>0.40000000596046448</v>
      </c>
      <c r="M311" s="11">
        <v>1.2000000476837158</v>
      </c>
      <c r="N311" s="11">
        <v>38.380001068115234</v>
      </c>
    </row>
    <row r="312" spans="1:14">
      <c r="A312">
        <v>305</v>
      </c>
      <c r="B312" s="9">
        <v>16861</v>
      </c>
      <c r="C312" s="6">
        <f t="shared" si="27"/>
        <v>2</v>
      </c>
      <c r="D312" s="12">
        <f t="shared" si="28"/>
        <v>1946</v>
      </c>
      <c r="E312" s="11">
        <v>9999</v>
      </c>
      <c r="F312" s="11">
        <v>9999</v>
      </c>
      <c r="G312" s="11">
        <v>9999</v>
      </c>
      <c r="H312" s="11">
        <v>9999</v>
      </c>
      <c r="I312" s="11">
        <v>1.1000000238418579</v>
      </c>
      <c r="J312" s="11">
        <v>0</v>
      </c>
      <c r="K312" s="11">
        <v>0</v>
      </c>
      <c r="L312" s="11">
        <v>0.40000000596046448</v>
      </c>
      <c r="M312" s="11">
        <v>1.2000000476837158</v>
      </c>
      <c r="N312" s="11">
        <v>0</v>
      </c>
    </row>
    <row r="313" spans="1:14">
      <c r="A313">
        <v>306</v>
      </c>
      <c r="B313" s="9">
        <v>16892</v>
      </c>
      <c r="C313" s="6">
        <f t="shared" si="27"/>
        <v>3</v>
      </c>
      <c r="D313" s="12">
        <f t="shared" si="28"/>
        <v>1946</v>
      </c>
      <c r="E313" s="11">
        <v>0.18999999761581421</v>
      </c>
      <c r="F313" s="11">
        <v>0.18000000715255737</v>
      </c>
      <c r="G313" s="11">
        <v>9999</v>
      </c>
      <c r="H313" s="11">
        <v>9999</v>
      </c>
      <c r="I313" s="11">
        <v>1.1000000238418579</v>
      </c>
      <c r="J313" s="11">
        <v>1.6499999761581421</v>
      </c>
      <c r="K313" s="11">
        <v>9.9999997764825821E-3</v>
      </c>
      <c r="L313" s="11">
        <v>0.40000000596046448</v>
      </c>
      <c r="M313" s="11">
        <v>1.2000000476837158</v>
      </c>
      <c r="N313" s="11">
        <v>0</v>
      </c>
    </row>
    <row r="314" spans="1:14">
      <c r="A314">
        <v>307</v>
      </c>
      <c r="B314" s="9">
        <v>16922</v>
      </c>
      <c r="C314" s="6">
        <f t="shared" si="27"/>
        <v>4</v>
      </c>
      <c r="D314" s="12">
        <f t="shared" si="28"/>
        <v>1946</v>
      </c>
      <c r="E314" s="11">
        <v>25.399999618530273</v>
      </c>
      <c r="F314" s="11">
        <v>24.549999237060547</v>
      </c>
      <c r="G314" s="11">
        <v>93.239997863769531</v>
      </c>
      <c r="H314" s="11">
        <v>0.85000002384185791</v>
      </c>
      <c r="I314" s="11">
        <v>1.1000000238418579</v>
      </c>
      <c r="J314" s="11">
        <v>0.55000001192092896</v>
      </c>
      <c r="K314" s="11">
        <v>1.3500000238418579</v>
      </c>
      <c r="L314" s="11">
        <v>0.40000000596046448</v>
      </c>
      <c r="M314" s="11">
        <v>1.2000000476837158</v>
      </c>
      <c r="N314" s="11">
        <v>0</v>
      </c>
    </row>
    <row r="315" spans="1:14">
      <c r="A315">
        <v>308</v>
      </c>
      <c r="B315" s="9">
        <v>16953</v>
      </c>
      <c r="C315" s="6">
        <f t="shared" si="27"/>
        <v>5</v>
      </c>
      <c r="D315" s="12">
        <f t="shared" si="28"/>
        <v>1946</v>
      </c>
      <c r="E315" s="11">
        <v>25.639999389648438</v>
      </c>
      <c r="F315" s="11">
        <v>24.780000686645508</v>
      </c>
      <c r="G315" s="11">
        <v>94.120002746582031</v>
      </c>
      <c r="H315" s="11">
        <v>0.86000001430511475</v>
      </c>
      <c r="I315" s="11">
        <v>1.1000000238418579</v>
      </c>
      <c r="J315" s="11">
        <v>0.55000001192092896</v>
      </c>
      <c r="K315" s="11">
        <v>1.3700000047683716</v>
      </c>
      <c r="L315" s="11">
        <v>0.89999997615814209</v>
      </c>
      <c r="M315" s="11">
        <v>2.9000000953674316</v>
      </c>
      <c r="N315" s="11">
        <v>0</v>
      </c>
    </row>
    <row r="316" spans="1:14">
      <c r="A316">
        <v>309</v>
      </c>
      <c r="B316" s="9">
        <v>16983</v>
      </c>
      <c r="C316" s="6">
        <f t="shared" si="27"/>
        <v>6</v>
      </c>
      <c r="D316" s="12">
        <f t="shared" si="28"/>
        <v>1946</v>
      </c>
      <c r="E316" s="11">
        <v>28.540000915527344</v>
      </c>
      <c r="F316" s="11">
        <v>27.579999923706055</v>
      </c>
      <c r="G316" s="11">
        <v>104.76000213623047</v>
      </c>
      <c r="H316" s="11">
        <v>0.94999998807907104</v>
      </c>
      <c r="I316" s="11">
        <v>1.1000000238418579</v>
      </c>
      <c r="J316" s="11">
        <v>1.1000000238418579</v>
      </c>
      <c r="K316" s="11">
        <v>1.5199999809265137</v>
      </c>
      <c r="L316" s="11">
        <v>1.2999999523162842</v>
      </c>
      <c r="M316" s="11">
        <v>4.0999999046325684</v>
      </c>
      <c r="N316" s="11">
        <v>0</v>
      </c>
    </row>
    <row r="317" spans="1:14">
      <c r="A317">
        <v>310</v>
      </c>
      <c r="B317" s="9">
        <v>17014</v>
      </c>
      <c r="C317" s="6">
        <f t="shared" si="27"/>
        <v>7</v>
      </c>
      <c r="D317" s="12">
        <f t="shared" si="28"/>
        <v>1946</v>
      </c>
      <c r="E317" s="11">
        <v>26.770000457763672</v>
      </c>
      <c r="F317" s="11">
        <v>25.879999160766602</v>
      </c>
      <c r="G317" s="11">
        <v>98.300003051757813</v>
      </c>
      <c r="H317" s="11">
        <v>0.88999998569488525</v>
      </c>
      <c r="I317" s="11">
        <v>1.1000000238418579</v>
      </c>
      <c r="J317" s="11">
        <v>2.75</v>
      </c>
      <c r="K317" s="11">
        <v>1.4299999475479126</v>
      </c>
      <c r="L317" s="11">
        <v>0.89999997615814209</v>
      </c>
      <c r="M317" s="11">
        <v>2.9000000953674316</v>
      </c>
      <c r="N317" s="11">
        <v>0</v>
      </c>
    </row>
    <row r="318" spans="1:14">
      <c r="A318">
        <v>311</v>
      </c>
      <c r="B318" s="9">
        <v>17045</v>
      </c>
      <c r="C318" s="6">
        <f t="shared" si="27"/>
        <v>8</v>
      </c>
      <c r="D318" s="12">
        <f t="shared" si="28"/>
        <v>1946</v>
      </c>
      <c r="E318" s="11">
        <v>21.659999847412109</v>
      </c>
      <c r="F318" s="11">
        <v>20.940000534057617</v>
      </c>
      <c r="G318" s="11">
        <v>79.519996643066406</v>
      </c>
      <c r="H318" s="11">
        <v>0.72000002861022949</v>
      </c>
      <c r="I318" s="11">
        <v>1.1000000238418579</v>
      </c>
      <c r="J318" s="11">
        <v>3.2999999523162842</v>
      </c>
      <c r="K318" s="11">
        <v>1.1599999666213989</v>
      </c>
      <c r="L318" s="11">
        <v>1.1000000238418579</v>
      </c>
      <c r="M318" s="11">
        <v>3.2999999523162842</v>
      </c>
      <c r="N318" s="11">
        <v>0</v>
      </c>
    </row>
    <row r="319" spans="1:14">
      <c r="A319">
        <v>312</v>
      </c>
      <c r="B319" s="9">
        <v>17075</v>
      </c>
      <c r="C319" s="6">
        <f t="shared" si="27"/>
        <v>9</v>
      </c>
      <c r="D319" s="12">
        <f t="shared" si="28"/>
        <v>1946</v>
      </c>
      <c r="E319" s="11">
        <v>16.569999694824219</v>
      </c>
      <c r="F319" s="11">
        <v>16.020000457763672</v>
      </c>
      <c r="G319" s="11">
        <v>60.819999694824219</v>
      </c>
      <c r="H319" s="11">
        <v>0.55000001192092896</v>
      </c>
      <c r="I319" s="11">
        <v>1.1000000238418579</v>
      </c>
      <c r="J319" s="11">
        <v>2.75</v>
      </c>
      <c r="K319" s="11">
        <v>0.87999999523162842</v>
      </c>
      <c r="L319" s="11">
        <v>2.7000000476837158</v>
      </c>
      <c r="M319" s="11">
        <v>8.3000001907348633</v>
      </c>
      <c r="N319" s="11">
        <v>0</v>
      </c>
    </row>
    <row r="320" spans="1:14">
      <c r="A320">
        <v>313</v>
      </c>
      <c r="B320" s="9">
        <v>17106</v>
      </c>
      <c r="C320" s="6">
        <f t="shared" si="27"/>
        <v>10</v>
      </c>
      <c r="D320" s="12">
        <f t="shared" si="28"/>
        <v>1946</v>
      </c>
      <c r="E320" s="11">
        <v>5.2399997711181641</v>
      </c>
      <c r="F320" s="11">
        <v>5.059999942779541</v>
      </c>
      <c r="G320" s="11">
        <v>19.229999542236328</v>
      </c>
      <c r="H320" s="11">
        <v>0.17000000178813934</v>
      </c>
      <c r="I320" s="11">
        <v>1.1000000238418579</v>
      </c>
      <c r="J320" s="11">
        <v>1.1000000238418579</v>
      </c>
      <c r="K320" s="11">
        <v>0.2800000011920929</v>
      </c>
      <c r="L320" s="11">
        <v>3</v>
      </c>
      <c r="M320" s="11">
        <v>7.9000000953674316</v>
      </c>
      <c r="N320" s="11">
        <v>84.790000915527344</v>
      </c>
    </row>
    <row r="321" spans="1:14">
      <c r="A321">
        <v>314</v>
      </c>
      <c r="B321" s="9">
        <v>17136</v>
      </c>
      <c r="C321" s="6">
        <f t="shared" si="27"/>
        <v>11</v>
      </c>
      <c r="D321" s="12">
        <f t="shared" si="28"/>
        <v>1946</v>
      </c>
      <c r="E321" s="11">
        <v>9999</v>
      </c>
      <c r="F321" s="11">
        <v>9999</v>
      </c>
      <c r="G321" s="11">
        <v>9999</v>
      </c>
      <c r="H321" s="11">
        <v>9999</v>
      </c>
      <c r="I321" s="11">
        <v>1.1000000238418579</v>
      </c>
      <c r="J321" s="11">
        <v>0.2800000011920929</v>
      </c>
      <c r="K321" s="11">
        <v>0</v>
      </c>
      <c r="L321" s="11">
        <v>2</v>
      </c>
      <c r="M321" s="11">
        <v>5.4000000953674316</v>
      </c>
      <c r="N321" s="11">
        <v>111.05999755859375</v>
      </c>
    </row>
    <row r="322" spans="1:14">
      <c r="A322">
        <v>315</v>
      </c>
      <c r="B322" s="9">
        <v>17167</v>
      </c>
      <c r="C322" s="6">
        <f t="shared" si="27"/>
        <v>12</v>
      </c>
      <c r="D322" s="12">
        <f t="shared" si="28"/>
        <v>1946</v>
      </c>
      <c r="E322" s="11">
        <v>9999</v>
      </c>
      <c r="F322" s="11">
        <v>9999</v>
      </c>
      <c r="G322" s="11">
        <v>9999</v>
      </c>
      <c r="H322" s="11">
        <v>9999</v>
      </c>
      <c r="I322" s="11">
        <v>1.1000000238418579</v>
      </c>
      <c r="J322" s="11">
        <v>0.2800000011920929</v>
      </c>
      <c r="K322" s="11">
        <v>0</v>
      </c>
      <c r="L322" s="11">
        <v>0.60000002384185791</v>
      </c>
      <c r="M322" s="11">
        <v>1.7000000476837158</v>
      </c>
      <c r="N322" s="11">
        <v>69.790000915527344</v>
      </c>
    </row>
    <row r="323" spans="1:14">
      <c r="A323">
        <v>316</v>
      </c>
      <c r="B323" s="9">
        <v>17198</v>
      </c>
      <c r="C323" s="6">
        <f t="shared" si="27"/>
        <v>1</v>
      </c>
      <c r="D323" s="12">
        <f t="shared" si="28"/>
        <v>1947</v>
      </c>
      <c r="E323" s="11">
        <v>9999</v>
      </c>
      <c r="F323" s="11">
        <v>9999</v>
      </c>
      <c r="G323" s="11">
        <v>9999</v>
      </c>
      <c r="H323" s="11">
        <v>9999</v>
      </c>
      <c r="I323" s="11">
        <v>1.1000000238418579</v>
      </c>
      <c r="J323" s="11">
        <v>0</v>
      </c>
      <c r="K323" s="11">
        <v>0</v>
      </c>
      <c r="L323" s="11">
        <v>0.5</v>
      </c>
      <c r="M323" s="11">
        <v>1.2000000476837158</v>
      </c>
      <c r="N323" s="11">
        <v>40.159999847412109</v>
      </c>
    </row>
    <row r="324" spans="1:14">
      <c r="A324">
        <v>317</v>
      </c>
      <c r="B324" s="9">
        <v>17226</v>
      </c>
      <c r="C324" s="6">
        <f t="shared" si="27"/>
        <v>2</v>
      </c>
      <c r="D324" s="12">
        <f t="shared" si="28"/>
        <v>1947</v>
      </c>
      <c r="E324" s="11">
        <v>9999</v>
      </c>
      <c r="F324" s="11">
        <v>9999</v>
      </c>
      <c r="G324" s="11">
        <v>9999</v>
      </c>
      <c r="H324" s="11">
        <v>9999</v>
      </c>
      <c r="I324" s="11">
        <v>1.1000000238418579</v>
      </c>
      <c r="J324" s="11">
        <v>0</v>
      </c>
      <c r="K324" s="11">
        <v>0</v>
      </c>
      <c r="L324" s="11">
        <v>0.5</v>
      </c>
      <c r="M324" s="11">
        <v>1.2000000476837158</v>
      </c>
      <c r="N324" s="11">
        <v>0</v>
      </c>
    </row>
    <row r="325" spans="1:14">
      <c r="A325">
        <v>318</v>
      </c>
      <c r="B325" s="9">
        <v>17257</v>
      </c>
      <c r="C325" s="6">
        <f t="shared" si="27"/>
        <v>3</v>
      </c>
      <c r="D325" s="12">
        <f t="shared" si="28"/>
        <v>1947</v>
      </c>
      <c r="E325" s="11">
        <v>0</v>
      </c>
      <c r="F325" s="11">
        <v>0</v>
      </c>
      <c r="G325" s="11">
        <v>9999</v>
      </c>
      <c r="H325" s="11">
        <v>9999</v>
      </c>
      <c r="I325" s="11">
        <v>1.1000000238418579</v>
      </c>
      <c r="J325" s="11">
        <v>1.6499999761581421</v>
      </c>
      <c r="K325" s="11">
        <v>0</v>
      </c>
      <c r="L325" s="11">
        <v>0.5</v>
      </c>
      <c r="M325" s="11">
        <v>1.2000000476837158</v>
      </c>
      <c r="N325" s="11">
        <v>0</v>
      </c>
    </row>
    <row r="326" spans="1:14">
      <c r="A326">
        <v>319</v>
      </c>
      <c r="B326" s="9">
        <v>17287</v>
      </c>
      <c r="C326" s="6">
        <f t="shared" si="27"/>
        <v>4</v>
      </c>
      <c r="D326" s="12">
        <f t="shared" si="28"/>
        <v>1947</v>
      </c>
      <c r="E326" s="11">
        <v>20.540000915527344</v>
      </c>
      <c r="F326" s="11">
        <v>19.860000610351563</v>
      </c>
      <c r="G326" s="11">
        <v>75.330001831054688</v>
      </c>
      <c r="H326" s="11">
        <v>0.68000000715255737</v>
      </c>
      <c r="I326" s="11">
        <v>1.1000000238418579</v>
      </c>
      <c r="J326" s="11">
        <v>0.55000001192092896</v>
      </c>
      <c r="K326" s="11">
        <v>1.1000000238418579</v>
      </c>
      <c r="L326" s="11">
        <v>0.5</v>
      </c>
      <c r="M326" s="11">
        <v>1.2000000476837158</v>
      </c>
      <c r="N326" s="11">
        <v>0</v>
      </c>
    </row>
    <row r="327" spans="1:14">
      <c r="A327">
        <v>320</v>
      </c>
      <c r="B327" s="9">
        <v>17318</v>
      </c>
      <c r="C327" s="6">
        <f t="shared" si="27"/>
        <v>5</v>
      </c>
      <c r="D327" s="12">
        <f t="shared" si="28"/>
        <v>1947</v>
      </c>
      <c r="E327" s="11">
        <v>27.659999847412109</v>
      </c>
      <c r="F327" s="11">
        <v>26.739999771118164</v>
      </c>
      <c r="G327" s="11">
        <v>101.41999816894531</v>
      </c>
      <c r="H327" s="11">
        <v>0.92000001668930054</v>
      </c>
      <c r="I327" s="11">
        <v>1.1000000238418579</v>
      </c>
      <c r="J327" s="11">
        <v>0.55000001192092896</v>
      </c>
      <c r="K327" s="11">
        <v>1.4800000190734863</v>
      </c>
      <c r="L327" s="11">
        <v>1.1000000238418579</v>
      </c>
      <c r="M327" s="11">
        <v>2.9000000953674316</v>
      </c>
      <c r="N327" s="11">
        <v>0</v>
      </c>
    </row>
    <row r="328" spans="1:14">
      <c r="A328">
        <v>321</v>
      </c>
      <c r="B328" s="9">
        <v>17348</v>
      </c>
      <c r="C328" s="6">
        <f t="shared" si="27"/>
        <v>6</v>
      </c>
      <c r="D328" s="12">
        <f t="shared" si="28"/>
        <v>1947</v>
      </c>
      <c r="E328" s="11">
        <v>28.809999465942383</v>
      </c>
      <c r="F328" s="11">
        <v>27.850000381469727</v>
      </c>
      <c r="G328" s="11">
        <v>105.62000274658203</v>
      </c>
      <c r="H328" s="11">
        <v>0.95999997854232788</v>
      </c>
      <c r="I328" s="11">
        <v>1.1000000238418579</v>
      </c>
      <c r="J328" s="11">
        <v>1.1000000238418579</v>
      </c>
      <c r="K328" s="11">
        <v>1.5399999618530273</v>
      </c>
      <c r="L328" s="11">
        <v>1.5</v>
      </c>
      <c r="M328" s="11">
        <v>4.0999999046325684</v>
      </c>
      <c r="N328" s="11">
        <v>0</v>
      </c>
    </row>
    <row r="329" spans="1:14">
      <c r="A329">
        <v>322</v>
      </c>
      <c r="B329" s="9">
        <v>17379</v>
      </c>
      <c r="C329" s="6">
        <f t="shared" ref="C329:C392" si="29">MONTH(B329)</f>
        <v>7</v>
      </c>
      <c r="D329" s="12">
        <f t="shared" ref="D329:D392" si="30">YEAR(B329)</f>
        <v>1947</v>
      </c>
      <c r="E329" s="11">
        <v>30.739999771118164</v>
      </c>
      <c r="F329" s="11">
        <v>29.709999084472656</v>
      </c>
      <c r="G329" s="11">
        <v>112.70999908447266</v>
      </c>
      <c r="H329" s="11">
        <v>1.0199999809265137</v>
      </c>
      <c r="I329" s="11">
        <v>1.1000000238418579</v>
      </c>
      <c r="J329" s="11">
        <v>2.75</v>
      </c>
      <c r="K329" s="11">
        <v>1.6399999856948853</v>
      </c>
      <c r="L329" s="11">
        <v>1.1000000238418579</v>
      </c>
      <c r="M329" s="11">
        <v>2.9000000953674316</v>
      </c>
      <c r="N329" s="11">
        <v>0</v>
      </c>
    </row>
    <row r="330" spans="1:14">
      <c r="A330">
        <v>323</v>
      </c>
      <c r="B330" s="9">
        <v>17410</v>
      </c>
      <c r="C330" s="6">
        <f t="shared" si="29"/>
        <v>8</v>
      </c>
      <c r="D330" s="12">
        <f t="shared" si="30"/>
        <v>1947</v>
      </c>
      <c r="E330" s="11">
        <v>22.600000381469727</v>
      </c>
      <c r="F330" s="11">
        <v>21.850000381469727</v>
      </c>
      <c r="G330" s="11">
        <v>82.860000610351563</v>
      </c>
      <c r="H330" s="11">
        <v>0.75</v>
      </c>
      <c r="I330" s="11">
        <v>1.1000000238418579</v>
      </c>
      <c r="J330" s="11">
        <v>3.2999999523162842</v>
      </c>
      <c r="K330" s="11">
        <v>1.2100000381469727</v>
      </c>
      <c r="L330" s="11">
        <v>1.2000000476837158</v>
      </c>
      <c r="M330" s="11">
        <v>3.2999999523162842</v>
      </c>
      <c r="N330" s="11">
        <v>0</v>
      </c>
    </row>
    <row r="331" spans="1:14">
      <c r="A331">
        <v>324</v>
      </c>
      <c r="B331" s="9">
        <v>17440</v>
      </c>
      <c r="C331" s="6">
        <f t="shared" si="29"/>
        <v>9</v>
      </c>
      <c r="D331" s="12">
        <f t="shared" si="30"/>
        <v>1947</v>
      </c>
      <c r="E331" s="11">
        <v>19.649999618530273</v>
      </c>
      <c r="F331" s="11">
        <v>19</v>
      </c>
      <c r="G331" s="11">
        <v>72.05999755859375</v>
      </c>
      <c r="H331" s="11">
        <v>0.6600000262260437</v>
      </c>
      <c r="I331" s="11">
        <v>1.1000000238418579</v>
      </c>
      <c r="J331" s="11">
        <v>2.75</v>
      </c>
      <c r="K331" s="11">
        <v>1.0499999523162842</v>
      </c>
      <c r="L331" s="11">
        <v>3.0999999046325684</v>
      </c>
      <c r="M331" s="11">
        <v>8.3000001907348633</v>
      </c>
      <c r="N331" s="11">
        <v>0</v>
      </c>
    </row>
    <row r="332" spans="1:14">
      <c r="A332">
        <v>325</v>
      </c>
      <c r="B332" s="9">
        <v>17471</v>
      </c>
      <c r="C332" s="6">
        <f t="shared" si="29"/>
        <v>10</v>
      </c>
      <c r="D332" s="12">
        <f t="shared" si="30"/>
        <v>1947</v>
      </c>
      <c r="E332" s="11">
        <v>0</v>
      </c>
      <c r="F332" s="11">
        <v>0</v>
      </c>
      <c r="G332" s="11">
        <v>0</v>
      </c>
      <c r="H332" s="11">
        <v>0</v>
      </c>
      <c r="I332" s="11">
        <v>1.1000000238418579</v>
      </c>
      <c r="J332" s="11">
        <v>1.1000000238418579</v>
      </c>
      <c r="K332" s="11">
        <v>0</v>
      </c>
      <c r="L332" s="11">
        <v>3</v>
      </c>
      <c r="M332" s="11">
        <v>7.9000000953674316</v>
      </c>
      <c r="N332" s="11">
        <v>70.319999694824219</v>
      </c>
    </row>
    <row r="333" spans="1:14">
      <c r="A333">
        <v>326</v>
      </c>
      <c r="B333" s="9">
        <v>17501</v>
      </c>
      <c r="C333" s="6">
        <f t="shared" si="29"/>
        <v>11</v>
      </c>
      <c r="D333" s="12">
        <f t="shared" si="30"/>
        <v>1947</v>
      </c>
      <c r="E333" s="11">
        <v>9999</v>
      </c>
      <c r="F333" s="11">
        <v>9999</v>
      </c>
      <c r="G333" s="11">
        <v>9999</v>
      </c>
      <c r="H333" s="11">
        <v>9999</v>
      </c>
      <c r="I333" s="11">
        <v>1.1000000238418579</v>
      </c>
      <c r="J333" s="11">
        <v>0.2800000011920929</v>
      </c>
      <c r="K333" s="11">
        <v>0</v>
      </c>
      <c r="L333" s="11">
        <v>2</v>
      </c>
      <c r="M333" s="11">
        <v>5.4000000953674316</v>
      </c>
      <c r="N333" s="11">
        <v>111.44000244140625</v>
      </c>
    </row>
    <row r="334" spans="1:14">
      <c r="A334">
        <v>327</v>
      </c>
      <c r="B334" s="9">
        <v>17532</v>
      </c>
      <c r="C334" s="6">
        <f t="shared" si="29"/>
        <v>12</v>
      </c>
      <c r="D334" s="12">
        <f t="shared" si="30"/>
        <v>1947</v>
      </c>
      <c r="E334" s="11">
        <v>9999</v>
      </c>
      <c r="F334" s="11">
        <v>9999</v>
      </c>
      <c r="G334" s="11">
        <v>9999</v>
      </c>
      <c r="H334" s="11">
        <v>9999</v>
      </c>
      <c r="I334" s="11">
        <v>1.1000000238418579</v>
      </c>
      <c r="J334" s="11">
        <v>0.2800000011920929</v>
      </c>
      <c r="K334" s="11">
        <v>0</v>
      </c>
      <c r="L334" s="11">
        <v>0.60000002384185791</v>
      </c>
      <c r="M334" s="11">
        <v>1.7000000476837158</v>
      </c>
      <c r="N334" s="11">
        <v>79.470001220703125</v>
      </c>
    </row>
    <row r="335" spans="1:14">
      <c r="A335">
        <v>328</v>
      </c>
      <c r="B335" s="9">
        <v>17563</v>
      </c>
      <c r="C335" s="6">
        <f t="shared" si="29"/>
        <v>1</v>
      </c>
      <c r="D335" s="12">
        <f t="shared" si="30"/>
        <v>1948</v>
      </c>
      <c r="E335" s="11">
        <v>9999</v>
      </c>
      <c r="F335" s="11">
        <v>9999</v>
      </c>
      <c r="G335" s="11">
        <v>9999</v>
      </c>
      <c r="H335" s="11">
        <v>9999</v>
      </c>
      <c r="I335" s="11">
        <v>1.1000000238418579</v>
      </c>
      <c r="J335" s="11">
        <v>0</v>
      </c>
      <c r="K335" s="11">
        <v>0</v>
      </c>
      <c r="L335" s="11">
        <v>0.5</v>
      </c>
      <c r="M335" s="11">
        <v>1.2000000476837158</v>
      </c>
      <c r="N335" s="11">
        <v>36.830001831054688</v>
      </c>
    </row>
    <row r="336" spans="1:14">
      <c r="A336">
        <v>329</v>
      </c>
      <c r="B336" s="9">
        <v>17592</v>
      </c>
      <c r="C336" s="6">
        <f t="shared" si="29"/>
        <v>2</v>
      </c>
      <c r="D336" s="12">
        <f t="shared" si="30"/>
        <v>1948</v>
      </c>
      <c r="E336" s="11">
        <v>9999</v>
      </c>
      <c r="F336" s="11">
        <v>9999</v>
      </c>
      <c r="G336" s="11">
        <v>9999</v>
      </c>
      <c r="H336" s="11">
        <v>9999</v>
      </c>
      <c r="I336" s="11">
        <v>1.1000000238418579</v>
      </c>
      <c r="J336" s="11">
        <v>0</v>
      </c>
      <c r="K336" s="11">
        <v>0</v>
      </c>
      <c r="L336" s="11">
        <v>0.5</v>
      </c>
      <c r="M336" s="11">
        <v>1.2000000476837158</v>
      </c>
      <c r="N336" s="11">
        <v>0</v>
      </c>
    </row>
    <row r="337" spans="1:14">
      <c r="A337">
        <v>330</v>
      </c>
      <c r="B337" s="9">
        <v>17623</v>
      </c>
      <c r="C337" s="6">
        <f t="shared" si="29"/>
        <v>3</v>
      </c>
      <c r="D337" s="12">
        <f t="shared" si="30"/>
        <v>1948</v>
      </c>
      <c r="E337" s="11">
        <v>0</v>
      </c>
      <c r="F337" s="11">
        <v>0</v>
      </c>
      <c r="G337" s="11">
        <v>9999</v>
      </c>
      <c r="H337" s="11">
        <v>9999</v>
      </c>
      <c r="I337" s="11">
        <v>1.1000000238418579</v>
      </c>
      <c r="J337" s="11">
        <v>1.6499999761581421</v>
      </c>
      <c r="K337" s="11">
        <v>0</v>
      </c>
      <c r="L337" s="11">
        <v>0.5</v>
      </c>
      <c r="M337" s="11">
        <v>1.2000000476837158</v>
      </c>
      <c r="N337" s="11">
        <v>0</v>
      </c>
    </row>
    <row r="338" spans="1:14">
      <c r="A338">
        <v>331</v>
      </c>
      <c r="B338" s="9">
        <v>17653</v>
      </c>
      <c r="C338" s="6">
        <f t="shared" si="29"/>
        <v>4</v>
      </c>
      <c r="D338" s="12">
        <f t="shared" si="30"/>
        <v>1948</v>
      </c>
      <c r="E338" s="11">
        <v>6.8899998664855957</v>
      </c>
      <c r="F338" s="11">
        <v>6.6599998474121094</v>
      </c>
      <c r="G338" s="11">
        <v>25.25</v>
      </c>
      <c r="H338" s="11">
        <v>0.23000000417232513</v>
      </c>
      <c r="I338" s="11">
        <v>1.1000000238418579</v>
      </c>
      <c r="J338" s="11">
        <v>0.55000001192092896</v>
      </c>
      <c r="K338" s="11">
        <v>0.37000000476837158</v>
      </c>
      <c r="L338" s="11">
        <v>0.5</v>
      </c>
      <c r="M338" s="11">
        <v>1.2000000476837158</v>
      </c>
      <c r="N338" s="11">
        <v>0</v>
      </c>
    </row>
    <row r="339" spans="1:14">
      <c r="A339">
        <v>332</v>
      </c>
      <c r="B339" s="9">
        <v>17684</v>
      </c>
      <c r="C339" s="6">
        <f t="shared" si="29"/>
        <v>5</v>
      </c>
      <c r="D339" s="12">
        <f t="shared" si="30"/>
        <v>1948</v>
      </c>
      <c r="E339" s="11">
        <v>20.399999618530273</v>
      </c>
      <c r="F339" s="11">
        <v>19.719999313354492</v>
      </c>
      <c r="G339" s="11">
        <v>74.800003051757813</v>
      </c>
      <c r="H339" s="11">
        <v>0.68000000715255737</v>
      </c>
      <c r="I339" s="11">
        <v>1.1000000238418579</v>
      </c>
      <c r="J339" s="11">
        <v>0.55000001192092896</v>
      </c>
      <c r="K339" s="11">
        <v>1.0900000333786011</v>
      </c>
      <c r="L339" s="11">
        <v>1.1000000238418579</v>
      </c>
      <c r="M339" s="11">
        <v>2.9000000953674316</v>
      </c>
      <c r="N339" s="11">
        <v>0</v>
      </c>
    </row>
    <row r="340" spans="1:14">
      <c r="A340">
        <v>333</v>
      </c>
      <c r="B340" s="9">
        <v>17714</v>
      </c>
      <c r="C340" s="6">
        <f t="shared" si="29"/>
        <v>6</v>
      </c>
      <c r="D340" s="12">
        <f t="shared" si="30"/>
        <v>1948</v>
      </c>
      <c r="E340" s="11">
        <v>33.020000457763672</v>
      </c>
      <c r="F340" s="11">
        <v>31.920000076293945</v>
      </c>
      <c r="G340" s="11">
        <v>121.05999755859375</v>
      </c>
      <c r="H340" s="11">
        <v>1.1000000238418579</v>
      </c>
      <c r="I340" s="11">
        <v>1.1000000238418579</v>
      </c>
      <c r="J340" s="11">
        <v>1.1000000238418579</v>
      </c>
      <c r="K340" s="11">
        <v>1.7599999904632568</v>
      </c>
      <c r="L340" s="11">
        <v>1.5</v>
      </c>
      <c r="M340" s="11">
        <v>4.0999999046325684</v>
      </c>
      <c r="N340" s="11">
        <v>0</v>
      </c>
    </row>
    <row r="341" spans="1:14">
      <c r="A341">
        <v>334</v>
      </c>
      <c r="B341" s="9">
        <v>17745</v>
      </c>
      <c r="C341" s="6">
        <f t="shared" si="29"/>
        <v>7</v>
      </c>
      <c r="D341" s="12">
        <f t="shared" si="30"/>
        <v>1948</v>
      </c>
      <c r="E341" s="11">
        <v>34.799999237060547</v>
      </c>
      <c r="F341" s="11">
        <v>33.639999389648438</v>
      </c>
      <c r="G341" s="11">
        <v>127.58000183105469</v>
      </c>
      <c r="H341" s="11">
        <v>1.1599999666213989</v>
      </c>
      <c r="I341" s="11">
        <v>1.1000000238418579</v>
      </c>
      <c r="J341" s="11">
        <v>2.75</v>
      </c>
      <c r="K341" s="11">
        <v>1.8500000238418579</v>
      </c>
      <c r="L341" s="11">
        <v>1.1000000238418579</v>
      </c>
      <c r="M341" s="11">
        <v>2.9000000953674316</v>
      </c>
      <c r="N341" s="11">
        <v>0</v>
      </c>
    </row>
    <row r="342" spans="1:14">
      <c r="A342">
        <v>335</v>
      </c>
      <c r="B342" s="9">
        <v>17776</v>
      </c>
      <c r="C342" s="6">
        <f t="shared" si="29"/>
        <v>8</v>
      </c>
      <c r="D342" s="12">
        <f t="shared" si="30"/>
        <v>1948</v>
      </c>
      <c r="E342" s="11">
        <v>27.709999084472656</v>
      </c>
      <c r="F342" s="11">
        <v>26.790000915527344</v>
      </c>
      <c r="G342" s="11">
        <v>101.62000274658203</v>
      </c>
      <c r="H342" s="11">
        <v>0.92000001668930054</v>
      </c>
      <c r="I342" s="11">
        <v>1.1000000238418579</v>
      </c>
      <c r="J342" s="11">
        <v>3.2999999523162842</v>
      </c>
      <c r="K342" s="11">
        <v>1.4800000190734863</v>
      </c>
      <c r="L342" s="11">
        <v>1.2000000476837158</v>
      </c>
      <c r="M342" s="11">
        <v>3.2999999523162842</v>
      </c>
      <c r="N342" s="11">
        <v>0</v>
      </c>
    </row>
    <row r="343" spans="1:14">
      <c r="A343">
        <v>336</v>
      </c>
      <c r="B343" s="9">
        <v>17806</v>
      </c>
      <c r="C343" s="6">
        <f t="shared" si="29"/>
        <v>9</v>
      </c>
      <c r="D343" s="12">
        <f t="shared" si="30"/>
        <v>1948</v>
      </c>
      <c r="E343" s="11">
        <v>21.260000228881836</v>
      </c>
      <c r="F343" s="11">
        <v>20.549999237060547</v>
      </c>
      <c r="G343" s="11">
        <v>77.959999084472656</v>
      </c>
      <c r="H343" s="11">
        <v>0.70999997854232788</v>
      </c>
      <c r="I343" s="11">
        <v>1.1000000238418579</v>
      </c>
      <c r="J343" s="11">
        <v>2.75</v>
      </c>
      <c r="K343" s="11">
        <v>1.1299999952316284</v>
      </c>
      <c r="L343" s="11">
        <v>3.0999999046325684</v>
      </c>
      <c r="M343" s="11">
        <v>8.3000001907348633</v>
      </c>
      <c r="N343" s="11">
        <v>0</v>
      </c>
    </row>
    <row r="344" spans="1:14">
      <c r="A344">
        <v>337</v>
      </c>
      <c r="B344" s="9">
        <v>17837</v>
      </c>
      <c r="C344" s="6">
        <f t="shared" si="29"/>
        <v>10</v>
      </c>
      <c r="D344" s="12">
        <f t="shared" si="30"/>
        <v>1948</v>
      </c>
      <c r="E344" s="11">
        <v>5.9200000762939453</v>
      </c>
      <c r="F344" s="11">
        <v>5.7300000190734863</v>
      </c>
      <c r="G344" s="11">
        <v>21.719999313354492</v>
      </c>
      <c r="H344" s="11">
        <v>0.20000000298023224</v>
      </c>
      <c r="I344" s="11">
        <v>1.1000000238418579</v>
      </c>
      <c r="J344" s="11">
        <v>1.1000000238418579</v>
      </c>
      <c r="K344" s="11">
        <v>0.31999999284744263</v>
      </c>
      <c r="L344" s="11">
        <v>3</v>
      </c>
      <c r="M344" s="11">
        <v>7.9000000953674316</v>
      </c>
      <c r="N344" s="11">
        <v>88.55999755859375</v>
      </c>
    </row>
    <row r="345" spans="1:14">
      <c r="A345">
        <v>338</v>
      </c>
      <c r="B345" s="9">
        <v>17867</v>
      </c>
      <c r="C345" s="6">
        <f t="shared" si="29"/>
        <v>11</v>
      </c>
      <c r="D345" s="12">
        <f t="shared" si="30"/>
        <v>1948</v>
      </c>
      <c r="E345" s="11">
        <v>9999</v>
      </c>
      <c r="F345" s="11">
        <v>9999</v>
      </c>
      <c r="G345" s="11">
        <v>9999</v>
      </c>
      <c r="H345" s="11">
        <v>9999</v>
      </c>
      <c r="I345" s="11">
        <v>1.1000000238418579</v>
      </c>
      <c r="J345" s="11">
        <v>0.2800000011920929</v>
      </c>
      <c r="K345" s="11">
        <v>9.9999997764825821E-3</v>
      </c>
      <c r="L345" s="11">
        <v>2</v>
      </c>
      <c r="M345" s="11">
        <v>5.4000000953674316</v>
      </c>
      <c r="N345" s="11">
        <v>115.79000091552734</v>
      </c>
    </row>
    <row r="346" spans="1:14">
      <c r="A346">
        <v>339</v>
      </c>
      <c r="B346" s="9">
        <v>17898</v>
      </c>
      <c r="C346" s="6">
        <f t="shared" si="29"/>
        <v>12</v>
      </c>
      <c r="D346" s="12">
        <f t="shared" si="30"/>
        <v>1948</v>
      </c>
      <c r="E346" s="11">
        <v>9999</v>
      </c>
      <c r="F346" s="11">
        <v>9999</v>
      </c>
      <c r="G346" s="11">
        <v>9999</v>
      </c>
      <c r="H346" s="11">
        <v>9999</v>
      </c>
      <c r="I346" s="11">
        <v>1.1000000238418579</v>
      </c>
      <c r="J346" s="11">
        <v>0.2800000011920929</v>
      </c>
      <c r="K346" s="11">
        <v>0</v>
      </c>
      <c r="L346" s="11">
        <v>0.60000002384185791</v>
      </c>
      <c r="M346" s="11">
        <v>1.7000000476837158</v>
      </c>
      <c r="N346" s="11">
        <v>71.139999389648438</v>
      </c>
    </row>
    <row r="347" spans="1:14">
      <c r="A347">
        <v>340</v>
      </c>
      <c r="B347" s="9">
        <v>17929</v>
      </c>
      <c r="C347" s="6">
        <f t="shared" si="29"/>
        <v>1</v>
      </c>
      <c r="D347" s="12">
        <f t="shared" si="30"/>
        <v>1949</v>
      </c>
      <c r="E347" s="11">
        <v>9999</v>
      </c>
      <c r="F347" s="11">
        <v>9999</v>
      </c>
      <c r="G347" s="11">
        <v>9999</v>
      </c>
      <c r="H347" s="11">
        <v>9999</v>
      </c>
      <c r="I347" s="11">
        <v>1.1000000238418579</v>
      </c>
      <c r="J347" s="11">
        <v>0</v>
      </c>
      <c r="K347" s="11">
        <v>0</v>
      </c>
      <c r="L347" s="11">
        <v>0.5</v>
      </c>
      <c r="M347" s="11">
        <v>1.2000000476837158</v>
      </c>
      <c r="N347" s="11">
        <v>37.430000305175781</v>
      </c>
    </row>
    <row r="348" spans="1:14">
      <c r="A348">
        <v>341</v>
      </c>
      <c r="B348" s="9">
        <v>17957</v>
      </c>
      <c r="C348" s="6">
        <f t="shared" si="29"/>
        <v>2</v>
      </c>
      <c r="D348" s="12">
        <f t="shared" si="30"/>
        <v>1949</v>
      </c>
      <c r="E348" s="11">
        <v>9999</v>
      </c>
      <c r="F348" s="11">
        <v>9999</v>
      </c>
      <c r="G348" s="11">
        <v>9999</v>
      </c>
      <c r="H348" s="11">
        <v>9999</v>
      </c>
      <c r="I348" s="11">
        <v>1.1000000238418579</v>
      </c>
      <c r="J348" s="11">
        <v>0</v>
      </c>
      <c r="K348" s="11">
        <v>0</v>
      </c>
      <c r="L348" s="11">
        <v>0.5</v>
      </c>
      <c r="M348" s="11">
        <v>1.2000000476837158</v>
      </c>
      <c r="N348" s="11">
        <v>0</v>
      </c>
    </row>
    <row r="349" spans="1:14">
      <c r="A349">
        <v>342</v>
      </c>
      <c r="B349" s="9">
        <v>17988</v>
      </c>
      <c r="C349" s="6">
        <f t="shared" si="29"/>
        <v>3</v>
      </c>
      <c r="D349" s="12">
        <f t="shared" si="30"/>
        <v>1949</v>
      </c>
      <c r="E349" s="11">
        <v>0</v>
      </c>
      <c r="F349" s="11">
        <v>0</v>
      </c>
      <c r="G349" s="11">
        <v>9999</v>
      </c>
      <c r="H349" s="11">
        <v>9999</v>
      </c>
      <c r="I349" s="11">
        <v>1.1000000238418579</v>
      </c>
      <c r="J349" s="11">
        <v>1.6499999761581421</v>
      </c>
      <c r="K349" s="11">
        <v>0</v>
      </c>
      <c r="L349" s="11">
        <v>0.5</v>
      </c>
      <c r="M349" s="11">
        <v>1.2000000476837158</v>
      </c>
      <c r="N349" s="11">
        <v>0</v>
      </c>
    </row>
    <row r="350" spans="1:14">
      <c r="A350">
        <v>343</v>
      </c>
      <c r="B350" s="9">
        <v>18018</v>
      </c>
      <c r="C350" s="6">
        <f t="shared" si="29"/>
        <v>4</v>
      </c>
      <c r="D350" s="12">
        <f t="shared" si="30"/>
        <v>1949</v>
      </c>
      <c r="E350" s="11">
        <v>21.579999923706055</v>
      </c>
      <c r="F350" s="11">
        <v>20.860000610351563</v>
      </c>
      <c r="G350" s="11">
        <v>79.139999389648438</v>
      </c>
      <c r="H350" s="11">
        <v>0.72000002861022949</v>
      </c>
      <c r="I350" s="11">
        <v>1.1000000238418579</v>
      </c>
      <c r="J350" s="11">
        <v>0.55000001192092896</v>
      </c>
      <c r="K350" s="11">
        <v>1.1499999761581421</v>
      </c>
      <c r="L350" s="11">
        <v>0.5</v>
      </c>
      <c r="M350" s="11">
        <v>1.2000000476837158</v>
      </c>
      <c r="N350" s="11">
        <v>0</v>
      </c>
    </row>
    <row r="351" spans="1:14">
      <c r="A351">
        <v>344</v>
      </c>
      <c r="B351" s="9">
        <v>18049</v>
      </c>
      <c r="C351" s="6">
        <f t="shared" si="29"/>
        <v>5</v>
      </c>
      <c r="D351" s="12">
        <f t="shared" si="30"/>
        <v>1949</v>
      </c>
      <c r="E351" s="11">
        <v>24.379999160766602</v>
      </c>
      <c r="F351" s="11">
        <v>23.569999694824219</v>
      </c>
      <c r="G351" s="11">
        <v>89.389999389648438</v>
      </c>
      <c r="H351" s="11">
        <v>0.81000000238418579</v>
      </c>
      <c r="I351" s="11">
        <v>1.1000000238418579</v>
      </c>
      <c r="J351" s="11">
        <v>0.55000001192092896</v>
      </c>
      <c r="K351" s="11">
        <v>1.2999999523162842</v>
      </c>
      <c r="L351" s="11">
        <v>1.1000000238418579</v>
      </c>
      <c r="M351" s="11">
        <v>2.9000000953674316</v>
      </c>
      <c r="N351" s="11">
        <v>0</v>
      </c>
    </row>
    <row r="352" spans="1:14">
      <c r="A352">
        <v>345</v>
      </c>
      <c r="B352" s="9">
        <v>18079</v>
      </c>
      <c r="C352" s="6">
        <f t="shared" si="29"/>
        <v>6</v>
      </c>
      <c r="D352" s="12">
        <f t="shared" si="30"/>
        <v>1949</v>
      </c>
      <c r="E352" s="11">
        <v>29.450000762939453</v>
      </c>
      <c r="F352" s="11">
        <v>28.469999313354492</v>
      </c>
      <c r="G352" s="11">
        <v>107.98000335693359</v>
      </c>
      <c r="H352" s="11">
        <v>0.98000001907348633</v>
      </c>
      <c r="I352" s="11">
        <v>1.1000000238418579</v>
      </c>
      <c r="J352" s="11">
        <v>1.1000000238418579</v>
      </c>
      <c r="K352" s="11">
        <v>1.5700000524520874</v>
      </c>
      <c r="L352" s="11">
        <v>1.5</v>
      </c>
      <c r="M352" s="11">
        <v>4.0999999046325684</v>
      </c>
      <c r="N352" s="11">
        <v>0</v>
      </c>
    </row>
    <row r="353" spans="1:14">
      <c r="A353">
        <v>346</v>
      </c>
      <c r="B353" s="9">
        <v>18110</v>
      </c>
      <c r="C353" s="6">
        <f t="shared" si="29"/>
        <v>7</v>
      </c>
      <c r="D353" s="12">
        <f t="shared" si="30"/>
        <v>1949</v>
      </c>
      <c r="E353" s="11">
        <v>28.069999694824219</v>
      </c>
      <c r="F353" s="11">
        <v>27.129999160766602</v>
      </c>
      <c r="G353" s="11">
        <v>102.91000366210938</v>
      </c>
      <c r="H353" s="11">
        <v>0.93999999761581421</v>
      </c>
      <c r="I353" s="11">
        <v>1.1000000238418579</v>
      </c>
      <c r="J353" s="11">
        <v>2.75</v>
      </c>
      <c r="K353" s="11">
        <v>1.5</v>
      </c>
      <c r="L353" s="11">
        <v>1.1000000238418579</v>
      </c>
      <c r="M353" s="11">
        <v>2.9000000953674316</v>
      </c>
      <c r="N353" s="11">
        <v>0</v>
      </c>
    </row>
    <row r="354" spans="1:14">
      <c r="A354">
        <v>347</v>
      </c>
      <c r="B354" s="9">
        <v>18141</v>
      </c>
      <c r="C354" s="6">
        <f t="shared" si="29"/>
        <v>8</v>
      </c>
      <c r="D354" s="12">
        <f t="shared" si="30"/>
        <v>1949</v>
      </c>
      <c r="E354" s="11">
        <v>22.309999465942383</v>
      </c>
      <c r="F354" s="11">
        <v>21.559999465942383</v>
      </c>
      <c r="G354" s="11">
        <v>81.800003051757813</v>
      </c>
      <c r="H354" s="11">
        <v>0.74000000953674316</v>
      </c>
      <c r="I354" s="11">
        <v>1.1000000238418579</v>
      </c>
      <c r="J354" s="11">
        <v>3.2999999523162842</v>
      </c>
      <c r="K354" s="11">
        <v>1.190000057220459</v>
      </c>
      <c r="L354" s="11">
        <v>1.2000000476837158</v>
      </c>
      <c r="M354" s="11">
        <v>3.2999999523162842</v>
      </c>
      <c r="N354" s="11">
        <v>0</v>
      </c>
    </row>
    <row r="355" spans="1:14">
      <c r="A355">
        <v>348</v>
      </c>
      <c r="B355" s="9">
        <v>18171</v>
      </c>
      <c r="C355" s="6">
        <f t="shared" si="29"/>
        <v>9</v>
      </c>
      <c r="D355" s="12">
        <f t="shared" si="30"/>
        <v>1949</v>
      </c>
      <c r="E355" s="11">
        <v>17.819999694824219</v>
      </c>
      <c r="F355" s="11">
        <v>17.229999542236328</v>
      </c>
      <c r="G355" s="11">
        <v>65.349998474121094</v>
      </c>
      <c r="H355" s="11">
        <v>0.5899999737739563</v>
      </c>
      <c r="I355" s="11">
        <v>1.1000000238418579</v>
      </c>
      <c r="J355" s="11">
        <v>2.75</v>
      </c>
      <c r="K355" s="11">
        <v>0.94999998807907104</v>
      </c>
      <c r="L355" s="11">
        <v>3.0999999046325684</v>
      </c>
      <c r="M355" s="11">
        <v>8.3000001907348633</v>
      </c>
      <c r="N355" s="11">
        <v>0</v>
      </c>
    </row>
    <row r="356" spans="1:14">
      <c r="A356">
        <v>349</v>
      </c>
      <c r="B356" s="9">
        <v>18202</v>
      </c>
      <c r="C356" s="6">
        <f t="shared" si="29"/>
        <v>10</v>
      </c>
      <c r="D356" s="12">
        <f t="shared" si="30"/>
        <v>1949</v>
      </c>
      <c r="E356" s="11">
        <v>6.3899998664855957</v>
      </c>
      <c r="F356" s="11">
        <v>6.179999828338623</v>
      </c>
      <c r="G356" s="11">
        <v>23.440000534057617</v>
      </c>
      <c r="H356" s="11">
        <v>0.20999999344348907</v>
      </c>
      <c r="I356" s="11">
        <v>1.1000000238418579</v>
      </c>
      <c r="J356" s="11">
        <v>1.1000000238418579</v>
      </c>
      <c r="K356" s="11">
        <v>0.34000000357627869</v>
      </c>
      <c r="L356" s="11">
        <v>3</v>
      </c>
      <c r="M356" s="11">
        <v>7.9000000953674316</v>
      </c>
      <c r="N356" s="11">
        <v>87.69000244140625</v>
      </c>
    </row>
    <row r="357" spans="1:14">
      <c r="A357">
        <v>350</v>
      </c>
      <c r="B357" s="9">
        <v>18232</v>
      </c>
      <c r="C357" s="6">
        <f t="shared" si="29"/>
        <v>11</v>
      </c>
      <c r="D357" s="12">
        <f t="shared" si="30"/>
        <v>1949</v>
      </c>
      <c r="E357" s="11">
        <v>9999</v>
      </c>
      <c r="F357" s="11">
        <v>9999</v>
      </c>
      <c r="G357" s="11">
        <v>9999</v>
      </c>
      <c r="H357" s="11">
        <v>9999</v>
      </c>
      <c r="I357" s="11">
        <v>1.1000000238418579</v>
      </c>
      <c r="J357" s="11">
        <v>0.2800000011920929</v>
      </c>
      <c r="K357" s="11">
        <v>9.9999997764825821E-3</v>
      </c>
      <c r="L357" s="11">
        <v>2</v>
      </c>
      <c r="M357" s="11">
        <v>5.4000000953674316</v>
      </c>
      <c r="N357" s="11">
        <v>118.73999786376953</v>
      </c>
    </row>
    <row r="358" spans="1:14">
      <c r="A358">
        <v>351</v>
      </c>
      <c r="B358" s="9">
        <v>18263</v>
      </c>
      <c r="C358" s="6">
        <f t="shared" si="29"/>
        <v>12</v>
      </c>
      <c r="D358" s="12">
        <f t="shared" si="30"/>
        <v>1949</v>
      </c>
      <c r="E358" s="11">
        <v>9999</v>
      </c>
      <c r="F358" s="11">
        <v>9999</v>
      </c>
      <c r="G358" s="11">
        <v>9999</v>
      </c>
      <c r="H358" s="11">
        <v>9999</v>
      </c>
      <c r="I358" s="11">
        <v>1.1000000238418579</v>
      </c>
      <c r="J358" s="11">
        <v>0.2800000011920929</v>
      </c>
      <c r="K358" s="11">
        <v>0</v>
      </c>
      <c r="L358" s="11">
        <v>0.60000002384185791</v>
      </c>
      <c r="M358" s="11">
        <v>1.7000000476837158</v>
      </c>
      <c r="N358" s="11">
        <v>79.55999755859375</v>
      </c>
    </row>
    <row r="359" spans="1:14">
      <c r="A359">
        <v>352</v>
      </c>
      <c r="B359" s="9">
        <v>18294</v>
      </c>
      <c r="C359" s="6">
        <f t="shared" si="29"/>
        <v>1</v>
      </c>
      <c r="D359" s="12">
        <f t="shared" si="30"/>
        <v>1950</v>
      </c>
      <c r="E359" s="11">
        <v>9999</v>
      </c>
      <c r="F359" s="11">
        <v>9999</v>
      </c>
      <c r="G359" s="11">
        <v>9999</v>
      </c>
      <c r="H359" s="11">
        <v>9999</v>
      </c>
      <c r="I359" s="11">
        <v>1.1000000238418579</v>
      </c>
      <c r="J359" s="11">
        <v>0</v>
      </c>
      <c r="K359" s="11">
        <v>0</v>
      </c>
      <c r="L359" s="11">
        <v>0.5</v>
      </c>
      <c r="M359" s="11">
        <v>1.2000000476837158</v>
      </c>
      <c r="N359" s="11">
        <v>26.540000915527344</v>
      </c>
    </row>
    <row r="360" spans="1:14">
      <c r="A360">
        <v>353</v>
      </c>
      <c r="B360" s="9">
        <v>18322</v>
      </c>
      <c r="C360" s="6">
        <f t="shared" si="29"/>
        <v>2</v>
      </c>
      <c r="D360" s="12">
        <f t="shared" si="30"/>
        <v>1950</v>
      </c>
      <c r="E360" s="11">
        <v>9999</v>
      </c>
      <c r="F360" s="11">
        <v>9999</v>
      </c>
      <c r="G360" s="11">
        <v>9999</v>
      </c>
      <c r="H360" s="11">
        <v>9999</v>
      </c>
      <c r="I360" s="11">
        <v>1.1000000238418579</v>
      </c>
      <c r="J360" s="11">
        <v>0</v>
      </c>
      <c r="K360" s="11">
        <v>0</v>
      </c>
      <c r="L360" s="11">
        <v>0.5</v>
      </c>
      <c r="M360" s="11">
        <v>1.2000000476837158</v>
      </c>
      <c r="N360" s="11">
        <v>0</v>
      </c>
    </row>
    <row r="361" spans="1:14">
      <c r="A361">
        <v>354</v>
      </c>
      <c r="B361" s="9">
        <v>18353</v>
      </c>
      <c r="C361" s="6">
        <f t="shared" si="29"/>
        <v>3</v>
      </c>
      <c r="D361" s="12">
        <f t="shared" si="30"/>
        <v>1950</v>
      </c>
      <c r="E361" s="11">
        <v>0</v>
      </c>
      <c r="F361" s="11">
        <v>0</v>
      </c>
      <c r="G361" s="11">
        <v>9999</v>
      </c>
      <c r="H361" s="11">
        <v>9999</v>
      </c>
      <c r="I361" s="11">
        <v>1.1000000238418579</v>
      </c>
      <c r="J361" s="11">
        <v>1.6499999761581421</v>
      </c>
      <c r="K361" s="11">
        <v>0</v>
      </c>
      <c r="L361" s="11">
        <v>0.5</v>
      </c>
      <c r="M361" s="11">
        <v>1.2000000476837158</v>
      </c>
      <c r="N361" s="11">
        <v>0</v>
      </c>
    </row>
    <row r="362" spans="1:14">
      <c r="A362">
        <v>355</v>
      </c>
      <c r="B362" s="9">
        <v>18383</v>
      </c>
      <c r="C362" s="6">
        <f t="shared" si="29"/>
        <v>4</v>
      </c>
      <c r="D362" s="12">
        <f t="shared" si="30"/>
        <v>1950</v>
      </c>
      <c r="E362" s="11">
        <v>21.180000305175781</v>
      </c>
      <c r="F362" s="11">
        <v>20.469999313354492</v>
      </c>
      <c r="G362" s="11">
        <v>77.650001525878906</v>
      </c>
      <c r="H362" s="11">
        <v>0.70999997854232788</v>
      </c>
      <c r="I362" s="11">
        <v>1.1000000238418579</v>
      </c>
      <c r="J362" s="11">
        <v>0.55000001192092896</v>
      </c>
      <c r="K362" s="11">
        <v>1.1299999952316284</v>
      </c>
      <c r="L362" s="11">
        <v>0.5</v>
      </c>
      <c r="M362" s="11">
        <v>1.2000000476837158</v>
      </c>
      <c r="N362" s="11">
        <v>0</v>
      </c>
    </row>
    <row r="363" spans="1:14">
      <c r="A363">
        <v>356</v>
      </c>
      <c r="B363" s="9">
        <v>18414</v>
      </c>
      <c r="C363" s="6">
        <f t="shared" si="29"/>
        <v>5</v>
      </c>
      <c r="D363" s="12">
        <f t="shared" si="30"/>
        <v>1950</v>
      </c>
      <c r="E363" s="11">
        <v>27.139999389648438</v>
      </c>
      <c r="F363" s="11">
        <v>26.239999771118164</v>
      </c>
      <c r="G363" s="11">
        <v>99.510002136230469</v>
      </c>
      <c r="H363" s="11">
        <v>0.89999997615814209</v>
      </c>
      <c r="I363" s="11">
        <v>1.1000000238418579</v>
      </c>
      <c r="J363" s="11">
        <v>0.55000001192092896</v>
      </c>
      <c r="K363" s="11">
        <v>1.4500000476837158</v>
      </c>
      <c r="L363" s="11">
        <v>1.1000000238418579</v>
      </c>
      <c r="M363" s="11">
        <v>2.9000000953674316</v>
      </c>
      <c r="N363" s="11">
        <v>0</v>
      </c>
    </row>
    <row r="364" spans="1:14">
      <c r="A364">
        <v>357</v>
      </c>
      <c r="B364" s="9">
        <v>18444</v>
      </c>
      <c r="C364" s="6">
        <f t="shared" si="29"/>
        <v>6</v>
      </c>
      <c r="D364" s="12">
        <f t="shared" si="30"/>
        <v>1950</v>
      </c>
      <c r="E364" s="11">
        <v>30.569999694824219</v>
      </c>
      <c r="F364" s="11">
        <v>29.549999237060547</v>
      </c>
      <c r="G364" s="11">
        <v>112.08000183105469</v>
      </c>
      <c r="H364" s="11">
        <v>1.0199999809265137</v>
      </c>
      <c r="I364" s="11">
        <v>1.1000000238418579</v>
      </c>
      <c r="J364" s="11">
        <v>1.1000000238418579</v>
      </c>
      <c r="K364" s="11">
        <v>1.6299999952316284</v>
      </c>
      <c r="L364" s="11">
        <v>1.5</v>
      </c>
      <c r="M364" s="11">
        <v>4.0999999046325684</v>
      </c>
      <c r="N364" s="11">
        <v>0</v>
      </c>
    </row>
    <row r="365" spans="1:14">
      <c r="A365">
        <v>358</v>
      </c>
      <c r="B365" s="9">
        <v>18475</v>
      </c>
      <c r="C365" s="6">
        <f t="shared" si="29"/>
        <v>7</v>
      </c>
      <c r="D365" s="12">
        <f t="shared" si="30"/>
        <v>1950</v>
      </c>
      <c r="E365" s="11">
        <v>29.719999313354492</v>
      </c>
      <c r="F365" s="11">
        <v>28.729999542236328</v>
      </c>
      <c r="G365" s="11">
        <v>108.98000335693359</v>
      </c>
      <c r="H365" s="11">
        <v>0.99000000953674316</v>
      </c>
      <c r="I365" s="11">
        <v>1.1000000238418579</v>
      </c>
      <c r="J365" s="11">
        <v>2.75</v>
      </c>
      <c r="K365" s="11">
        <v>1.5900000333786011</v>
      </c>
      <c r="L365" s="11">
        <v>1.1000000238418579</v>
      </c>
      <c r="M365" s="11">
        <v>2.9000000953674316</v>
      </c>
      <c r="N365" s="11">
        <v>0</v>
      </c>
    </row>
    <row r="366" spans="1:14">
      <c r="A366">
        <v>359</v>
      </c>
      <c r="B366" s="9">
        <v>18506</v>
      </c>
      <c r="C366" s="6">
        <f t="shared" si="29"/>
        <v>8</v>
      </c>
      <c r="D366" s="12">
        <f t="shared" si="30"/>
        <v>1950</v>
      </c>
      <c r="E366" s="11">
        <v>23.129999160766602</v>
      </c>
      <c r="F366" s="11">
        <v>22.360000610351563</v>
      </c>
      <c r="G366" s="11">
        <v>84.830001831054688</v>
      </c>
      <c r="H366" s="11">
        <v>0.76999998092651367</v>
      </c>
      <c r="I366" s="11">
        <v>1.1000000238418579</v>
      </c>
      <c r="J366" s="11">
        <v>3.2999999523162842</v>
      </c>
      <c r="K366" s="11">
        <v>1.2300000190734863</v>
      </c>
      <c r="L366" s="11">
        <v>1.2000000476837158</v>
      </c>
      <c r="M366" s="11">
        <v>3.2999999523162842</v>
      </c>
      <c r="N366" s="11">
        <v>0</v>
      </c>
    </row>
    <row r="367" spans="1:14">
      <c r="A367">
        <v>360</v>
      </c>
      <c r="B367" s="9">
        <v>18536</v>
      </c>
      <c r="C367" s="6">
        <f t="shared" si="29"/>
        <v>9</v>
      </c>
      <c r="D367" s="12">
        <f t="shared" si="30"/>
        <v>1950</v>
      </c>
      <c r="E367" s="11">
        <v>17.979999542236328</v>
      </c>
      <c r="F367" s="11">
        <v>17.379999160766602</v>
      </c>
      <c r="G367" s="11">
        <v>65.930000305175781</v>
      </c>
      <c r="H367" s="11">
        <v>0.60000002384185791</v>
      </c>
      <c r="I367" s="11">
        <v>1.1000000238418579</v>
      </c>
      <c r="J367" s="11">
        <v>2.75</v>
      </c>
      <c r="K367" s="11">
        <v>0.95999997854232788</v>
      </c>
      <c r="L367" s="11">
        <v>3.0999999046325684</v>
      </c>
      <c r="M367" s="11">
        <v>8.3000001907348633</v>
      </c>
      <c r="N367" s="11">
        <v>0</v>
      </c>
    </row>
    <row r="368" spans="1:14">
      <c r="A368">
        <v>361</v>
      </c>
      <c r="B368" s="9">
        <v>18567</v>
      </c>
      <c r="C368" s="6">
        <f t="shared" si="29"/>
        <v>10</v>
      </c>
      <c r="D368" s="12">
        <f t="shared" si="30"/>
        <v>1950</v>
      </c>
      <c r="E368" s="11">
        <v>0.2800000011920929</v>
      </c>
      <c r="F368" s="11">
        <v>0.27000001072883606</v>
      </c>
      <c r="G368" s="11">
        <v>1.0199999809265137</v>
      </c>
      <c r="H368" s="11">
        <v>9.9999997764825821E-3</v>
      </c>
      <c r="I368" s="11">
        <v>1.1000000238418579</v>
      </c>
      <c r="J368" s="11">
        <v>1.1000000238418579</v>
      </c>
      <c r="K368" s="11">
        <v>9.9999997764825821E-3</v>
      </c>
      <c r="L368" s="11">
        <v>2.5</v>
      </c>
      <c r="M368" s="11">
        <v>7.9000000953674316</v>
      </c>
      <c r="N368" s="11">
        <v>79.550003051757813</v>
      </c>
    </row>
    <row r="369" spans="1:14">
      <c r="A369">
        <v>362</v>
      </c>
      <c r="B369" s="9">
        <v>18597</v>
      </c>
      <c r="C369" s="6">
        <f t="shared" si="29"/>
        <v>11</v>
      </c>
      <c r="D369" s="12">
        <f t="shared" si="30"/>
        <v>1950</v>
      </c>
      <c r="E369" s="11">
        <v>9999</v>
      </c>
      <c r="F369" s="11">
        <v>9999</v>
      </c>
      <c r="G369" s="11">
        <v>9999</v>
      </c>
      <c r="H369" s="11">
        <v>9999</v>
      </c>
      <c r="I369" s="11">
        <v>1.1000000238418579</v>
      </c>
      <c r="J369" s="11">
        <v>0.2800000011920929</v>
      </c>
      <c r="K369" s="11">
        <v>0</v>
      </c>
      <c r="L369" s="11">
        <v>1.7000000476837158</v>
      </c>
      <c r="M369" s="11">
        <v>5.4000000953674316</v>
      </c>
      <c r="N369" s="11">
        <v>107.18000030517578</v>
      </c>
    </row>
    <row r="370" spans="1:14">
      <c r="A370">
        <v>363</v>
      </c>
      <c r="B370" s="9">
        <v>18628</v>
      </c>
      <c r="C370" s="6">
        <f t="shared" si="29"/>
        <v>12</v>
      </c>
      <c r="D370" s="12">
        <f t="shared" si="30"/>
        <v>1950</v>
      </c>
      <c r="E370" s="11">
        <v>9999</v>
      </c>
      <c r="F370" s="11">
        <v>9999</v>
      </c>
      <c r="G370" s="11">
        <v>9999</v>
      </c>
      <c r="H370" s="11">
        <v>9999</v>
      </c>
      <c r="I370" s="11">
        <v>1.1000000238418579</v>
      </c>
      <c r="J370" s="11">
        <v>0.2800000011920929</v>
      </c>
      <c r="K370" s="11">
        <v>0</v>
      </c>
      <c r="L370" s="11">
        <v>0.5</v>
      </c>
      <c r="M370" s="11">
        <v>1.7000000476837158</v>
      </c>
      <c r="N370" s="11">
        <v>66.120002746582031</v>
      </c>
    </row>
    <row r="371" spans="1:14">
      <c r="A371">
        <v>364</v>
      </c>
      <c r="B371" s="9">
        <v>18659</v>
      </c>
      <c r="C371" s="6">
        <f t="shared" si="29"/>
        <v>1</v>
      </c>
      <c r="D371" s="12">
        <f t="shared" si="30"/>
        <v>1951</v>
      </c>
      <c r="E371" s="11">
        <v>9999</v>
      </c>
      <c r="F371" s="11">
        <v>9999</v>
      </c>
      <c r="G371" s="11">
        <v>9999</v>
      </c>
      <c r="H371" s="11">
        <v>9999</v>
      </c>
      <c r="I371" s="11">
        <v>1.1000000238418579</v>
      </c>
      <c r="J371" s="11">
        <v>0</v>
      </c>
      <c r="K371" s="11">
        <v>0</v>
      </c>
      <c r="L371" s="11">
        <v>0.40000000596046448</v>
      </c>
      <c r="M371" s="11">
        <v>1.2000000476837158</v>
      </c>
      <c r="N371" s="11">
        <v>22.479999542236328</v>
      </c>
    </row>
    <row r="372" spans="1:14">
      <c r="A372">
        <v>365</v>
      </c>
      <c r="B372" s="9">
        <v>18687</v>
      </c>
      <c r="C372" s="6">
        <f t="shared" si="29"/>
        <v>2</v>
      </c>
      <c r="D372" s="12">
        <f t="shared" si="30"/>
        <v>1951</v>
      </c>
      <c r="E372" s="11">
        <v>9999</v>
      </c>
      <c r="F372" s="11">
        <v>9999</v>
      </c>
      <c r="G372" s="11">
        <v>9999</v>
      </c>
      <c r="H372" s="11">
        <v>9999</v>
      </c>
      <c r="I372" s="11">
        <v>1.1000000238418579</v>
      </c>
      <c r="J372" s="11">
        <v>0</v>
      </c>
      <c r="K372" s="11">
        <v>0</v>
      </c>
      <c r="L372" s="11">
        <v>0.40000000596046448</v>
      </c>
      <c r="M372" s="11">
        <v>1.2000000476837158</v>
      </c>
      <c r="N372" s="11">
        <v>0</v>
      </c>
    </row>
    <row r="373" spans="1:14">
      <c r="A373">
        <v>366</v>
      </c>
      <c r="B373" s="9">
        <v>18718</v>
      </c>
      <c r="C373" s="6">
        <f t="shared" si="29"/>
        <v>3</v>
      </c>
      <c r="D373" s="12">
        <f t="shared" si="30"/>
        <v>1951</v>
      </c>
      <c r="E373" s="11">
        <v>0.82999998331069946</v>
      </c>
      <c r="F373" s="11">
        <v>0.80000001192092896</v>
      </c>
      <c r="G373" s="11">
        <v>9999</v>
      </c>
      <c r="H373" s="11">
        <v>9999</v>
      </c>
      <c r="I373" s="11">
        <v>1.1000000238418579</v>
      </c>
      <c r="J373" s="11">
        <v>1.6499999761581421</v>
      </c>
      <c r="K373" s="11">
        <v>3.9999999105930328E-2</v>
      </c>
      <c r="L373" s="11">
        <v>0.40000000596046448</v>
      </c>
      <c r="M373" s="11">
        <v>1.2000000476837158</v>
      </c>
      <c r="N373" s="11">
        <v>0</v>
      </c>
    </row>
    <row r="374" spans="1:14">
      <c r="A374">
        <v>367</v>
      </c>
      <c r="B374" s="9">
        <v>18748</v>
      </c>
      <c r="C374" s="6">
        <f t="shared" si="29"/>
        <v>4</v>
      </c>
      <c r="D374" s="12">
        <f t="shared" si="30"/>
        <v>1951</v>
      </c>
      <c r="E374" s="11">
        <v>25.979999542236328</v>
      </c>
      <c r="F374" s="11">
        <v>25.120000839233398</v>
      </c>
      <c r="G374" s="11">
        <v>95.80999755859375</v>
      </c>
      <c r="H374" s="11">
        <v>0.87000000476837158</v>
      </c>
      <c r="I374" s="11">
        <v>1.1000000238418579</v>
      </c>
      <c r="J374" s="11">
        <v>0.55000001192092896</v>
      </c>
      <c r="K374" s="11">
        <v>1.3899999856948853</v>
      </c>
      <c r="L374" s="11">
        <v>0.40000000596046448</v>
      </c>
      <c r="M374" s="11">
        <v>1.2000000476837158</v>
      </c>
      <c r="N374" s="11">
        <v>0</v>
      </c>
    </row>
    <row r="375" spans="1:14">
      <c r="A375">
        <v>368</v>
      </c>
      <c r="B375" s="9">
        <v>18779</v>
      </c>
      <c r="C375" s="6">
        <f t="shared" si="29"/>
        <v>5</v>
      </c>
      <c r="D375" s="12">
        <f t="shared" si="30"/>
        <v>1951</v>
      </c>
      <c r="E375" s="11">
        <v>22.430000305175781</v>
      </c>
      <c r="F375" s="11">
        <v>21.680000305175781</v>
      </c>
      <c r="G375" s="11">
        <v>82.69000244140625</v>
      </c>
      <c r="H375" s="11">
        <v>0.75</v>
      </c>
      <c r="I375" s="11">
        <v>1.1000000238418579</v>
      </c>
      <c r="J375" s="11">
        <v>0.55000001192092896</v>
      </c>
      <c r="K375" s="11">
        <v>1.2000000476837158</v>
      </c>
      <c r="L375" s="11">
        <v>0.89999997615814209</v>
      </c>
      <c r="M375" s="11">
        <v>2.9000000953674316</v>
      </c>
      <c r="N375" s="11">
        <v>0</v>
      </c>
    </row>
    <row r="376" spans="1:14">
      <c r="A376">
        <v>369</v>
      </c>
      <c r="B376" s="9">
        <v>18809</v>
      </c>
      <c r="C376" s="6">
        <f t="shared" si="29"/>
        <v>6</v>
      </c>
      <c r="D376" s="12">
        <f t="shared" si="30"/>
        <v>1951</v>
      </c>
      <c r="E376" s="11">
        <v>30.340000152587891</v>
      </c>
      <c r="F376" s="11">
        <v>29.319999694824219</v>
      </c>
      <c r="G376" s="11">
        <v>111.84999847412109</v>
      </c>
      <c r="H376" s="11">
        <v>1.0199999809265137</v>
      </c>
      <c r="I376" s="11">
        <v>1.1000000238418579</v>
      </c>
      <c r="J376" s="11">
        <v>1.1000000238418579</v>
      </c>
      <c r="K376" s="11">
        <v>1.6200000047683716</v>
      </c>
      <c r="L376" s="11">
        <v>1.2999999523162842</v>
      </c>
      <c r="M376" s="11">
        <v>4.0999999046325684</v>
      </c>
      <c r="N376" s="11">
        <v>0</v>
      </c>
    </row>
    <row r="377" spans="1:14">
      <c r="A377">
        <v>370</v>
      </c>
      <c r="B377" s="9">
        <v>18840</v>
      </c>
      <c r="C377" s="6">
        <f t="shared" si="29"/>
        <v>7</v>
      </c>
      <c r="D377" s="12">
        <f t="shared" si="30"/>
        <v>1951</v>
      </c>
      <c r="E377" s="11">
        <v>28.909999847412109</v>
      </c>
      <c r="F377" s="11">
        <v>27.950000762939453</v>
      </c>
      <c r="G377" s="11">
        <v>106.59999847412109</v>
      </c>
      <c r="H377" s="11">
        <v>0.97000002861022949</v>
      </c>
      <c r="I377" s="11">
        <v>1.1000000238418579</v>
      </c>
      <c r="J377" s="11">
        <v>2.75</v>
      </c>
      <c r="K377" s="11">
        <v>1.5399999618530273</v>
      </c>
      <c r="L377" s="11">
        <v>0.89999997615814209</v>
      </c>
      <c r="M377" s="11">
        <v>2.9000000953674316</v>
      </c>
      <c r="N377" s="11">
        <v>0</v>
      </c>
    </row>
    <row r="378" spans="1:14">
      <c r="A378">
        <v>371</v>
      </c>
      <c r="B378" s="9">
        <v>18871</v>
      </c>
      <c r="C378" s="6">
        <f t="shared" si="29"/>
        <v>8</v>
      </c>
      <c r="D378" s="12">
        <f t="shared" si="30"/>
        <v>1951</v>
      </c>
      <c r="E378" s="11">
        <v>23.030000686645508</v>
      </c>
      <c r="F378" s="11">
        <v>22.260000228881836</v>
      </c>
      <c r="G378" s="11">
        <v>84.900001525878906</v>
      </c>
      <c r="H378" s="11">
        <v>0.76999998092651367</v>
      </c>
      <c r="I378" s="11">
        <v>1.1000000238418579</v>
      </c>
      <c r="J378" s="11">
        <v>3.2999999523162842</v>
      </c>
      <c r="K378" s="11">
        <v>1.2300000190734863</v>
      </c>
      <c r="L378" s="11">
        <v>1.1000000238418579</v>
      </c>
      <c r="M378" s="11">
        <v>3.2999999523162842</v>
      </c>
      <c r="N378" s="11">
        <v>0</v>
      </c>
    </row>
    <row r="379" spans="1:14">
      <c r="A379">
        <v>372</v>
      </c>
      <c r="B379" s="9">
        <v>18901</v>
      </c>
      <c r="C379" s="6">
        <f t="shared" si="29"/>
        <v>9</v>
      </c>
      <c r="D379" s="12">
        <f t="shared" si="30"/>
        <v>1951</v>
      </c>
      <c r="E379" s="11">
        <v>18.479999542236328</v>
      </c>
      <c r="F379" s="11">
        <v>17.870000839233398</v>
      </c>
      <c r="G379" s="11">
        <v>68.150001525878906</v>
      </c>
      <c r="H379" s="11">
        <v>0.62000000476837158</v>
      </c>
      <c r="I379" s="11">
        <v>1.1000000238418579</v>
      </c>
      <c r="J379" s="11">
        <v>2.75</v>
      </c>
      <c r="K379" s="11">
        <v>0.99000000953674316</v>
      </c>
      <c r="L379" s="11">
        <v>2.7000000476837158</v>
      </c>
      <c r="M379" s="11">
        <v>8.3000001907348633</v>
      </c>
      <c r="N379" s="11">
        <v>0</v>
      </c>
    </row>
    <row r="380" spans="1:14">
      <c r="A380">
        <v>373</v>
      </c>
      <c r="B380" s="9">
        <v>18932</v>
      </c>
      <c r="C380" s="6">
        <f t="shared" si="29"/>
        <v>10</v>
      </c>
      <c r="D380" s="12">
        <f t="shared" si="30"/>
        <v>1951</v>
      </c>
      <c r="E380" s="11">
        <v>0</v>
      </c>
      <c r="F380" s="11">
        <v>0</v>
      </c>
      <c r="G380" s="11">
        <v>0</v>
      </c>
      <c r="H380" s="11">
        <v>0</v>
      </c>
      <c r="I380" s="11">
        <v>1.1000000238418579</v>
      </c>
      <c r="J380" s="11">
        <v>1.1000000238418579</v>
      </c>
      <c r="K380" s="11">
        <v>0</v>
      </c>
      <c r="L380" s="11">
        <v>3</v>
      </c>
      <c r="M380" s="11">
        <v>7.9000000953674316</v>
      </c>
      <c r="N380" s="11">
        <v>77.19000244140625</v>
      </c>
    </row>
    <row r="381" spans="1:14">
      <c r="A381">
        <v>374</v>
      </c>
      <c r="B381" s="9">
        <v>18962</v>
      </c>
      <c r="C381" s="6">
        <f t="shared" si="29"/>
        <v>11</v>
      </c>
      <c r="D381" s="12">
        <f t="shared" si="30"/>
        <v>1951</v>
      </c>
      <c r="E381" s="11">
        <v>9999</v>
      </c>
      <c r="F381" s="11">
        <v>9999</v>
      </c>
      <c r="G381" s="11">
        <v>9999</v>
      </c>
      <c r="H381" s="11">
        <v>9999</v>
      </c>
      <c r="I381" s="11">
        <v>1.1000000238418579</v>
      </c>
      <c r="J381" s="11">
        <v>0.2800000011920929</v>
      </c>
      <c r="K381" s="11">
        <v>0</v>
      </c>
      <c r="L381" s="11">
        <v>2</v>
      </c>
      <c r="M381" s="11">
        <v>5.4000000953674316</v>
      </c>
      <c r="N381" s="11">
        <v>106.98999786376953</v>
      </c>
    </row>
    <row r="382" spans="1:14">
      <c r="A382">
        <v>375</v>
      </c>
      <c r="B382" s="9">
        <v>18993</v>
      </c>
      <c r="C382" s="6">
        <f t="shared" si="29"/>
        <v>12</v>
      </c>
      <c r="D382" s="12">
        <f t="shared" si="30"/>
        <v>1951</v>
      </c>
      <c r="E382" s="11">
        <v>9999</v>
      </c>
      <c r="F382" s="11">
        <v>9999</v>
      </c>
      <c r="G382" s="11">
        <v>9999</v>
      </c>
      <c r="H382" s="11">
        <v>9999</v>
      </c>
      <c r="I382" s="11">
        <v>1.1000000238418579</v>
      </c>
      <c r="J382" s="11">
        <v>0.2800000011920929</v>
      </c>
      <c r="K382" s="11">
        <v>0</v>
      </c>
      <c r="L382" s="11">
        <v>0.60000002384185791</v>
      </c>
      <c r="M382" s="11">
        <v>1.7000000476837158</v>
      </c>
      <c r="N382" s="11">
        <v>64.760002136230469</v>
      </c>
    </row>
    <row r="383" spans="1:14">
      <c r="A383">
        <v>376</v>
      </c>
      <c r="B383" s="9">
        <v>19024</v>
      </c>
      <c r="C383" s="6">
        <f t="shared" si="29"/>
        <v>1</v>
      </c>
      <c r="D383" s="12">
        <f t="shared" si="30"/>
        <v>1952</v>
      </c>
      <c r="E383" s="11">
        <v>9999</v>
      </c>
      <c r="F383" s="11">
        <v>9999</v>
      </c>
      <c r="G383" s="11">
        <v>9999</v>
      </c>
      <c r="H383" s="11">
        <v>9999</v>
      </c>
      <c r="I383" s="11">
        <v>1.1000000238418579</v>
      </c>
      <c r="J383" s="11">
        <v>0</v>
      </c>
      <c r="K383" s="11">
        <v>0</v>
      </c>
      <c r="L383" s="11">
        <v>0.5</v>
      </c>
      <c r="M383" s="11">
        <v>1.2000000476837158</v>
      </c>
      <c r="N383" s="11">
        <v>2.9200000762939453</v>
      </c>
    </row>
    <row r="384" spans="1:14">
      <c r="A384">
        <v>377</v>
      </c>
      <c r="B384" s="9">
        <v>19053</v>
      </c>
      <c r="C384" s="6">
        <f t="shared" si="29"/>
        <v>2</v>
      </c>
      <c r="D384" s="12">
        <f t="shared" si="30"/>
        <v>1952</v>
      </c>
      <c r="E384" s="11">
        <v>9999</v>
      </c>
      <c r="F384" s="11">
        <v>9999</v>
      </c>
      <c r="G384" s="11">
        <v>9999</v>
      </c>
      <c r="H384" s="11">
        <v>9999</v>
      </c>
      <c r="I384" s="11">
        <v>1.1000000238418579</v>
      </c>
      <c r="J384" s="11">
        <v>0</v>
      </c>
      <c r="K384" s="11">
        <v>0</v>
      </c>
      <c r="L384" s="11">
        <v>0.5</v>
      </c>
      <c r="M384" s="11">
        <v>1.2000000476837158</v>
      </c>
      <c r="N384" s="11">
        <v>0</v>
      </c>
    </row>
    <row r="385" spans="1:14">
      <c r="A385">
        <v>378</v>
      </c>
      <c r="B385" s="9">
        <v>19084</v>
      </c>
      <c r="C385" s="6">
        <f t="shared" si="29"/>
        <v>3</v>
      </c>
      <c r="D385" s="12">
        <f t="shared" si="30"/>
        <v>1952</v>
      </c>
      <c r="E385" s="11">
        <v>0</v>
      </c>
      <c r="F385" s="11">
        <v>0</v>
      </c>
      <c r="G385" s="11">
        <v>9999</v>
      </c>
      <c r="H385" s="11">
        <v>9999</v>
      </c>
      <c r="I385" s="11">
        <v>1.1000000238418579</v>
      </c>
      <c r="J385" s="11">
        <v>1.6499999761581421</v>
      </c>
      <c r="K385" s="11">
        <v>0</v>
      </c>
      <c r="L385" s="11">
        <v>0.5</v>
      </c>
      <c r="M385" s="11">
        <v>1.2000000476837158</v>
      </c>
      <c r="N385" s="11">
        <v>0</v>
      </c>
    </row>
    <row r="386" spans="1:14">
      <c r="A386">
        <v>379</v>
      </c>
      <c r="B386" s="9">
        <v>19114</v>
      </c>
      <c r="C386" s="6">
        <f t="shared" si="29"/>
        <v>4</v>
      </c>
      <c r="D386" s="12">
        <f t="shared" si="30"/>
        <v>1952</v>
      </c>
      <c r="E386" s="11">
        <v>16.459999084472656</v>
      </c>
      <c r="F386" s="11">
        <v>15.909999847412109</v>
      </c>
      <c r="G386" s="11">
        <v>60.349998474121094</v>
      </c>
      <c r="H386" s="11">
        <v>0.55000001192092896</v>
      </c>
      <c r="I386" s="11">
        <v>1.1000000238418579</v>
      </c>
      <c r="J386" s="11">
        <v>0.55000001192092896</v>
      </c>
      <c r="K386" s="11">
        <v>0.87999999523162842</v>
      </c>
      <c r="L386" s="11">
        <v>0.5</v>
      </c>
      <c r="M386" s="11">
        <v>1.2000000476837158</v>
      </c>
      <c r="N386" s="11">
        <v>0</v>
      </c>
    </row>
    <row r="387" spans="1:14">
      <c r="A387">
        <v>380</v>
      </c>
      <c r="B387" s="9">
        <v>19145</v>
      </c>
      <c r="C387" s="6">
        <f t="shared" si="29"/>
        <v>5</v>
      </c>
      <c r="D387" s="12">
        <f t="shared" si="30"/>
        <v>1952</v>
      </c>
      <c r="E387" s="11">
        <v>28.040000915527344</v>
      </c>
      <c r="F387" s="11">
        <v>27.100000381469727</v>
      </c>
      <c r="G387" s="11">
        <v>102.80000305175781</v>
      </c>
      <c r="H387" s="11">
        <v>0.93000000715255737</v>
      </c>
      <c r="I387" s="11">
        <v>1.1000000238418579</v>
      </c>
      <c r="J387" s="11">
        <v>0.55000001192092896</v>
      </c>
      <c r="K387" s="11">
        <v>1.5</v>
      </c>
      <c r="L387" s="11">
        <v>1.1000000238418579</v>
      </c>
      <c r="M387" s="11">
        <v>2.9000000953674316</v>
      </c>
      <c r="N387" s="11">
        <v>0</v>
      </c>
    </row>
    <row r="388" spans="1:14">
      <c r="A388">
        <v>381</v>
      </c>
      <c r="B388" s="9">
        <v>19175</v>
      </c>
      <c r="C388" s="6">
        <f t="shared" si="29"/>
        <v>6</v>
      </c>
      <c r="D388" s="12">
        <f t="shared" si="30"/>
        <v>1952</v>
      </c>
      <c r="E388" s="11">
        <v>28.100000381469727</v>
      </c>
      <c r="F388" s="11">
        <v>27.159999847412109</v>
      </c>
      <c r="G388" s="11">
        <v>103.02999877929688</v>
      </c>
      <c r="H388" s="11">
        <v>0.93999999761581421</v>
      </c>
      <c r="I388" s="11">
        <v>1.1000000238418579</v>
      </c>
      <c r="J388" s="11">
        <v>1.1000000238418579</v>
      </c>
      <c r="K388" s="11">
        <v>1.5</v>
      </c>
      <c r="L388" s="11">
        <v>1.5</v>
      </c>
      <c r="M388" s="11">
        <v>4.0999999046325684</v>
      </c>
      <c r="N388" s="11">
        <v>0</v>
      </c>
    </row>
    <row r="389" spans="1:14">
      <c r="A389">
        <v>382</v>
      </c>
      <c r="B389" s="9">
        <v>19206</v>
      </c>
      <c r="C389" s="6">
        <f t="shared" si="29"/>
        <v>7</v>
      </c>
      <c r="D389" s="12">
        <f t="shared" si="30"/>
        <v>1952</v>
      </c>
      <c r="E389" s="11">
        <v>29.100000381469727</v>
      </c>
      <c r="F389" s="11">
        <v>28.129999160766602</v>
      </c>
      <c r="G389" s="11">
        <v>106.70999908447266</v>
      </c>
      <c r="H389" s="11">
        <v>0.97000002861022949</v>
      </c>
      <c r="I389" s="11">
        <v>1.1000000238418579</v>
      </c>
      <c r="J389" s="11">
        <v>2.75</v>
      </c>
      <c r="K389" s="11">
        <v>1.5499999523162842</v>
      </c>
      <c r="L389" s="11">
        <v>1.1000000238418579</v>
      </c>
      <c r="M389" s="11">
        <v>2.9000000953674316</v>
      </c>
      <c r="N389" s="11">
        <v>0</v>
      </c>
    </row>
    <row r="390" spans="1:14">
      <c r="A390">
        <v>383</v>
      </c>
      <c r="B390" s="9">
        <v>19237</v>
      </c>
      <c r="C390" s="6">
        <f t="shared" si="29"/>
        <v>8</v>
      </c>
      <c r="D390" s="12">
        <f t="shared" si="30"/>
        <v>1952</v>
      </c>
      <c r="E390" s="11">
        <v>23.280000686645508</v>
      </c>
      <c r="F390" s="11">
        <v>22.5</v>
      </c>
      <c r="G390" s="11">
        <v>85.360000610351563</v>
      </c>
      <c r="H390" s="11">
        <v>0.77999997138977051</v>
      </c>
      <c r="I390" s="11">
        <v>1.1000000238418579</v>
      </c>
      <c r="J390" s="11">
        <v>3.2999999523162842</v>
      </c>
      <c r="K390" s="11">
        <v>1.2400000095367432</v>
      </c>
      <c r="L390" s="11">
        <v>1.2000000476837158</v>
      </c>
      <c r="M390" s="11">
        <v>3.2999999523162842</v>
      </c>
      <c r="N390" s="11">
        <v>0</v>
      </c>
    </row>
    <row r="391" spans="1:14">
      <c r="A391">
        <v>384</v>
      </c>
      <c r="B391" s="9">
        <v>19267</v>
      </c>
      <c r="C391" s="6">
        <f t="shared" si="29"/>
        <v>9</v>
      </c>
      <c r="D391" s="12">
        <f t="shared" si="30"/>
        <v>1952</v>
      </c>
      <c r="E391" s="11">
        <v>18.620000839233398</v>
      </c>
      <c r="F391" s="11">
        <v>18</v>
      </c>
      <c r="G391" s="11">
        <v>68.260002136230469</v>
      </c>
      <c r="H391" s="11">
        <v>0.62000000476837158</v>
      </c>
      <c r="I391" s="11">
        <v>1.1000000238418579</v>
      </c>
      <c r="J391" s="11">
        <v>2.75</v>
      </c>
      <c r="K391" s="11">
        <v>0.99000000953674316</v>
      </c>
      <c r="L391" s="11">
        <v>3.0999999046325684</v>
      </c>
      <c r="M391" s="11">
        <v>8.3000001907348633</v>
      </c>
      <c r="N391" s="11">
        <v>0</v>
      </c>
    </row>
    <row r="392" spans="1:14">
      <c r="A392">
        <v>385</v>
      </c>
      <c r="B392" s="9">
        <v>19298</v>
      </c>
      <c r="C392" s="6">
        <f t="shared" si="29"/>
        <v>10</v>
      </c>
      <c r="D392" s="12">
        <f t="shared" si="30"/>
        <v>1952</v>
      </c>
      <c r="E392" s="11">
        <v>6.4099998474121094</v>
      </c>
      <c r="F392" s="11">
        <v>6.190000057220459</v>
      </c>
      <c r="G392" s="11">
        <v>23.489999771118164</v>
      </c>
      <c r="H392" s="11">
        <v>0.20999999344348907</v>
      </c>
      <c r="I392" s="11">
        <v>1.1000000238418579</v>
      </c>
      <c r="J392" s="11">
        <v>1.1000000238418579</v>
      </c>
      <c r="K392" s="11">
        <v>0.34000000357627869</v>
      </c>
      <c r="L392" s="11">
        <v>2.5</v>
      </c>
      <c r="M392" s="11">
        <v>7.9000000953674316</v>
      </c>
      <c r="N392" s="11">
        <v>93.089996337890625</v>
      </c>
    </row>
    <row r="393" spans="1:14">
      <c r="A393">
        <v>386</v>
      </c>
      <c r="B393" s="9">
        <v>19328</v>
      </c>
      <c r="C393" s="6">
        <f t="shared" ref="C393:C456" si="31">MONTH(B393)</f>
        <v>11</v>
      </c>
      <c r="D393" s="12">
        <f t="shared" ref="D393:D456" si="32">YEAR(B393)</f>
        <v>1952</v>
      </c>
      <c r="E393" s="11">
        <v>9999</v>
      </c>
      <c r="F393" s="11">
        <v>9999</v>
      </c>
      <c r="G393" s="11">
        <v>9999</v>
      </c>
      <c r="H393" s="11">
        <v>9999</v>
      </c>
      <c r="I393" s="11">
        <v>1.1000000238418579</v>
      </c>
      <c r="J393" s="11">
        <v>0.2800000011920929</v>
      </c>
      <c r="K393" s="11">
        <v>0</v>
      </c>
      <c r="L393" s="11">
        <v>1.7000000476837158</v>
      </c>
      <c r="M393" s="11">
        <v>5.4000000953674316</v>
      </c>
      <c r="N393" s="11">
        <v>111.65000152587891</v>
      </c>
    </row>
    <row r="394" spans="1:14">
      <c r="A394">
        <v>387</v>
      </c>
      <c r="B394" s="9">
        <v>19359</v>
      </c>
      <c r="C394" s="6">
        <f t="shared" si="31"/>
        <v>12</v>
      </c>
      <c r="D394" s="12">
        <f t="shared" si="32"/>
        <v>1952</v>
      </c>
      <c r="E394" s="11">
        <v>9999</v>
      </c>
      <c r="F394" s="11">
        <v>9999</v>
      </c>
      <c r="G394" s="11">
        <v>9999</v>
      </c>
      <c r="H394" s="11">
        <v>9999</v>
      </c>
      <c r="I394" s="11">
        <v>1.1000000238418579</v>
      </c>
      <c r="J394" s="11">
        <v>0.2800000011920929</v>
      </c>
      <c r="K394" s="11">
        <v>0</v>
      </c>
      <c r="L394" s="11">
        <v>0.5</v>
      </c>
      <c r="M394" s="11">
        <v>1.7000000476837158</v>
      </c>
      <c r="N394" s="11">
        <v>57.319999694824219</v>
      </c>
    </row>
    <row r="395" spans="1:14">
      <c r="A395">
        <v>388</v>
      </c>
      <c r="B395" s="9">
        <v>19390</v>
      </c>
      <c r="C395" s="6">
        <f t="shared" si="31"/>
        <v>1</v>
      </c>
      <c r="D395" s="12">
        <f t="shared" si="32"/>
        <v>1953</v>
      </c>
      <c r="E395" s="11">
        <v>9999</v>
      </c>
      <c r="F395" s="11">
        <v>9999</v>
      </c>
      <c r="G395" s="11">
        <v>9999</v>
      </c>
      <c r="H395" s="11">
        <v>9999</v>
      </c>
      <c r="I395" s="11">
        <v>1.1000000238418579</v>
      </c>
      <c r="J395" s="11">
        <v>0</v>
      </c>
      <c r="K395" s="11">
        <v>0</v>
      </c>
      <c r="L395" s="11">
        <v>0.40000000596046448</v>
      </c>
      <c r="M395" s="11">
        <v>1.2000000476837158</v>
      </c>
      <c r="N395" s="11">
        <v>30.260000228881836</v>
      </c>
    </row>
    <row r="396" spans="1:14">
      <c r="A396">
        <v>389</v>
      </c>
      <c r="B396" s="9">
        <v>19418</v>
      </c>
      <c r="C396" s="6">
        <f t="shared" si="31"/>
        <v>2</v>
      </c>
      <c r="D396" s="12">
        <f t="shared" si="32"/>
        <v>1953</v>
      </c>
      <c r="E396" s="11">
        <v>9999</v>
      </c>
      <c r="F396" s="11">
        <v>9999</v>
      </c>
      <c r="G396" s="11">
        <v>9999</v>
      </c>
      <c r="H396" s="11">
        <v>9999</v>
      </c>
      <c r="I396" s="11">
        <v>1.1000000238418579</v>
      </c>
      <c r="J396" s="11">
        <v>0</v>
      </c>
      <c r="K396" s="11">
        <v>0</v>
      </c>
      <c r="L396" s="11">
        <v>0.40000000596046448</v>
      </c>
      <c r="M396" s="11">
        <v>1.2000000476837158</v>
      </c>
      <c r="N396" s="11">
        <v>0</v>
      </c>
    </row>
    <row r="397" spans="1:14">
      <c r="A397">
        <v>390</v>
      </c>
      <c r="B397" s="9">
        <v>19449</v>
      </c>
      <c r="C397" s="6">
        <f t="shared" si="31"/>
        <v>3</v>
      </c>
      <c r="D397" s="12">
        <f t="shared" si="32"/>
        <v>1953</v>
      </c>
      <c r="E397" s="11">
        <v>0.76999998092651367</v>
      </c>
      <c r="F397" s="11">
        <v>0.75</v>
      </c>
      <c r="G397" s="11">
        <v>9999</v>
      </c>
      <c r="H397" s="11">
        <v>9999</v>
      </c>
      <c r="I397" s="11">
        <v>1.1000000238418579</v>
      </c>
      <c r="J397" s="11">
        <v>1.6499999761581421</v>
      </c>
      <c r="K397" s="11">
        <v>3.9999999105930328E-2</v>
      </c>
      <c r="L397" s="11">
        <v>0.40000000596046448</v>
      </c>
      <c r="M397" s="11">
        <v>1.2000000476837158</v>
      </c>
      <c r="N397" s="11">
        <v>0</v>
      </c>
    </row>
    <row r="398" spans="1:14">
      <c r="A398">
        <v>391</v>
      </c>
      <c r="B398" s="9">
        <v>19479</v>
      </c>
      <c r="C398" s="6">
        <f t="shared" si="31"/>
        <v>4</v>
      </c>
      <c r="D398" s="12">
        <f t="shared" si="32"/>
        <v>1953</v>
      </c>
      <c r="E398" s="11">
        <v>17.899999618530273</v>
      </c>
      <c r="F398" s="11">
        <v>17.299999237060547</v>
      </c>
      <c r="G398" s="11">
        <v>65.959999084472656</v>
      </c>
      <c r="H398" s="11">
        <v>0.60000002384185791</v>
      </c>
      <c r="I398" s="11">
        <v>1.1000000238418579</v>
      </c>
      <c r="J398" s="11">
        <v>0.55000001192092896</v>
      </c>
      <c r="K398" s="11">
        <v>0.94999998807907104</v>
      </c>
      <c r="L398" s="11">
        <v>0.40000000596046448</v>
      </c>
      <c r="M398" s="11">
        <v>1.2000000476837158</v>
      </c>
      <c r="N398" s="11">
        <v>0</v>
      </c>
    </row>
    <row r="399" spans="1:14">
      <c r="A399">
        <v>392</v>
      </c>
      <c r="B399" s="9">
        <v>19510</v>
      </c>
      <c r="C399" s="6">
        <f t="shared" si="31"/>
        <v>5</v>
      </c>
      <c r="D399" s="12">
        <f t="shared" si="32"/>
        <v>1953</v>
      </c>
      <c r="E399" s="11">
        <v>25.299999237060547</v>
      </c>
      <c r="F399" s="11">
        <v>24.459999084472656</v>
      </c>
      <c r="G399" s="11">
        <v>93.239997863769531</v>
      </c>
      <c r="H399" s="11">
        <v>0.85000002384185791</v>
      </c>
      <c r="I399" s="11">
        <v>1.1000000238418579</v>
      </c>
      <c r="J399" s="11">
        <v>0.55000001192092896</v>
      </c>
      <c r="K399" s="11">
        <v>1.3500000238418579</v>
      </c>
      <c r="L399" s="11">
        <v>0.89999997615814209</v>
      </c>
      <c r="M399" s="11">
        <v>2.9000000953674316</v>
      </c>
      <c r="N399" s="11">
        <v>0</v>
      </c>
    </row>
    <row r="400" spans="1:14">
      <c r="A400">
        <v>393</v>
      </c>
      <c r="B400" s="9">
        <v>19540</v>
      </c>
      <c r="C400" s="6">
        <f t="shared" si="31"/>
        <v>6</v>
      </c>
      <c r="D400" s="12">
        <f t="shared" si="32"/>
        <v>1953</v>
      </c>
      <c r="E400" s="11">
        <v>29.649999618530273</v>
      </c>
      <c r="F400" s="11">
        <v>28.670000076293945</v>
      </c>
      <c r="G400" s="11">
        <v>109.30000305175781</v>
      </c>
      <c r="H400" s="11">
        <v>0.99000000953674316</v>
      </c>
      <c r="I400" s="11">
        <v>1.1000000238418579</v>
      </c>
      <c r="J400" s="11">
        <v>1.1000000238418579</v>
      </c>
      <c r="K400" s="11">
        <v>1.5800000429153442</v>
      </c>
      <c r="L400" s="11">
        <v>1.2999999523162842</v>
      </c>
      <c r="M400" s="11">
        <v>4.0999999046325684</v>
      </c>
      <c r="N400" s="11">
        <v>0</v>
      </c>
    </row>
    <row r="401" spans="1:14">
      <c r="A401">
        <v>394</v>
      </c>
      <c r="B401" s="9">
        <v>19571</v>
      </c>
      <c r="C401" s="6">
        <f t="shared" si="31"/>
        <v>7</v>
      </c>
      <c r="D401" s="12">
        <f t="shared" si="32"/>
        <v>1953</v>
      </c>
      <c r="E401" s="11">
        <v>30.569999694824219</v>
      </c>
      <c r="F401" s="11">
        <v>29.549999237060547</v>
      </c>
      <c r="G401" s="11">
        <v>112.66000366210938</v>
      </c>
      <c r="H401" s="11">
        <v>1.0199999809265137</v>
      </c>
      <c r="I401" s="11">
        <v>1.1000000238418579</v>
      </c>
      <c r="J401" s="11">
        <v>2.75</v>
      </c>
      <c r="K401" s="11">
        <v>1.6299999952316284</v>
      </c>
      <c r="L401" s="11">
        <v>0.89999997615814209</v>
      </c>
      <c r="M401" s="11">
        <v>2.9000000953674316</v>
      </c>
      <c r="N401" s="11">
        <v>0</v>
      </c>
    </row>
    <row r="402" spans="1:14">
      <c r="A402">
        <v>395</v>
      </c>
      <c r="B402" s="9">
        <v>19602</v>
      </c>
      <c r="C402" s="6">
        <f t="shared" si="31"/>
        <v>8</v>
      </c>
      <c r="D402" s="12">
        <f t="shared" si="32"/>
        <v>1953</v>
      </c>
      <c r="E402" s="11">
        <v>22.690000534057617</v>
      </c>
      <c r="F402" s="11">
        <v>21.940000534057617</v>
      </c>
      <c r="G402" s="11">
        <v>83.639999389648438</v>
      </c>
      <c r="H402" s="11">
        <v>0.75999999046325684</v>
      </c>
      <c r="I402" s="11">
        <v>1.1000000238418579</v>
      </c>
      <c r="J402" s="11">
        <v>3.2999999523162842</v>
      </c>
      <c r="K402" s="11">
        <v>1.2100000381469727</v>
      </c>
      <c r="L402" s="11">
        <v>1.1000000238418579</v>
      </c>
      <c r="M402" s="11">
        <v>3.2999999523162842</v>
      </c>
      <c r="N402" s="11">
        <v>0</v>
      </c>
    </row>
    <row r="403" spans="1:14">
      <c r="A403">
        <v>396</v>
      </c>
      <c r="B403" s="9">
        <v>19632</v>
      </c>
      <c r="C403" s="6">
        <f t="shared" si="31"/>
        <v>9</v>
      </c>
      <c r="D403" s="12">
        <f t="shared" si="32"/>
        <v>1953</v>
      </c>
      <c r="E403" s="11">
        <v>19.540000915527344</v>
      </c>
      <c r="F403" s="11">
        <v>18.889999389648438</v>
      </c>
      <c r="G403" s="11">
        <v>72.019996643066406</v>
      </c>
      <c r="H403" s="11">
        <v>0.64999997615814209</v>
      </c>
      <c r="I403" s="11">
        <v>1.1000000238418579</v>
      </c>
      <c r="J403" s="11">
        <v>2.75</v>
      </c>
      <c r="K403" s="11">
        <v>1.0399999618530273</v>
      </c>
      <c r="L403" s="11">
        <v>2.7000000476837158</v>
      </c>
      <c r="M403" s="11">
        <v>8.3000001907348633</v>
      </c>
      <c r="N403" s="11">
        <v>0</v>
      </c>
    </row>
    <row r="404" spans="1:14">
      <c r="A404">
        <v>397</v>
      </c>
      <c r="B404" s="9">
        <v>19663</v>
      </c>
      <c r="C404" s="6">
        <f t="shared" si="31"/>
        <v>10</v>
      </c>
      <c r="D404" s="12">
        <f t="shared" si="32"/>
        <v>1953</v>
      </c>
      <c r="E404" s="11">
        <v>3.5699999332427979</v>
      </c>
      <c r="F404" s="11">
        <v>3.4600000381469727</v>
      </c>
      <c r="G404" s="11">
        <v>13.170000076293945</v>
      </c>
      <c r="H404" s="11">
        <v>0.11999999731779099</v>
      </c>
      <c r="I404" s="11">
        <v>1.1000000238418579</v>
      </c>
      <c r="J404" s="11">
        <v>1.1000000238418579</v>
      </c>
      <c r="K404" s="11">
        <v>0.18999999761581421</v>
      </c>
      <c r="L404" s="11">
        <v>3</v>
      </c>
      <c r="M404" s="11">
        <v>7.9000000953674316</v>
      </c>
      <c r="N404" s="11">
        <v>85.199996948242188</v>
      </c>
    </row>
    <row r="405" spans="1:14">
      <c r="A405">
        <v>398</v>
      </c>
      <c r="B405" s="9">
        <v>19693</v>
      </c>
      <c r="C405" s="6">
        <f t="shared" si="31"/>
        <v>11</v>
      </c>
      <c r="D405" s="12">
        <f t="shared" si="32"/>
        <v>1953</v>
      </c>
      <c r="E405" s="11">
        <v>9999</v>
      </c>
      <c r="F405" s="11">
        <v>9999</v>
      </c>
      <c r="G405" s="11">
        <v>9999</v>
      </c>
      <c r="H405" s="11">
        <v>9999</v>
      </c>
      <c r="I405" s="11">
        <v>1.1000000238418579</v>
      </c>
      <c r="J405" s="11">
        <v>0.2800000011920929</v>
      </c>
      <c r="K405" s="11">
        <v>0</v>
      </c>
      <c r="L405" s="11">
        <v>2</v>
      </c>
      <c r="M405" s="11">
        <v>5.4000000953674316</v>
      </c>
      <c r="N405" s="11">
        <v>110.90000152587891</v>
      </c>
    </row>
    <row r="406" spans="1:14">
      <c r="A406">
        <v>399</v>
      </c>
      <c r="B406" s="9">
        <v>19724</v>
      </c>
      <c r="C406" s="6">
        <f t="shared" si="31"/>
        <v>12</v>
      </c>
      <c r="D406" s="12">
        <f t="shared" si="32"/>
        <v>1953</v>
      </c>
      <c r="E406" s="11">
        <v>9999</v>
      </c>
      <c r="F406" s="11">
        <v>9999</v>
      </c>
      <c r="G406" s="11">
        <v>9999</v>
      </c>
      <c r="H406" s="11">
        <v>9999</v>
      </c>
      <c r="I406" s="11">
        <v>1.1000000238418579</v>
      </c>
      <c r="J406" s="11">
        <v>0.2800000011920929</v>
      </c>
      <c r="K406" s="11">
        <v>0</v>
      </c>
      <c r="L406" s="11">
        <v>0.60000002384185791</v>
      </c>
      <c r="M406" s="11">
        <v>1.7000000476837158</v>
      </c>
      <c r="N406" s="11">
        <v>85.019996643066406</v>
      </c>
    </row>
    <row r="407" spans="1:14">
      <c r="A407">
        <v>400</v>
      </c>
      <c r="B407" s="9">
        <v>19755</v>
      </c>
      <c r="C407" s="6">
        <f t="shared" si="31"/>
        <v>1</v>
      </c>
      <c r="D407" s="12">
        <f t="shared" si="32"/>
        <v>1954</v>
      </c>
      <c r="E407" s="11">
        <v>9999</v>
      </c>
      <c r="F407" s="11">
        <v>9999</v>
      </c>
      <c r="G407" s="11">
        <v>9999</v>
      </c>
      <c r="H407" s="11">
        <v>9999</v>
      </c>
      <c r="I407" s="11">
        <v>1.1000000238418579</v>
      </c>
      <c r="J407" s="11">
        <v>0</v>
      </c>
      <c r="K407" s="11">
        <v>0</v>
      </c>
      <c r="L407" s="11">
        <v>0.5</v>
      </c>
      <c r="M407" s="11">
        <v>1.2000000476837158</v>
      </c>
      <c r="N407" s="11">
        <v>29.100000381469727</v>
      </c>
    </row>
    <row r="408" spans="1:14">
      <c r="A408">
        <v>401</v>
      </c>
      <c r="B408" s="9">
        <v>19783</v>
      </c>
      <c r="C408" s="6">
        <f t="shared" si="31"/>
        <v>2</v>
      </c>
      <c r="D408" s="12">
        <f t="shared" si="32"/>
        <v>1954</v>
      </c>
      <c r="E408" s="11">
        <v>9999</v>
      </c>
      <c r="F408" s="11">
        <v>9999</v>
      </c>
      <c r="G408" s="11">
        <v>9999</v>
      </c>
      <c r="H408" s="11">
        <v>9999</v>
      </c>
      <c r="I408" s="11">
        <v>1.1000000238418579</v>
      </c>
      <c r="J408" s="11">
        <v>0</v>
      </c>
      <c r="K408" s="11">
        <v>0</v>
      </c>
      <c r="L408" s="11">
        <v>0.5</v>
      </c>
      <c r="M408" s="11">
        <v>1.2000000476837158</v>
      </c>
      <c r="N408" s="11">
        <v>0</v>
      </c>
    </row>
    <row r="409" spans="1:14">
      <c r="A409">
        <v>402</v>
      </c>
      <c r="B409" s="9">
        <v>19814</v>
      </c>
      <c r="C409" s="6">
        <f t="shared" si="31"/>
        <v>3</v>
      </c>
      <c r="D409" s="12">
        <f t="shared" si="32"/>
        <v>1954</v>
      </c>
      <c r="E409" s="11">
        <v>0</v>
      </c>
      <c r="F409" s="11">
        <v>0</v>
      </c>
      <c r="G409" s="11">
        <v>9999</v>
      </c>
      <c r="H409" s="11">
        <v>9999</v>
      </c>
      <c r="I409" s="11">
        <v>1.1000000238418579</v>
      </c>
      <c r="J409" s="11">
        <v>1.6499999761581421</v>
      </c>
      <c r="K409" s="11">
        <v>0</v>
      </c>
      <c r="L409" s="11">
        <v>0.5</v>
      </c>
      <c r="M409" s="11">
        <v>1.2000000476837158</v>
      </c>
      <c r="N409" s="11">
        <v>0</v>
      </c>
    </row>
    <row r="410" spans="1:14">
      <c r="A410">
        <v>403</v>
      </c>
      <c r="B410" s="9">
        <v>19844</v>
      </c>
      <c r="C410" s="6">
        <f t="shared" si="31"/>
        <v>4</v>
      </c>
      <c r="D410" s="12">
        <f t="shared" si="32"/>
        <v>1954</v>
      </c>
      <c r="E410" s="11">
        <v>11.869999885559082</v>
      </c>
      <c r="F410" s="11">
        <v>11.470000267028809</v>
      </c>
      <c r="G410" s="11">
        <v>43.520000457763672</v>
      </c>
      <c r="H410" s="11">
        <v>0.40000000596046448</v>
      </c>
      <c r="I410" s="11">
        <v>1.1000000238418579</v>
      </c>
      <c r="J410" s="11">
        <v>0.55000001192092896</v>
      </c>
      <c r="K410" s="11">
        <v>0.62999999523162842</v>
      </c>
      <c r="L410" s="11">
        <v>0.5</v>
      </c>
      <c r="M410" s="11">
        <v>1.2000000476837158</v>
      </c>
      <c r="N410" s="11">
        <v>0</v>
      </c>
    </row>
    <row r="411" spans="1:14">
      <c r="A411">
        <v>404</v>
      </c>
      <c r="B411" s="9">
        <v>19875</v>
      </c>
      <c r="C411" s="6">
        <f t="shared" si="31"/>
        <v>5</v>
      </c>
      <c r="D411" s="12">
        <f t="shared" si="32"/>
        <v>1954</v>
      </c>
      <c r="E411" s="11">
        <v>27.840000152587891</v>
      </c>
      <c r="F411" s="11">
        <v>26.909999847412109</v>
      </c>
      <c r="G411" s="11">
        <v>102.06999969482422</v>
      </c>
      <c r="H411" s="11">
        <v>0.93000000715255737</v>
      </c>
      <c r="I411" s="11">
        <v>1.1000000238418579</v>
      </c>
      <c r="J411" s="11">
        <v>0.55000001192092896</v>
      </c>
      <c r="K411" s="11">
        <v>1.4800000190734863</v>
      </c>
      <c r="L411" s="11">
        <v>1.1000000238418579</v>
      </c>
      <c r="M411" s="11">
        <v>2.9000000953674316</v>
      </c>
      <c r="N411" s="11">
        <v>0</v>
      </c>
    </row>
    <row r="412" spans="1:14">
      <c r="A412">
        <v>405</v>
      </c>
      <c r="B412" s="9">
        <v>19905</v>
      </c>
      <c r="C412" s="6">
        <f t="shared" si="31"/>
        <v>6</v>
      </c>
      <c r="D412" s="12">
        <f t="shared" si="32"/>
        <v>1954</v>
      </c>
      <c r="E412" s="11">
        <v>31.139999389648438</v>
      </c>
      <c r="F412" s="11">
        <v>30.100000381469727</v>
      </c>
      <c r="G412" s="11">
        <v>114.19000244140625</v>
      </c>
      <c r="H412" s="11">
        <v>1.0399999618530273</v>
      </c>
      <c r="I412" s="11">
        <v>1.1000000238418579</v>
      </c>
      <c r="J412" s="11">
        <v>1.1000000238418579</v>
      </c>
      <c r="K412" s="11">
        <v>1.6599999666213989</v>
      </c>
      <c r="L412" s="11">
        <v>1.5</v>
      </c>
      <c r="M412" s="11">
        <v>4.0999999046325684</v>
      </c>
      <c r="N412" s="11">
        <v>0</v>
      </c>
    </row>
    <row r="413" spans="1:14">
      <c r="A413">
        <v>406</v>
      </c>
      <c r="B413" s="9">
        <v>19936</v>
      </c>
      <c r="C413" s="6">
        <f t="shared" si="31"/>
        <v>7</v>
      </c>
      <c r="D413" s="12">
        <f t="shared" si="32"/>
        <v>1954</v>
      </c>
      <c r="E413" s="11">
        <v>30.559999465942383</v>
      </c>
      <c r="F413" s="11">
        <v>29.540000915527344</v>
      </c>
      <c r="G413" s="11">
        <v>112.04000091552734</v>
      </c>
      <c r="H413" s="11">
        <v>1.0199999809265137</v>
      </c>
      <c r="I413" s="11">
        <v>1.1000000238418579</v>
      </c>
      <c r="J413" s="11">
        <v>2.75</v>
      </c>
      <c r="K413" s="11">
        <v>1.6299999952316284</v>
      </c>
      <c r="L413" s="11">
        <v>1.1000000238418579</v>
      </c>
      <c r="M413" s="11">
        <v>2.9000000953674316</v>
      </c>
      <c r="N413" s="11">
        <v>0</v>
      </c>
    </row>
    <row r="414" spans="1:14">
      <c r="A414">
        <v>407</v>
      </c>
      <c r="B414" s="9">
        <v>19967</v>
      </c>
      <c r="C414" s="6">
        <f t="shared" si="31"/>
        <v>8</v>
      </c>
      <c r="D414" s="12">
        <f t="shared" si="32"/>
        <v>1954</v>
      </c>
      <c r="E414" s="11">
        <v>23.010000228881836</v>
      </c>
      <c r="F414" s="11">
        <v>22.239999771118164</v>
      </c>
      <c r="G414" s="11">
        <v>84.370002746582031</v>
      </c>
      <c r="H414" s="11">
        <v>0.76999998092651367</v>
      </c>
      <c r="I414" s="11">
        <v>1.1000000238418579</v>
      </c>
      <c r="J414" s="11">
        <v>3.2999999523162842</v>
      </c>
      <c r="K414" s="11">
        <v>1.2300000190734863</v>
      </c>
      <c r="L414" s="11">
        <v>1.2000000476837158</v>
      </c>
      <c r="M414" s="11">
        <v>3.2999999523162842</v>
      </c>
      <c r="N414" s="11">
        <v>0</v>
      </c>
    </row>
    <row r="415" spans="1:14">
      <c r="A415">
        <v>408</v>
      </c>
      <c r="B415" s="9">
        <v>19997</v>
      </c>
      <c r="C415" s="6">
        <f t="shared" si="31"/>
        <v>9</v>
      </c>
      <c r="D415" s="12">
        <f t="shared" si="32"/>
        <v>1954</v>
      </c>
      <c r="E415" s="11">
        <v>19.540000915527344</v>
      </c>
      <c r="F415" s="11">
        <v>18.879999160766602</v>
      </c>
      <c r="G415" s="11">
        <v>71.629997253417969</v>
      </c>
      <c r="H415" s="11">
        <v>0.64999997615814209</v>
      </c>
      <c r="I415" s="11">
        <v>1.1000000238418579</v>
      </c>
      <c r="J415" s="11">
        <v>2.75</v>
      </c>
      <c r="K415" s="11">
        <v>1.0399999618530273</v>
      </c>
      <c r="L415" s="11">
        <v>3.0999999046325684</v>
      </c>
      <c r="M415" s="11">
        <v>8.3000001907348633</v>
      </c>
      <c r="N415" s="11">
        <v>0</v>
      </c>
    </row>
    <row r="416" spans="1:14">
      <c r="A416">
        <v>409</v>
      </c>
      <c r="B416" s="9">
        <v>20028</v>
      </c>
      <c r="C416" s="6">
        <f t="shared" si="31"/>
        <v>10</v>
      </c>
      <c r="D416" s="12">
        <f t="shared" si="32"/>
        <v>1954</v>
      </c>
      <c r="E416" s="11">
        <v>6.0500001907348633</v>
      </c>
      <c r="F416" s="11">
        <v>5.8499999046325684</v>
      </c>
      <c r="G416" s="11">
        <v>22.180000305175781</v>
      </c>
      <c r="H416" s="11">
        <v>0.20000000298023224</v>
      </c>
      <c r="I416" s="11">
        <v>1.1000000238418579</v>
      </c>
      <c r="J416" s="11">
        <v>1.1000000238418579</v>
      </c>
      <c r="K416" s="11">
        <v>0.31999999284744263</v>
      </c>
      <c r="L416" s="11">
        <v>3</v>
      </c>
      <c r="M416" s="11">
        <v>7.9000000953674316</v>
      </c>
      <c r="N416" s="11">
        <v>88.290000915527344</v>
      </c>
    </row>
    <row r="417" spans="1:14">
      <c r="A417">
        <v>410</v>
      </c>
      <c r="B417" s="9">
        <v>20058</v>
      </c>
      <c r="C417" s="6">
        <f t="shared" si="31"/>
        <v>11</v>
      </c>
      <c r="D417" s="12">
        <f t="shared" si="32"/>
        <v>1954</v>
      </c>
      <c r="E417" s="11">
        <v>9999</v>
      </c>
      <c r="F417" s="11">
        <v>9999</v>
      </c>
      <c r="G417" s="11">
        <v>9999</v>
      </c>
      <c r="H417" s="11">
        <v>9999</v>
      </c>
      <c r="I417" s="11">
        <v>1.1000000238418579</v>
      </c>
      <c r="J417" s="11">
        <v>0.2800000011920929</v>
      </c>
      <c r="K417" s="11">
        <v>0</v>
      </c>
      <c r="L417" s="11">
        <v>2</v>
      </c>
      <c r="M417" s="11">
        <v>5.4000000953674316</v>
      </c>
      <c r="N417" s="11">
        <v>102.62000274658203</v>
      </c>
    </row>
    <row r="418" spans="1:14">
      <c r="A418">
        <v>411</v>
      </c>
      <c r="B418" s="9">
        <v>20089</v>
      </c>
      <c r="C418" s="6">
        <f t="shared" si="31"/>
        <v>12</v>
      </c>
      <c r="D418" s="12">
        <f t="shared" si="32"/>
        <v>1954</v>
      </c>
      <c r="E418" s="11">
        <v>9999</v>
      </c>
      <c r="F418" s="11">
        <v>9999</v>
      </c>
      <c r="G418" s="11">
        <v>9999</v>
      </c>
      <c r="H418" s="11">
        <v>9999</v>
      </c>
      <c r="I418" s="11">
        <v>1.1000000238418579</v>
      </c>
      <c r="J418" s="11">
        <v>0.2800000011920929</v>
      </c>
      <c r="K418" s="11">
        <v>0</v>
      </c>
      <c r="L418" s="11">
        <v>0.60000002384185791</v>
      </c>
      <c r="M418" s="11">
        <v>1.7000000476837158</v>
      </c>
      <c r="N418" s="11">
        <v>68.010002136230469</v>
      </c>
    </row>
    <row r="419" spans="1:14">
      <c r="A419">
        <v>412</v>
      </c>
      <c r="B419" s="9">
        <v>20120</v>
      </c>
      <c r="C419" s="6">
        <f t="shared" si="31"/>
        <v>1</v>
      </c>
      <c r="D419" s="12">
        <f t="shared" si="32"/>
        <v>1955</v>
      </c>
      <c r="E419" s="11">
        <v>9999</v>
      </c>
      <c r="F419" s="11">
        <v>9999</v>
      </c>
      <c r="G419" s="11">
        <v>9999</v>
      </c>
      <c r="H419" s="11">
        <v>9999</v>
      </c>
      <c r="I419" s="11">
        <v>1.1000000238418579</v>
      </c>
      <c r="J419" s="11">
        <v>0</v>
      </c>
      <c r="K419" s="11">
        <v>0</v>
      </c>
      <c r="L419" s="11">
        <v>0.5</v>
      </c>
      <c r="M419" s="11">
        <v>1.2000000476837158</v>
      </c>
      <c r="N419" s="11">
        <v>31.379999160766602</v>
      </c>
    </row>
    <row r="420" spans="1:14">
      <c r="A420">
        <v>413</v>
      </c>
      <c r="B420" s="9">
        <v>20148</v>
      </c>
      <c r="C420" s="6">
        <f t="shared" si="31"/>
        <v>2</v>
      </c>
      <c r="D420" s="12">
        <f t="shared" si="32"/>
        <v>1955</v>
      </c>
      <c r="E420" s="11">
        <v>9999</v>
      </c>
      <c r="F420" s="11">
        <v>9999</v>
      </c>
      <c r="G420" s="11">
        <v>9999</v>
      </c>
      <c r="H420" s="11">
        <v>9999</v>
      </c>
      <c r="I420" s="11">
        <v>1.1000000238418579</v>
      </c>
      <c r="J420" s="11">
        <v>0</v>
      </c>
      <c r="K420" s="11">
        <v>0</v>
      </c>
      <c r="L420" s="11">
        <v>0.5</v>
      </c>
      <c r="M420" s="11">
        <v>1.2000000476837158</v>
      </c>
      <c r="N420" s="11">
        <v>0</v>
      </c>
    </row>
    <row r="421" spans="1:14">
      <c r="A421">
        <v>414</v>
      </c>
      <c r="B421" s="9">
        <v>20179</v>
      </c>
      <c r="C421" s="6">
        <f t="shared" si="31"/>
        <v>3</v>
      </c>
      <c r="D421" s="12">
        <f t="shared" si="32"/>
        <v>1955</v>
      </c>
      <c r="E421" s="11">
        <v>1.9299999475479126</v>
      </c>
      <c r="F421" s="11">
        <v>1.8600000143051147</v>
      </c>
      <c r="G421" s="11">
        <v>9999</v>
      </c>
      <c r="H421" s="11">
        <v>9999</v>
      </c>
      <c r="I421" s="11">
        <v>1.1000000238418579</v>
      </c>
      <c r="J421" s="11">
        <v>1.6499999761581421</v>
      </c>
      <c r="K421" s="11">
        <v>0.10000000149011612</v>
      </c>
      <c r="L421" s="11">
        <v>0.5</v>
      </c>
      <c r="M421" s="11">
        <v>1.2000000476837158</v>
      </c>
      <c r="N421" s="11">
        <v>0</v>
      </c>
    </row>
    <row r="422" spans="1:14">
      <c r="A422">
        <v>415</v>
      </c>
      <c r="B422" s="9">
        <v>20209</v>
      </c>
      <c r="C422" s="6">
        <f t="shared" si="31"/>
        <v>4</v>
      </c>
      <c r="D422" s="12">
        <f t="shared" si="32"/>
        <v>1955</v>
      </c>
      <c r="E422" s="11">
        <v>20.700000762939453</v>
      </c>
      <c r="F422" s="11">
        <v>20.010000228881836</v>
      </c>
      <c r="G422" s="11">
        <v>76.870002746582031</v>
      </c>
      <c r="H422" s="11">
        <v>0.69999998807907104</v>
      </c>
      <c r="I422" s="11">
        <v>1.1000000238418579</v>
      </c>
      <c r="J422" s="11">
        <v>0.55000001192092896</v>
      </c>
      <c r="K422" s="11">
        <v>1.1000000238418579</v>
      </c>
      <c r="L422" s="11">
        <v>0.5</v>
      </c>
      <c r="M422" s="11">
        <v>1.2000000476837158</v>
      </c>
      <c r="N422" s="11">
        <v>0</v>
      </c>
    </row>
    <row r="423" spans="1:14">
      <c r="A423">
        <v>416</v>
      </c>
      <c r="B423" s="9">
        <v>20240</v>
      </c>
      <c r="C423" s="6">
        <f t="shared" si="31"/>
        <v>5</v>
      </c>
      <c r="D423" s="12">
        <f t="shared" si="32"/>
        <v>1955</v>
      </c>
      <c r="E423" s="11">
        <v>27.389999389648438</v>
      </c>
      <c r="F423" s="11">
        <v>26.469999313354492</v>
      </c>
      <c r="G423" s="11">
        <v>101.72000122070313</v>
      </c>
      <c r="H423" s="11">
        <v>0.92000001668930054</v>
      </c>
      <c r="I423" s="11">
        <v>1.1000000238418579</v>
      </c>
      <c r="J423" s="11">
        <v>0.55000001192092896</v>
      </c>
      <c r="K423" s="11">
        <v>1.4600000381469727</v>
      </c>
      <c r="L423" s="11">
        <v>1.1000000238418579</v>
      </c>
      <c r="M423" s="11">
        <v>2.9000000953674316</v>
      </c>
      <c r="N423" s="11">
        <v>0</v>
      </c>
    </row>
    <row r="424" spans="1:14">
      <c r="A424">
        <v>417</v>
      </c>
      <c r="B424" s="9">
        <v>20270</v>
      </c>
      <c r="C424" s="6">
        <f t="shared" si="31"/>
        <v>6</v>
      </c>
      <c r="D424" s="12">
        <f t="shared" si="32"/>
        <v>1955</v>
      </c>
      <c r="E424" s="11">
        <v>29.270000457763672</v>
      </c>
      <c r="F424" s="11">
        <v>28.290000915527344</v>
      </c>
      <c r="G424" s="11">
        <v>108.69999694824219</v>
      </c>
      <c r="H424" s="11">
        <v>0.99000000953674316</v>
      </c>
      <c r="I424" s="11">
        <v>1.1000000238418579</v>
      </c>
      <c r="J424" s="11">
        <v>1.1000000238418579</v>
      </c>
      <c r="K424" s="11">
        <v>1.559999942779541</v>
      </c>
      <c r="L424" s="11">
        <v>1.5</v>
      </c>
      <c r="M424" s="11">
        <v>4.0999999046325684</v>
      </c>
      <c r="N424" s="11">
        <v>0</v>
      </c>
    </row>
    <row r="425" spans="1:14">
      <c r="A425">
        <v>418</v>
      </c>
      <c r="B425" s="9">
        <v>20301</v>
      </c>
      <c r="C425" s="6">
        <f t="shared" si="31"/>
        <v>7</v>
      </c>
      <c r="D425" s="12">
        <f t="shared" si="32"/>
        <v>1955</v>
      </c>
      <c r="E425" s="11">
        <v>28.120000839233398</v>
      </c>
      <c r="F425" s="11">
        <v>27.180000305175781</v>
      </c>
      <c r="G425" s="11">
        <v>104.44999694824219</v>
      </c>
      <c r="H425" s="11">
        <v>0.94999998807907104</v>
      </c>
      <c r="I425" s="11">
        <v>1.1000000238418579</v>
      </c>
      <c r="J425" s="11">
        <v>2.75</v>
      </c>
      <c r="K425" s="11">
        <v>1.5</v>
      </c>
      <c r="L425" s="11">
        <v>1.1000000238418579</v>
      </c>
      <c r="M425" s="11">
        <v>2.9000000953674316</v>
      </c>
      <c r="N425" s="11">
        <v>0</v>
      </c>
    </row>
    <row r="426" spans="1:14">
      <c r="A426">
        <v>419</v>
      </c>
      <c r="B426" s="9">
        <v>20332</v>
      </c>
      <c r="C426" s="6">
        <f t="shared" si="31"/>
        <v>8</v>
      </c>
      <c r="D426" s="12">
        <f t="shared" si="32"/>
        <v>1955</v>
      </c>
      <c r="E426" s="11">
        <v>22.399999618530273</v>
      </c>
      <c r="F426" s="11">
        <v>21.649999618530273</v>
      </c>
      <c r="G426" s="11">
        <v>83.19000244140625</v>
      </c>
      <c r="H426" s="11">
        <v>0.75999999046325684</v>
      </c>
      <c r="I426" s="11">
        <v>1.1000000238418579</v>
      </c>
      <c r="J426" s="11">
        <v>3.2999999523162842</v>
      </c>
      <c r="K426" s="11">
        <v>1.190000057220459</v>
      </c>
      <c r="L426" s="11">
        <v>1.2000000476837158</v>
      </c>
      <c r="M426" s="11">
        <v>3.2999999523162842</v>
      </c>
      <c r="N426" s="11">
        <v>0</v>
      </c>
    </row>
    <row r="427" spans="1:14">
      <c r="A427">
        <v>420</v>
      </c>
      <c r="B427" s="9">
        <v>20362</v>
      </c>
      <c r="C427" s="6">
        <f t="shared" si="31"/>
        <v>9</v>
      </c>
      <c r="D427" s="12">
        <f t="shared" si="32"/>
        <v>1955</v>
      </c>
      <c r="E427" s="11">
        <v>16.479999542236328</v>
      </c>
      <c r="F427" s="11">
        <v>15.930000305175781</v>
      </c>
      <c r="G427" s="11">
        <v>61.209999084472656</v>
      </c>
      <c r="H427" s="11">
        <v>0.56000000238418579</v>
      </c>
      <c r="I427" s="11">
        <v>1.1000000238418579</v>
      </c>
      <c r="J427" s="11">
        <v>2.75</v>
      </c>
      <c r="K427" s="11">
        <v>0.87999999523162842</v>
      </c>
      <c r="L427" s="11">
        <v>3.0999999046325684</v>
      </c>
      <c r="M427" s="11">
        <v>8.3000001907348633</v>
      </c>
      <c r="N427" s="11">
        <v>0</v>
      </c>
    </row>
    <row r="428" spans="1:14">
      <c r="A428">
        <v>421</v>
      </c>
      <c r="B428" s="9">
        <v>20393</v>
      </c>
      <c r="C428" s="6">
        <f t="shared" si="31"/>
        <v>10</v>
      </c>
      <c r="D428" s="12">
        <f t="shared" si="32"/>
        <v>1955</v>
      </c>
      <c r="E428" s="11">
        <v>3.7300000190734863</v>
      </c>
      <c r="F428" s="11">
        <v>3.6099998950958252</v>
      </c>
      <c r="G428" s="11">
        <v>13.859999656677246</v>
      </c>
      <c r="H428" s="11">
        <v>0.12999999523162842</v>
      </c>
      <c r="I428" s="11">
        <v>1.1000000238418579</v>
      </c>
      <c r="J428" s="11">
        <v>1.1000000238418579</v>
      </c>
      <c r="K428" s="11">
        <v>0.20000000298023224</v>
      </c>
      <c r="L428" s="11">
        <v>2.5</v>
      </c>
      <c r="M428" s="11">
        <v>7.9000000953674316</v>
      </c>
      <c r="N428" s="11">
        <v>87.629997253417969</v>
      </c>
    </row>
    <row r="429" spans="1:14">
      <c r="A429">
        <v>422</v>
      </c>
      <c r="B429" s="9">
        <v>20423</v>
      </c>
      <c r="C429" s="6">
        <f t="shared" si="31"/>
        <v>11</v>
      </c>
      <c r="D429" s="12">
        <f t="shared" si="32"/>
        <v>1955</v>
      </c>
      <c r="E429" s="11">
        <v>9999</v>
      </c>
      <c r="F429" s="11">
        <v>9999</v>
      </c>
      <c r="G429" s="11">
        <v>9999</v>
      </c>
      <c r="H429" s="11">
        <v>9999</v>
      </c>
      <c r="I429" s="11">
        <v>1.1000000238418579</v>
      </c>
      <c r="J429" s="11">
        <v>0.2800000011920929</v>
      </c>
      <c r="K429" s="11">
        <v>0</v>
      </c>
      <c r="L429" s="11">
        <v>1.7000000476837158</v>
      </c>
      <c r="M429" s="11">
        <v>5.4000000953674316</v>
      </c>
      <c r="N429" s="11">
        <v>109.44999694824219</v>
      </c>
    </row>
    <row r="430" spans="1:14">
      <c r="A430">
        <v>423</v>
      </c>
      <c r="B430" s="9">
        <v>20454</v>
      </c>
      <c r="C430" s="6">
        <f t="shared" si="31"/>
        <v>12</v>
      </c>
      <c r="D430" s="12">
        <f t="shared" si="32"/>
        <v>1955</v>
      </c>
      <c r="E430" s="11">
        <v>9999</v>
      </c>
      <c r="F430" s="11">
        <v>9999</v>
      </c>
      <c r="G430" s="11">
        <v>9999</v>
      </c>
      <c r="H430" s="11">
        <v>9999</v>
      </c>
      <c r="I430" s="11">
        <v>1.1000000238418579</v>
      </c>
      <c r="J430" s="11">
        <v>0.2800000011920929</v>
      </c>
      <c r="K430" s="11">
        <v>0</v>
      </c>
      <c r="L430" s="11">
        <v>0.5</v>
      </c>
      <c r="M430" s="11">
        <v>1.7000000476837158</v>
      </c>
      <c r="N430" s="11">
        <v>48.990001678466797</v>
      </c>
    </row>
    <row r="431" spans="1:14">
      <c r="A431">
        <v>424</v>
      </c>
      <c r="B431" s="9">
        <v>20485</v>
      </c>
      <c r="C431" s="6">
        <f t="shared" si="31"/>
        <v>1</v>
      </c>
      <c r="D431" s="12">
        <f t="shared" si="32"/>
        <v>1956</v>
      </c>
      <c r="E431" s="11">
        <v>9999</v>
      </c>
      <c r="F431" s="11">
        <v>9999</v>
      </c>
      <c r="G431" s="11">
        <v>9999</v>
      </c>
      <c r="H431" s="11">
        <v>9999</v>
      </c>
      <c r="I431" s="11">
        <v>1.1000000238418579</v>
      </c>
      <c r="J431" s="11">
        <v>0</v>
      </c>
      <c r="K431" s="11">
        <v>0</v>
      </c>
      <c r="L431" s="11">
        <v>0.40000000596046448</v>
      </c>
      <c r="M431" s="11">
        <v>1.2000000476837158</v>
      </c>
      <c r="N431" s="11">
        <v>5.5100002288818359</v>
      </c>
    </row>
    <row r="432" spans="1:14">
      <c r="A432">
        <v>425</v>
      </c>
      <c r="B432" s="9">
        <v>20514</v>
      </c>
      <c r="C432" s="6">
        <f t="shared" si="31"/>
        <v>2</v>
      </c>
      <c r="D432" s="12">
        <f t="shared" si="32"/>
        <v>1956</v>
      </c>
      <c r="E432" s="11">
        <v>9999</v>
      </c>
      <c r="F432" s="11">
        <v>9999</v>
      </c>
      <c r="G432" s="11">
        <v>9999</v>
      </c>
      <c r="H432" s="11">
        <v>9999</v>
      </c>
      <c r="I432" s="11">
        <v>1.1000000238418579</v>
      </c>
      <c r="J432" s="11">
        <v>0</v>
      </c>
      <c r="K432" s="11">
        <v>0</v>
      </c>
      <c r="L432" s="11">
        <v>0.40000000596046448</v>
      </c>
      <c r="M432" s="11">
        <v>1.2000000476837158</v>
      </c>
      <c r="N432" s="11">
        <v>0</v>
      </c>
    </row>
    <row r="433" spans="1:14">
      <c r="A433">
        <v>426</v>
      </c>
      <c r="B433" s="9">
        <v>20545</v>
      </c>
      <c r="C433" s="6">
        <f t="shared" si="31"/>
        <v>3</v>
      </c>
      <c r="D433" s="12">
        <f t="shared" si="32"/>
        <v>1956</v>
      </c>
      <c r="E433" s="11">
        <v>1.440000057220459</v>
      </c>
      <c r="F433" s="11">
        <v>1.3899999856948853</v>
      </c>
      <c r="G433" s="11">
        <v>9999</v>
      </c>
      <c r="H433" s="11">
        <v>9999</v>
      </c>
      <c r="I433" s="11">
        <v>1.1000000238418579</v>
      </c>
      <c r="J433" s="11">
        <v>1.6499999761581421</v>
      </c>
      <c r="K433" s="11">
        <v>7.9999998211860657E-2</v>
      </c>
      <c r="L433" s="11">
        <v>0.40000000596046448</v>
      </c>
      <c r="M433" s="11">
        <v>1.2000000476837158</v>
      </c>
      <c r="N433" s="11">
        <v>0</v>
      </c>
    </row>
    <row r="434" spans="1:14">
      <c r="A434">
        <v>427</v>
      </c>
      <c r="B434" s="9">
        <v>20575</v>
      </c>
      <c r="C434" s="6">
        <f t="shared" si="31"/>
        <v>4</v>
      </c>
      <c r="D434" s="12">
        <f t="shared" si="32"/>
        <v>1956</v>
      </c>
      <c r="E434" s="11">
        <v>24.5</v>
      </c>
      <c r="F434" s="11">
        <v>23.690000534057617</v>
      </c>
      <c r="G434" s="11">
        <v>90.709999084472656</v>
      </c>
      <c r="H434" s="11">
        <v>0.81999999284744263</v>
      </c>
      <c r="I434" s="11">
        <v>1.1000000238418579</v>
      </c>
      <c r="J434" s="11">
        <v>0.55000001192092896</v>
      </c>
      <c r="K434" s="11">
        <v>1.2999999523162842</v>
      </c>
      <c r="L434" s="11">
        <v>0.40000000596046448</v>
      </c>
      <c r="M434" s="11">
        <v>1.2000000476837158</v>
      </c>
      <c r="N434" s="11">
        <v>0</v>
      </c>
    </row>
    <row r="435" spans="1:14">
      <c r="A435">
        <v>428</v>
      </c>
      <c r="B435" s="9">
        <v>20606</v>
      </c>
      <c r="C435" s="6">
        <f t="shared" si="31"/>
        <v>5</v>
      </c>
      <c r="D435" s="12">
        <f t="shared" si="32"/>
        <v>1956</v>
      </c>
      <c r="E435" s="11">
        <v>23.25</v>
      </c>
      <c r="F435" s="11">
        <v>22.469999313354492</v>
      </c>
      <c r="G435" s="11">
        <v>86.069999694824219</v>
      </c>
      <c r="H435" s="11">
        <v>0.77999997138977051</v>
      </c>
      <c r="I435" s="11">
        <v>1.1000000238418579</v>
      </c>
      <c r="J435" s="11">
        <v>0.55000001192092896</v>
      </c>
      <c r="K435" s="11">
        <v>1.2400000095367432</v>
      </c>
      <c r="L435" s="11">
        <v>0.89999997615814209</v>
      </c>
      <c r="M435" s="11">
        <v>2.9000000953674316</v>
      </c>
      <c r="N435" s="11">
        <v>0</v>
      </c>
    </row>
    <row r="436" spans="1:14">
      <c r="A436">
        <v>429</v>
      </c>
      <c r="B436" s="9">
        <v>20636</v>
      </c>
      <c r="C436" s="6">
        <f t="shared" si="31"/>
        <v>6</v>
      </c>
      <c r="D436" s="12">
        <f t="shared" si="32"/>
        <v>1956</v>
      </c>
      <c r="E436" s="11">
        <v>29.940000534057617</v>
      </c>
      <c r="F436" s="11">
        <v>28.940000534057617</v>
      </c>
      <c r="G436" s="11">
        <v>110.83999633789063</v>
      </c>
      <c r="H436" s="11">
        <v>1.0099999904632568</v>
      </c>
      <c r="I436" s="11">
        <v>1.1000000238418579</v>
      </c>
      <c r="J436" s="11">
        <v>1.1000000238418579</v>
      </c>
      <c r="K436" s="11">
        <v>1.5900000333786011</v>
      </c>
      <c r="L436" s="11">
        <v>1.2999999523162842</v>
      </c>
      <c r="M436" s="11">
        <v>4.0999999046325684</v>
      </c>
      <c r="N436" s="11">
        <v>0</v>
      </c>
    </row>
    <row r="437" spans="1:14">
      <c r="A437">
        <v>430</v>
      </c>
      <c r="B437" s="9">
        <v>20667</v>
      </c>
      <c r="C437" s="6">
        <f t="shared" si="31"/>
        <v>7</v>
      </c>
      <c r="D437" s="12">
        <f t="shared" si="32"/>
        <v>1956</v>
      </c>
      <c r="E437" s="11">
        <v>29.450000762939453</v>
      </c>
      <c r="F437" s="11">
        <v>28.469999313354492</v>
      </c>
      <c r="G437" s="11">
        <v>109.04000091552734</v>
      </c>
      <c r="H437" s="11">
        <v>0.99000000953674316</v>
      </c>
      <c r="I437" s="11">
        <v>1.1000000238418579</v>
      </c>
      <c r="J437" s="11">
        <v>2.75</v>
      </c>
      <c r="K437" s="11">
        <v>1.5700000524520874</v>
      </c>
      <c r="L437" s="11">
        <v>0.89999997615814209</v>
      </c>
      <c r="M437" s="11">
        <v>2.9000000953674316</v>
      </c>
      <c r="N437" s="11">
        <v>0</v>
      </c>
    </row>
    <row r="438" spans="1:14">
      <c r="A438">
        <v>431</v>
      </c>
      <c r="B438" s="9">
        <v>20698</v>
      </c>
      <c r="C438" s="6">
        <f t="shared" si="31"/>
        <v>8</v>
      </c>
      <c r="D438" s="12">
        <f t="shared" si="32"/>
        <v>1956</v>
      </c>
      <c r="E438" s="11">
        <v>23.459999084472656</v>
      </c>
      <c r="F438" s="11">
        <v>22.680000305175781</v>
      </c>
      <c r="G438" s="11">
        <v>86.849998474121094</v>
      </c>
      <c r="H438" s="11">
        <v>0.79000002145767212</v>
      </c>
      <c r="I438" s="11">
        <v>1.1000000238418579</v>
      </c>
      <c r="J438" s="11">
        <v>3.2999999523162842</v>
      </c>
      <c r="K438" s="11">
        <v>1.25</v>
      </c>
      <c r="L438" s="11">
        <v>1.1000000238418579</v>
      </c>
      <c r="M438" s="11">
        <v>3.2999999523162842</v>
      </c>
      <c r="N438" s="11">
        <v>0</v>
      </c>
    </row>
    <row r="439" spans="1:14">
      <c r="A439">
        <v>432</v>
      </c>
      <c r="B439" s="9">
        <v>20728</v>
      </c>
      <c r="C439" s="6">
        <f t="shared" si="31"/>
        <v>9</v>
      </c>
      <c r="D439" s="12">
        <f t="shared" si="32"/>
        <v>1956</v>
      </c>
      <c r="E439" s="11">
        <v>16.600000381469727</v>
      </c>
      <c r="F439" s="11">
        <v>16.049999237060547</v>
      </c>
      <c r="G439" s="11">
        <v>61.459999084472656</v>
      </c>
      <c r="H439" s="11">
        <v>0.56000000238418579</v>
      </c>
      <c r="I439" s="11">
        <v>1.1000000238418579</v>
      </c>
      <c r="J439" s="11">
        <v>2.75</v>
      </c>
      <c r="K439" s="11">
        <v>0.87999999523162842</v>
      </c>
      <c r="L439" s="11">
        <v>2.7000000476837158</v>
      </c>
      <c r="M439" s="11">
        <v>8.3000001907348633</v>
      </c>
      <c r="N439" s="11">
        <v>0</v>
      </c>
    </row>
    <row r="440" spans="1:14">
      <c r="A440">
        <v>433</v>
      </c>
      <c r="B440" s="9">
        <v>20759</v>
      </c>
      <c r="C440" s="6">
        <f t="shared" si="31"/>
        <v>10</v>
      </c>
      <c r="D440" s="12">
        <f t="shared" si="32"/>
        <v>1956</v>
      </c>
      <c r="E440" s="11">
        <v>1.3600000143051147</v>
      </c>
      <c r="F440" s="11">
        <v>1.309999942779541</v>
      </c>
      <c r="G440" s="11">
        <v>5.0300002098083496</v>
      </c>
      <c r="H440" s="11">
        <v>5.000000074505806E-2</v>
      </c>
      <c r="I440" s="11">
        <v>1.1000000238418579</v>
      </c>
      <c r="J440" s="11">
        <v>1.1000000238418579</v>
      </c>
      <c r="K440" s="11">
        <v>7.0000000298023224E-2</v>
      </c>
      <c r="L440" s="11">
        <v>3</v>
      </c>
      <c r="M440" s="11">
        <v>7.9000000953674316</v>
      </c>
      <c r="N440" s="11">
        <v>81.709999084472656</v>
      </c>
    </row>
    <row r="441" spans="1:14">
      <c r="A441">
        <v>434</v>
      </c>
      <c r="B441" s="9">
        <v>20789</v>
      </c>
      <c r="C441" s="6">
        <f t="shared" si="31"/>
        <v>11</v>
      </c>
      <c r="D441" s="12">
        <f t="shared" si="32"/>
        <v>1956</v>
      </c>
      <c r="E441" s="11">
        <v>9999</v>
      </c>
      <c r="F441" s="11">
        <v>9999</v>
      </c>
      <c r="G441" s="11">
        <v>9999</v>
      </c>
      <c r="H441" s="11">
        <v>9999</v>
      </c>
      <c r="I441" s="11">
        <v>1.1000000238418579</v>
      </c>
      <c r="J441" s="11">
        <v>0.2800000011920929</v>
      </c>
      <c r="K441" s="11">
        <v>2.9999999329447746E-2</v>
      </c>
      <c r="L441" s="11">
        <v>2</v>
      </c>
      <c r="M441" s="11">
        <v>5.4000000953674316</v>
      </c>
      <c r="N441" s="11">
        <v>121.19999694824219</v>
      </c>
    </row>
    <row r="442" spans="1:14">
      <c r="A442">
        <v>435</v>
      </c>
      <c r="B442" s="9">
        <v>20820</v>
      </c>
      <c r="C442" s="6">
        <f t="shared" si="31"/>
        <v>12</v>
      </c>
      <c r="D442" s="12">
        <f t="shared" si="32"/>
        <v>1956</v>
      </c>
      <c r="E442" s="11">
        <v>9999</v>
      </c>
      <c r="F442" s="11">
        <v>9999</v>
      </c>
      <c r="G442" s="11">
        <v>9999</v>
      </c>
      <c r="H442" s="11">
        <v>9999</v>
      </c>
      <c r="I442" s="11">
        <v>1.1000000238418579</v>
      </c>
      <c r="J442" s="11">
        <v>0.2800000011920929</v>
      </c>
      <c r="K442" s="11">
        <v>0</v>
      </c>
      <c r="L442" s="11">
        <v>0.60000002384185791</v>
      </c>
      <c r="M442" s="11">
        <v>1.7000000476837158</v>
      </c>
      <c r="N442" s="11">
        <v>85.089996337890625</v>
      </c>
    </row>
    <row r="443" spans="1:14">
      <c r="A443">
        <v>436</v>
      </c>
      <c r="B443" s="9">
        <v>20851</v>
      </c>
      <c r="C443" s="6">
        <f t="shared" si="31"/>
        <v>1</v>
      </c>
      <c r="D443" s="12">
        <f t="shared" si="32"/>
        <v>1957</v>
      </c>
      <c r="E443" s="11">
        <v>9999</v>
      </c>
      <c r="F443" s="11">
        <v>9999</v>
      </c>
      <c r="G443" s="11">
        <v>9999</v>
      </c>
      <c r="H443" s="11">
        <v>9999</v>
      </c>
      <c r="I443" s="11">
        <v>1.1000000238418579</v>
      </c>
      <c r="J443" s="11">
        <v>0</v>
      </c>
      <c r="K443" s="11">
        <v>0</v>
      </c>
      <c r="L443" s="11">
        <v>0.5</v>
      </c>
      <c r="M443" s="11">
        <v>1.2000000476837158</v>
      </c>
      <c r="N443" s="11">
        <v>28.040000915527344</v>
      </c>
    </row>
    <row r="444" spans="1:14">
      <c r="A444">
        <v>437</v>
      </c>
      <c r="B444" s="9">
        <v>20879</v>
      </c>
      <c r="C444" s="6">
        <f t="shared" si="31"/>
        <v>2</v>
      </c>
      <c r="D444" s="12">
        <f t="shared" si="32"/>
        <v>1957</v>
      </c>
      <c r="E444" s="11">
        <v>9999</v>
      </c>
      <c r="F444" s="11">
        <v>9999</v>
      </c>
      <c r="G444" s="11">
        <v>9999</v>
      </c>
      <c r="H444" s="11">
        <v>9999</v>
      </c>
      <c r="I444" s="11">
        <v>1.1000000238418579</v>
      </c>
      <c r="J444" s="11">
        <v>0</v>
      </c>
      <c r="K444" s="11">
        <v>0</v>
      </c>
      <c r="L444" s="11">
        <v>0.5</v>
      </c>
      <c r="M444" s="11">
        <v>1.2000000476837158</v>
      </c>
      <c r="N444" s="11">
        <v>0</v>
      </c>
    </row>
    <row r="445" spans="1:14">
      <c r="A445">
        <v>438</v>
      </c>
      <c r="B445" s="9">
        <v>20910</v>
      </c>
      <c r="C445" s="6">
        <f t="shared" si="31"/>
        <v>3</v>
      </c>
      <c r="D445" s="12">
        <f t="shared" si="32"/>
        <v>1957</v>
      </c>
      <c r="E445" s="11">
        <v>0</v>
      </c>
      <c r="F445" s="11">
        <v>0</v>
      </c>
      <c r="G445" s="11">
        <v>9999</v>
      </c>
      <c r="H445" s="11">
        <v>9999</v>
      </c>
      <c r="I445" s="11">
        <v>1.1000000238418579</v>
      </c>
      <c r="J445" s="11">
        <v>1.6499999761581421</v>
      </c>
      <c r="K445" s="11">
        <v>0</v>
      </c>
      <c r="L445" s="11">
        <v>0.5</v>
      </c>
      <c r="M445" s="11">
        <v>1.2000000476837158</v>
      </c>
      <c r="N445" s="11">
        <v>0</v>
      </c>
    </row>
    <row r="446" spans="1:14">
      <c r="A446">
        <v>439</v>
      </c>
      <c r="B446" s="9">
        <v>20940</v>
      </c>
      <c r="C446" s="6">
        <f t="shared" si="31"/>
        <v>4</v>
      </c>
      <c r="D446" s="12">
        <f t="shared" si="32"/>
        <v>1957</v>
      </c>
      <c r="E446" s="11">
        <v>24.180000305175781</v>
      </c>
      <c r="F446" s="11">
        <v>23.370000839233398</v>
      </c>
      <c r="G446" s="11">
        <v>88.650001525878906</v>
      </c>
      <c r="H446" s="11">
        <v>0.81000000238418579</v>
      </c>
      <c r="I446" s="11">
        <v>1.1000000238418579</v>
      </c>
      <c r="J446" s="11">
        <v>0.55000001192092896</v>
      </c>
      <c r="K446" s="11">
        <v>1.2899999618530273</v>
      </c>
      <c r="L446" s="11">
        <v>0.5</v>
      </c>
      <c r="M446" s="11">
        <v>1.2000000476837158</v>
      </c>
      <c r="N446" s="11">
        <v>0</v>
      </c>
    </row>
    <row r="447" spans="1:14">
      <c r="A447">
        <v>440</v>
      </c>
      <c r="B447" s="9">
        <v>20971</v>
      </c>
      <c r="C447" s="6">
        <f t="shared" si="31"/>
        <v>5</v>
      </c>
      <c r="D447" s="12">
        <f t="shared" si="32"/>
        <v>1957</v>
      </c>
      <c r="E447" s="11">
        <v>25.059999465942383</v>
      </c>
      <c r="F447" s="11">
        <v>24.229999542236328</v>
      </c>
      <c r="G447" s="11">
        <v>91.900001525878906</v>
      </c>
      <c r="H447" s="11">
        <v>0.8399999737739563</v>
      </c>
      <c r="I447" s="11">
        <v>1.1000000238418579</v>
      </c>
      <c r="J447" s="11">
        <v>0.55000001192092896</v>
      </c>
      <c r="K447" s="11">
        <v>1.3400000333786011</v>
      </c>
      <c r="L447" s="11">
        <v>1.1000000238418579</v>
      </c>
      <c r="M447" s="11">
        <v>2.9000000953674316</v>
      </c>
      <c r="N447" s="11">
        <v>0</v>
      </c>
    </row>
    <row r="448" spans="1:14">
      <c r="A448">
        <v>441</v>
      </c>
      <c r="B448" s="9">
        <v>21001</v>
      </c>
      <c r="C448" s="6">
        <f t="shared" si="31"/>
        <v>6</v>
      </c>
      <c r="D448" s="12">
        <f t="shared" si="32"/>
        <v>1957</v>
      </c>
      <c r="E448" s="11">
        <v>33.849998474121094</v>
      </c>
      <c r="F448" s="11">
        <v>32.720001220703125</v>
      </c>
      <c r="G448" s="11">
        <v>124.12999725341797</v>
      </c>
      <c r="H448" s="11">
        <v>1.1299999952316284</v>
      </c>
      <c r="I448" s="11">
        <v>1.1000000238418579</v>
      </c>
      <c r="J448" s="11">
        <v>1.1000000238418579</v>
      </c>
      <c r="K448" s="11">
        <v>1.7999999523162842</v>
      </c>
      <c r="L448" s="11">
        <v>1.5</v>
      </c>
      <c r="M448" s="11">
        <v>4.0999999046325684</v>
      </c>
      <c r="N448" s="11">
        <v>0</v>
      </c>
    </row>
    <row r="449" spans="1:14">
      <c r="A449">
        <v>442</v>
      </c>
      <c r="B449" s="9">
        <v>21032</v>
      </c>
      <c r="C449" s="6">
        <f t="shared" si="31"/>
        <v>7</v>
      </c>
      <c r="D449" s="12">
        <f t="shared" si="32"/>
        <v>1957</v>
      </c>
      <c r="E449" s="11">
        <v>32.310001373291016</v>
      </c>
      <c r="F449" s="11">
        <v>31.229999542236328</v>
      </c>
      <c r="G449" s="11">
        <v>118.48000335693359</v>
      </c>
      <c r="H449" s="11">
        <v>1.0800000429153442</v>
      </c>
      <c r="I449" s="11">
        <v>1.1000000238418579</v>
      </c>
      <c r="J449" s="11">
        <v>2.75</v>
      </c>
      <c r="K449" s="11">
        <v>1.7200000286102295</v>
      </c>
      <c r="L449" s="11">
        <v>1.1000000238418579</v>
      </c>
      <c r="M449" s="11">
        <v>2.9000000953674316</v>
      </c>
      <c r="N449" s="11">
        <v>0</v>
      </c>
    </row>
    <row r="450" spans="1:14">
      <c r="A450">
        <v>443</v>
      </c>
      <c r="B450" s="9">
        <v>21063</v>
      </c>
      <c r="C450" s="6">
        <f t="shared" si="31"/>
        <v>8</v>
      </c>
      <c r="D450" s="12">
        <f t="shared" si="32"/>
        <v>1957</v>
      </c>
      <c r="E450" s="11">
        <v>25.739999771118164</v>
      </c>
      <c r="F450" s="11">
        <v>24.879999160766602</v>
      </c>
      <c r="G450" s="11">
        <v>94.370002746582031</v>
      </c>
      <c r="H450" s="11">
        <v>0.86000001430511475</v>
      </c>
      <c r="I450" s="11">
        <v>1.1000000238418579</v>
      </c>
      <c r="J450" s="11">
        <v>3.2999999523162842</v>
      </c>
      <c r="K450" s="11">
        <v>1.3700000047683716</v>
      </c>
      <c r="L450" s="11">
        <v>1.2000000476837158</v>
      </c>
      <c r="M450" s="11">
        <v>3.2999999523162842</v>
      </c>
      <c r="N450" s="11">
        <v>0</v>
      </c>
    </row>
    <row r="451" spans="1:14">
      <c r="A451">
        <v>444</v>
      </c>
      <c r="B451" s="9">
        <v>21093</v>
      </c>
      <c r="C451" s="6">
        <f t="shared" si="31"/>
        <v>9</v>
      </c>
      <c r="D451" s="12">
        <f t="shared" si="32"/>
        <v>1957</v>
      </c>
      <c r="E451" s="11">
        <v>8.8599996566772461</v>
      </c>
      <c r="F451" s="11">
        <v>8.5600004196166992</v>
      </c>
      <c r="G451" s="11">
        <v>32.479999542236328</v>
      </c>
      <c r="H451" s="11">
        <v>0.30000001192092896</v>
      </c>
      <c r="I451" s="11">
        <v>1.1000000238418579</v>
      </c>
      <c r="J451" s="11">
        <v>2.75</v>
      </c>
      <c r="K451" s="11">
        <v>0.4699999988079071</v>
      </c>
      <c r="L451" s="11">
        <v>3.0999999046325684</v>
      </c>
      <c r="M451" s="11">
        <v>8.3000001907348633</v>
      </c>
      <c r="N451" s="11">
        <v>0</v>
      </c>
    </row>
    <row r="452" spans="1:14">
      <c r="A452">
        <v>445</v>
      </c>
      <c r="B452" s="9">
        <v>21124</v>
      </c>
      <c r="C452" s="6">
        <f t="shared" si="31"/>
        <v>10</v>
      </c>
      <c r="D452" s="12">
        <f t="shared" si="32"/>
        <v>1957</v>
      </c>
      <c r="E452" s="11">
        <v>0</v>
      </c>
      <c r="F452" s="11">
        <v>0</v>
      </c>
      <c r="G452" s="11">
        <v>0</v>
      </c>
      <c r="H452" s="11">
        <v>0</v>
      </c>
      <c r="I452" s="11">
        <v>1.1000000238418579</v>
      </c>
      <c r="J452" s="11">
        <v>1.1000000238418579</v>
      </c>
      <c r="K452" s="11">
        <v>0</v>
      </c>
      <c r="L452" s="11">
        <v>3</v>
      </c>
      <c r="M452" s="11">
        <v>7.9000000953674316</v>
      </c>
      <c r="N452" s="11">
        <v>74.080001831054688</v>
      </c>
    </row>
    <row r="453" spans="1:14">
      <c r="A453">
        <v>446</v>
      </c>
      <c r="B453" s="9">
        <v>21154</v>
      </c>
      <c r="C453" s="6">
        <f t="shared" si="31"/>
        <v>11</v>
      </c>
      <c r="D453" s="12">
        <f t="shared" si="32"/>
        <v>1957</v>
      </c>
      <c r="E453" s="11">
        <v>9999</v>
      </c>
      <c r="F453" s="11">
        <v>9999</v>
      </c>
      <c r="G453" s="11">
        <v>9999</v>
      </c>
      <c r="H453" s="11">
        <v>9999</v>
      </c>
      <c r="I453" s="11">
        <v>1.1000000238418579</v>
      </c>
      <c r="J453" s="11">
        <v>0.2800000011920929</v>
      </c>
      <c r="K453" s="11">
        <v>9.9999997764825821E-3</v>
      </c>
      <c r="L453" s="11">
        <v>2</v>
      </c>
      <c r="M453" s="11">
        <v>5.4000000953674316</v>
      </c>
      <c r="N453" s="11">
        <v>117.94000244140625</v>
      </c>
    </row>
    <row r="454" spans="1:14">
      <c r="A454">
        <v>447</v>
      </c>
      <c r="B454" s="9">
        <v>21185</v>
      </c>
      <c r="C454" s="6">
        <f t="shared" si="31"/>
        <v>12</v>
      </c>
      <c r="D454" s="12">
        <f t="shared" si="32"/>
        <v>1957</v>
      </c>
      <c r="E454" s="11">
        <v>9999</v>
      </c>
      <c r="F454" s="11">
        <v>9999</v>
      </c>
      <c r="G454" s="11">
        <v>9999</v>
      </c>
      <c r="H454" s="11">
        <v>9999</v>
      </c>
      <c r="I454" s="11">
        <v>1.1000000238418579</v>
      </c>
      <c r="J454" s="11">
        <v>0.2800000011920929</v>
      </c>
      <c r="K454" s="11">
        <v>0</v>
      </c>
      <c r="L454" s="11">
        <v>0.60000002384185791</v>
      </c>
      <c r="M454" s="11">
        <v>1.7000000476837158</v>
      </c>
      <c r="N454" s="11">
        <v>74.910003662109375</v>
      </c>
    </row>
    <row r="455" spans="1:14">
      <c r="A455">
        <v>448</v>
      </c>
      <c r="B455" s="9">
        <v>21216</v>
      </c>
      <c r="C455" s="6">
        <f t="shared" si="31"/>
        <v>1</v>
      </c>
      <c r="D455" s="12">
        <f t="shared" si="32"/>
        <v>1958</v>
      </c>
      <c r="E455" s="11">
        <v>9999</v>
      </c>
      <c r="F455" s="11">
        <v>9999</v>
      </c>
      <c r="G455" s="11">
        <v>9999</v>
      </c>
      <c r="H455" s="11">
        <v>9999</v>
      </c>
      <c r="I455" s="11">
        <v>1.1000000238418579</v>
      </c>
      <c r="J455" s="11">
        <v>0</v>
      </c>
      <c r="K455" s="11">
        <v>0</v>
      </c>
      <c r="L455" s="11">
        <v>0.5</v>
      </c>
      <c r="M455" s="11">
        <v>1.2000000476837158</v>
      </c>
      <c r="N455" s="11">
        <v>22.979999542236328</v>
      </c>
    </row>
    <row r="456" spans="1:14">
      <c r="A456">
        <v>449</v>
      </c>
      <c r="B456" s="9">
        <v>21244</v>
      </c>
      <c r="C456" s="6">
        <f t="shared" si="31"/>
        <v>2</v>
      </c>
      <c r="D456" s="12">
        <f t="shared" si="32"/>
        <v>1958</v>
      </c>
      <c r="E456" s="11">
        <v>9999</v>
      </c>
      <c r="F456" s="11">
        <v>9999</v>
      </c>
      <c r="G456" s="11">
        <v>9999</v>
      </c>
      <c r="H456" s="11">
        <v>9999</v>
      </c>
      <c r="I456" s="11">
        <v>1.1000000238418579</v>
      </c>
      <c r="J456" s="11">
        <v>0</v>
      </c>
      <c r="K456" s="11">
        <v>0</v>
      </c>
      <c r="L456" s="11">
        <v>0.5</v>
      </c>
      <c r="M456" s="11">
        <v>1.2000000476837158</v>
      </c>
      <c r="N456" s="11">
        <v>0</v>
      </c>
    </row>
    <row r="457" spans="1:14">
      <c r="A457">
        <v>450</v>
      </c>
      <c r="B457" s="9">
        <v>21275</v>
      </c>
      <c r="C457" s="6">
        <f t="shared" ref="C457:C520" si="33">MONTH(B457)</f>
        <v>3</v>
      </c>
      <c r="D457" s="12">
        <f t="shared" ref="D457:D520" si="34">YEAR(B457)</f>
        <v>1958</v>
      </c>
      <c r="E457" s="11">
        <v>0</v>
      </c>
      <c r="F457" s="11">
        <v>0</v>
      </c>
      <c r="G457" s="11">
        <v>9999</v>
      </c>
      <c r="H457" s="11">
        <v>9999</v>
      </c>
      <c r="I457" s="11">
        <v>1.1000000238418579</v>
      </c>
      <c r="J457" s="11">
        <v>1.6499999761581421</v>
      </c>
      <c r="K457" s="11">
        <v>0</v>
      </c>
      <c r="L457" s="11">
        <v>0.5</v>
      </c>
      <c r="M457" s="11">
        <v>1.2000000476837158</v>
      </c>
      <c r="N457" s="11">
        <v>0</v>
      </c>
    </row>
    <row r="458" spans="1:14">
      <c r="A458">
        <v>451</v>
      </c>
      <c r="B458" s="9">
        <v>21305</v>
      </c>
      <c r="C458" s="6">
        <f t="shared" si="33"/>
        <v>4</v>
      </c>
      <c r="D458" s="12">
        <f t="shared" si="34"/>
        <v>1958</v>
      </c>
      <c r="E458" s="11">
        <v>10.539999961853027</v>
      </c>
      <c r="F458" s="11">
        <v>10.189999580383301</v>
      </c>
      <c r="G458" s="11">
        <v>38.639999389648438</v>
      </c>
      <c r="H458" s="11">
        <v>0.34999999403953552</v>
      </c>
      <c r="I458" s="11">
        <v>1.1000000238418579</v>
      </c>
      <c r="J458" s="11">
        <v>0.55000001192092896</v>
      </c>
      <c r="K458" s="11">
        <v>0.56000000238418579</v>
      </c>
      <c r="L458" s="11">
        <v>0.5</v>
      </c>
      <c r="M458" s="11">
        <v>1.2000000476837158</v>
      </c>
      <c r="N458" s="11">
        <v>0</v>
      </c>
    </row>
    <row r="459" spans="1:14">
      <c r="A459">
        <v>452</v>
      </c>
      <c r="B459" s="9">
        <v>21336</v>
      </c>
      <c r="C459" s="6">
        <f t="shared" si="33"/>
        <v>5</v>
      </c>
      <c r="D459" s="12">
        <f t="shared" si="34"/>
        <v>1958</v>
      </c>
      <c r="E459" s="11">
        <v>25.340000152587891</v>
      </c>
      <c r="F459" s="11">
        <v>24.489999771118164</v>
      </c>
      <c r="G459" s="11">
        <v>92.910003662109375</v>
      </c>
      <c r="H459" s="11">
        <v>0.8399999737739563</v>
      </c>
      <c r="I459" s="11">
        <v>1.1000000238418579</v>
      </c>
      <c r="J459" s="11">
        <v>0.55000001192092896</v>
      </c>
      <c r="K459" s="11">
        <v>1.3500000238418579</v>
      </c>
      <c r="L459" s="11">
        <v>1.1000000238418579</v>
      </c>
      <c r="M459" s="11">
        <v>2.9000000953674316</v>
      </c>
      <c r="N459" s="11">
        <v>0</v>
      </c>
    </row>
    <row r="460" spans="1:14">
      <c r="A460">
        <v>453</v>
      </c>
      <c r="B460" s="9">
        <v>21366</v>
      </c>
      <c r="C460" s="6">
        <f t="shared" si="33"/>
        <v>6</v>
      </c>
      <c r="D460" s="12">
        <f t="shared" si="34"/>
        <v>1958</v>
      </c>
      <c r="E460" s="11">
        <v>28.659999847412109</v>
      </c>
      <c r="F460" s="11">
        <v>27.709999084472656</v>
      </c>
      <c r="G460" s="11">
        <v>105.09999847412109</v>
      </c>
      <c r="H460" s="11">
        <v>0.95999997854232788</v>
      </c>
      <c r="I460" s="11">
        <v>1.1000000238418579</v>
      </c>
      <c r="J460" s="11">
        <v>1.1000000238418579</v>
      </c>
      <c r="K460" s="11">
        <v>1.5199999809265137</v>
      </c>
      <c r="L460" s="11">
        <v>1.5</v>
      </c>
      <c r="M460" s="11">
        <v>4.0999999046325684</v>
      </c>
      <c r="N460" s="11">
        <v>0</v>
      </c>
    </row>
    <row r="461" spans="1:14">
      <c r="A461">
        <v>454</v>
      </c>
      <c r="B461" s="9">
        <v>21397</v>
      </c>
      <c r="C461" s="6">
        <f t="shared" si="33"/>
        <v>7</v>
      </c>
      <c r="D461" s="12">
        <f t="shared" si="34"/>
        <v>1958</v>
      </c>
      <c r="E461" s="11">
        <v>32.560001373291016</v>
      </c>
      <c r="F461" s="11">
        <v>31.469999313354492</v>
      </c>
      <c r="G461" s="11">
        <v>119.38999938964844</v>
      </c>
      <c r="H461" s="11">
        <v>1.0900000333786011</v>
      </c>
      <c r="I461" s="11">
        <v>1.1000000238418579</v>
      </c>
      <c r="J461" s="11">
        <v>2.75</v>
      </c>
      <c r="K461" s="11">
        <v>1.7300000190734863</v>
      </c>
      <c r="L461" s="11">
        <v>1.1000000238418579</v>
      </c>
      <c r="M461" s="11">
        <v>2.9000000953674316</v>
      </c>
      <c r="N461" s="11">
        <v>0</v>
      </c>
    </row>
    <row r="462" spans="1:14">
      <c r="A462">
        <v>455</v>
      </c>
      <c r="B462" s="9">
        <v>21428</v>
      </c>
      <c r="C462" s="6">
        <f t="shared" si="33"/>
        <v>8</v>
      </c>
      <c r="D462" s="12">
        <f t="shared" si="34"/>
        <v>1958</v>
      </c>
      <c r="E462" s="11">
        <v>26.459999084472656</v>
      </c>
      <c r="F462" s="11">
        <v>25.579999923706055</v>
      </c>
      <c r="G462" s="11">
        <v>97.040000915527344</v>
      </c>
      <c r="H462" s="11">
        <v>0.87999999523162842</v>
      </c>
      <c r="I462" s="11">
        <v>1.1000000238418579</v>
      </c>
      <c r="J462" s="11">
        <v>3.2999999523162842</v>
      </c>
      <c r="K462" s="11">
        <v>1.4099999666213989</v>
      </c>
      <c r="L462" s="11">
        <v>1.2000000476837158</v>
      </c>
      <c r="M462" s="11">
        <v>3.2999999523162842</v>
      </c>
      <c r="N462" s="11">
        <v>0</v>
      </c>
    </row>
    <row r="463" spans="1:14">
      <c r="A463">
        <v>456</v>
      </c>
      <c r="B463" s="9">
        <v>21458</v>
      </c>
      <c r="C463" s="6">
        <f t="shared" si="33"/>
        <v>9</v>
      </c>
      <c r="D463" s="12">
        <f t="shared" si="34"/>
        <v>1958</v>
      </c>
      <c r="E463" s="11">
        <v>19.979999542236328</v>
      </c>
      <c r="F463" s="11">
        <v>19.309999465942383</v>
      </c>
      <c r="G463" s="11">
        <v>73.239997863769531</v>
      </c>
      <c r="H463" s="11">
        <v>0.67000001668930054</v>
      </c>
      <c r="I463" s="11">
        <v>1.1000000238418579</v>
      </c>
      <c r="J463" s="11">
        <v>2.75</v>
      </c>
      <c r="K463" s="11">
        <v>1.059999942779541</v>
      </c>
      <c r="L463" s="11">
        <v>3.0999999046325684</v>
      </c>
      <c r="M463" s="11">
        <v>8.3000001907348633</v>
      </c>
      <c r="N463" s="11">
        <v>0</v>
      </c>
    </row>
    <row r="464" spans="1:14">
      <c r="A464">
        <v>457</v>
      </c>
      <c r="B464" s="9">
        <v>21489</v>
      </c>
      <c r="C464" s="6">
        <f t="shared" si="33"/>
        <v>10</v>
      </c>
      <c r="D464" s="12">
        <f t="shared" si="34"/>
        <v>1958</v>
      </c>
      <c r="E464" s="11">
        <v>6.4600000381469727</v>
      </c>
      <c r="F464" s="11">
        <v>6.25</v>
      </c>
      <c r="G464" s="11">
        <v>23.690000534057617</v>
      </c>
      <c r="H464" s="11">
        <v>0.2199999988079071</v>
      </c>
      <c r="I464" s="11">
        <v>1.1000000238418579</v>
      </c>
      <c r="J464" s="11">
        <v>1.1000000238418579</v>
      </c>
      <c r="K464" s="11">
        <v>0.34000000357627869</v>
      </c>
      <c r="L464" s="11">
        <v>3</v>
      </c>
      <c r="M464" s="11">
        <v>7.9000000953674316</v>
      </c>
      <c r="N464" s="11">
        <v>95.25</v>
      </c>
    </row>
    <row r="465" spans="1:14">
      <c r="A465">
        <v>458</v>
      </c>
      <c r="B465" s="9">
        <v>21519</v>
      </c>
      <c r="C465" s="6">
        <f t="shared" si="33"/>
        <v>11</v>
      </c>
      <c r="D465" s="12">
        <f t="shared" si="34"/>
        <v>1958</v>
      </c>
      <c r="E465" s="11">
        <v>9999</v>
      </c>
      <c r="F465" s="11">
        <v>9999</v>
      </c>
      <c r="G465" s="11">
        <v>9999</v>
      </c>
      <c r="H465" s="11">
        <v>9999</v>
      </c>
      <c r="I465" s="11">
        <v>1.1000000238418579</v>
      </c>
      <c r="J465" s="11">
        <v>0.2800000011920929</v>
      </c>
      <c r="K465" s="11">
        <v>2.9999999329447746E-2</v>
      </c>
      <c r="L465" s="11">
        <v>2</v>
      </c>
      <c r="M465" s="11">
        <v>5.4000000953674316</v>
      </c>
      <c r="N465" s="11">
        <v>122.51999664306641</v>
      </c>
    </row>
    <row r="466" spans="1:14">
      <c r="A466">
        <v>459</v>
      </c>
      <c r="B466" s="9">
        <v>21550</v>
      </c>
      <c r="C466" s="6">
        <f t="shared" si="33"/>
        <v>12</v>
      </c>
      <c r="D466" s="12">
        <f t="shared" si="34"/>
        <v>1958</v>
      </c>
      <c r="E466" s="11">
        <v>9999</v>
      </c>
      <c r="F466" s="11">
        <v>9999</v>
      </c>
      <c r="G466" s="11">
        <v>9999</v>
      </c>
      <c r="H466" s="11">
        <v>9999</v>
      </c>
      <c r="I466" s="11">
        <v>1.1000000238418579</v>
      </c>
      <c r="J466" s="11">
        <v>0.2800000011920929</v>
      </c>
      <c r="K466" s="11">
        <v>0</v>
      </c>
      <c r="L466" s="11">
        <v>0.60000002384185791</v>
      </c>
      <c r="M466" s="11">
        <v>1.7000000476837158</v>
      </c>
      <c r="N466" s="11">
        <v>81.269996643066406</v>
      </c>
    </row>
    <row r="467" spans="1:14">
      <c r="A467">
        <v>460</v>
      </c>
      <c r="B467" s="9">
        <v>21581</v>
      </c>
      <c r="C467" s="6">
        <f t="shared" si="33"/>
        <v>1</v>
      </c>
      <c r="D467" s="12">
        <f t="shared" si="34"/>
        <v>1959</v>
      </c>
      <c r="E467" s="11">
        <v>9999</v>
      </c>
      <c r="F467" s="11">
        <v>9999</v>
      </c>
      <c r="G467" s="11">
        <v>9999</v>
      </c>
      <c r="H467" s="11">
        <v>9999</v>
      </c>
      <c r="I467" s="11">
        <v>1.1000000238418579</v>
      </c>
      <c r="J467" s="11">
        <v>0</v>
      </c>
      <c r="K467" s="11">
        <v>0</v>
      </c>
      <c r="L467" s="11">
        <v>0.5</v>
      </c>
      <c r="M467" s="11">
        <v>1.2000000476837158</v>
      </c>
      <c r="N467" s="11">
        <v>25.030000686645508</v>
      </c>
    </row>
    <row r="468" spans="1:14">
      <c r="A468">
        <v>461</v>
      </c>
      <c r="B468" s="9">
        <v>21609</v>
      </c>
      <c r="C468" s="6">
        <f t="shared" si="33"/>
        <v>2</v>
      </c>
      <c r="D468" s="12">
        <f t="shared" si="34"/>
        <v>1959</v>
      </c>
      <c r="E468" s="11">
        <v>9999</v>
      </c>
      <c r="F468" s="11">
        <v>9999</v>
      </c>
      <c r="G468" s="11">
        <v>9999</v>
      </c>
      <c r="H468" s="11">
        <v>9999</v>
      </c>
      <c r="I468" s="11">
        <v>1.1000000238418579</v>
      </c>
      <c r="J468" s="11">
        <v>0</v>
      </c>
      <c r="K468" s="11">
        <v>0</v>
      </c>
      <c r="L468" s="11">
        <v>0.5</v>
      </c>
      <c r="M468" s="11">
        <v>1.2000000476837158</v>
      </c>
      <c r="N468" s="11">
        <v>0</v>
      </c>
    </row>
    <row r="469" spans="1:14">
      <c r="A469">
        <v>462</v>
      </c>
      <c r="B469" s="9">
        <v>21640</v>
      </c>
      <c r="C469" s="6">
        <f t="shared" si="33"/>
        <v>3</v>
      </c>
      <c r="D469" s="12">
        <f t="shared" si="34"/>
        <v>1959</v>
      </c>
      <c r="E469" s="11">
        <v>0.6600000262260437</v>
      </c>
      <c r="F469" s="11">
        <v>0.63999998569488525</v>
      </c>
      <c r="G469" s="11">
        <v>9999</v>
      </c>
      <c r="H469" s="11">
        <v>9999</v>
      </c>
      <c r="I469" s="11">
        <v>1.1000000238418579</v>
      </c>
      <c r="J469" s="11">
        <v>1.6499999761581421</v>
      </c>
      <c r="K469" s="11">
        <v>2.9999999329447746E-2</v>
      </c>
      <c r="L469" s="11">
        <v>0.5</v>
      </c>
      <c r="M469" s="11">
        <v>1.2000000476837158</v>
      </c>
      <c r="N469" s="11">
        <v>0</v>
      </c>
    </row>
    <row r="470" spans="1:14">
      <c r="A470">
        <v>463</v>
      </c>
      <c r="B470" s="9">
        <v>21670</v>
      </c>
      <c r="C470" s="6">
        <f t="shared" si="33"/>
        <v>4</v>
      </c>
      <c r="D470" s="12">
        <f t="shared" si="34"/>
        <v>1959</v>
      </c>
      <c r="E470" s="11">
        <v>26.139999389648438</v>
      </c>
      <c r="F470" s="11">
        <v>25.260000228881836</v>
      </c>
      <c r="G470" s="11">
        <v>96.25</v>
      </c>
      <c r="H470" s="11">
        <v>0.87999999523162842</v>
      </c>
      <c r="I470" s="11">
        <v>1.1000000238418579</v>
      </c>
      <c r="J470" s="11">
        <v>0.55000001192092896</v>
      </c>
      <c r="K470" s="11">
        <v>1.3899999856948853</v>
      </c>
      <c r="L470" s="11">
        <v>0.5</v>
      </c>
      <c r="M470" s="11">
        <v>1.2000000476837158</v>
      </c>
      <c r="N470" s="11">
        <v>0</v>
      </c>
    </row>
    <row r="471" spans="1:14">
      <c r="A471">
        <v>464</v>
      </c>
      <c r="B471" s="9">
        <v>21701</v>
      </c>
      <c r="C471" s="6">
        <f t="shared" si="33"/>
        <v>5</v>
      </c>
      <c r="D471" s="12">
        <f t="shared" si="34"/>
        <v>1959</v>
      </c>
      <c r="E471" s="11">
        <v>27.450000762939453</v>
      </c>
      <c r="F471" s="11">
        <v>26.530000686645508</v>
      </c>
      <c r="G471" s="11">
        <v>101.08999633789063</v>
      </c>
      <c r="H471" s="11">
        <v>0.92000001668930054</v>
      </c>
      <c r="I471" s="11">
        <v>1.1000000238418579</v>
      </c>
      <c r="J471" s="11">
        <v>0.55000001192092896</v>
      </c>
      <c r="K471" s="11">
        <v>1.4600000381469727</v>
      </c>
      <c r="L471" s="11">
        <v>1.1000000238418579</v>
      </c>
      <c r="M471" s="11">
        <v>2.9000000953674316</v>
      </c>
      <c r="N471" s="11">
        <v>0</v>
      </c>
    </row>
    <row r="472" spans="1:14">
      <c r="A472">
        <v>465</v>
      </c>
      <c r="B472" s="9">
        <v>21731</v>
      </c>
      <c r="C472" s="6">
        <f t="shared" si="33"/>
        <v>6</v>
      </c>
      <c r="D472" s="12">
        <f t="shared" si="34"/>
        <v>1959</v>
      </c>
      <c r="E472" s="11">
        <v>29.739999771118164</v>
      </c>
      <c r="F472" s="11">
        <v>28.75</v>
      </c>
      <c r="G472" s="11">
        <v>109.54000091552734</v>
      </c>
      <c r="H472" s="11">
        <v>1</v>
      </c>
      <c r="I472" s="11">
        <v>1.1000000238418579</v>
      </c>
      <c r="J472" s="11">
        <v>1.1000000238418579</v>
      </c>
      <c r="K472" s="11">
        <v>1.5800000429153442</v>
      </c>
      <c r="L472" s="11">
        <v>1.5</v>
      </c>
      <c r="M472" s="11">
        <v>4.0999999046325684</v>
      </c>
      <c r="N472" s="11">
        <v>0</v>
      </c>
    </row>
    <row r="473" spans="1:14">
      <c r="A473">
        <v>466</v>
      </c>
      <c r="B473" s="9">
        <v>21762</v>
      </c>
      <c r="C473" s="6">
        <f t="shared" si="33"/>
        <v>7</v>
      </c>
      <c r="D473" s="12">
        <f t="shared" si="34"/>
        <v>1959</v>
      </c>
      <c r="E473" s="11">
        <v>28.350000381469727</v>
      </c>
      <c r="F473" s="11">
        <v>27.399999618530273</v>
      </c>
      <c r="G473" s="11">
        <v>104.40000152587891</v>
      </c>
      <c r="H473" s="11">
        <v>0.94999998807907104</v>
      </c>
      <c r="I473" s="11">
        <v>1.1000000238418579</v>
      </c>
      <c r="J473" s="11">
        <v>2.75</v>
      </c>
      <c r="K473" s="11">
        <v>1.5099999904632568</v>
      </c>
      <c r="L473" s="11">
        <v>1.1000000238418579</v>
      </c>
      <c r="M473" s="11">
        <v>2.9000000953674316</v>
      </c>
      <c r="N473" s="11">
        <v>0</v>
      </c>
    </row>
    <row r="474" spans="1:14">
      <c r="A474">
        <v>467</v>
      </c>
      <c r="B474" s="9">
        <v>21793</v>
      </c>
      <c r="C474" s="6">
        <f t="shared" si="33"/>
        <v>8</v>
      </c>
      <c r="D474" s="12">
        <f t="shared" si="34"/>
        <v>1959</v>
      </c>
      <c r="E474" s="11">
        <v>22.530000686645508</v>
      </c>
      <c r="F474" s="11">
        <v>21.780000686645508</v>
      </c>
      <c r="G474" s="11">
        <v>82.989997863769531</v>
      </c>
      <c r="H474" s="11">
        <v>0.75</v>
      </c>
      <c r="I474" s="11">
        <v>1.1000000238418579</v>
      </c>
      <c r="J474" s="11">
        <v>3.2999999523162842</v>
      </c>
      <c r="K474" s="11">
        <v>1.2000000476837158</v>
      </c>
      <c r="L474" s="11">
        <v>1.2000000476837158</v>
      </c>
      <c r="M474" s="11">
        <v>3.2999999523162842</v>
      </c>
      <c r="N474" s="11">
        <v>0</v>
      </c>
    </row>
    <row r="475" spans="1:14">
      <c r="A475">
        <v>468</v>
      </c>
      <c r="B475" s="9">
        <v>21823</v>
      </c>
      <c r="C475" s="6">
        <f t="shared" si="33"/>
        <v>9</v>
      </c>
      <c r="D475" s="12">
        <f t="shared" si="34"/>
        <v>1959</v>
      </c>
      <c r="E475" s="11">
        <v>8.6000003814697266</v>
      </c>
      <c r="F475" s="11">
        <v>8.3100004196166992</v>
      </c>
      <c r="G475" s="11">
        <v>31.680000305175781</v>
      </c>
      <c r="H475" s="11">
        <v>0.28999999165534973</v>
      </c>
      <c r="I475" s="11">
        <v>1.1000000238418579</v>
      </c>
      <c r="J475" s="11">
        <v>2.75</v>
      </c>
      <c r="K475" s="11">
        <v>0.46000000834465027</v>
      </c>
      <c r="L475" s="11">
        <v>3.0999999046325684</v>
      </c>
      <c r="M475" s="11">
        <v>8.3000001907348633</v>
      </c>
      <c r="N475" s="11">
        <v>0</v>
      </c>
    </row>
    <row r="476" spans="1:14">
      <c r="A476">
        <v>469</v>
      </c>
      <c r="B476" s="9">
        <v>21854</v>
      </c>
      <c r="C476" s="6">
        <f t="shared" si="33"/>
        <v>10</v>
      </c>
      <c r="D476" s="12">
        <f t="shared" si="34"/>
        <v>1959</v>
      </c>
      <c r="E476" s="11">
        <v>6.5300002098083496</v>
      </c>
      <c r="F476" s="11">
        <v>6.309999942779541</v>
      </c>
      <c r="G476" s="11">
        <v>24.059999465942383</v>
      </c>
      <c r="H476" s="11">
        <v>0.2199999988079071</v>
      </c>
      <c r="I476" s="11">
        <v>1.1000000238418579</v>
      </c>
      <c r="J476" s="11">
        <v>1.1000000238418579</v>
      </c>
      <c r="K476" s="11">
        <v>0.34999999403953552</v>
      </c>
      <c r="L476" s="11">
        <v>3</v>
      </c>
      <c r="M476" s="11">
        <v>7.9000000953674316</v>
      </c>
      <c r="N476" s="11">
        <v>95.720001220703125</v>
      </c>
    </row>
    <row r="477" spans="1:14">
      <c r="A477">
        <v>470</v>
      </c>
      <c r="B477" s="9">
        <v>21884</v>
      </c>
      <c r="C477" s="6">
        <f t="shared" si="33"/>
        <v>11</v>
      </c>
      <c r="D477" s="12">
        <f t="shared" si="34"/>
        <v>1959</v>
      </c>
      <c r="E477" s="11">
        <v>9999</v>
      </c>
      <c r="F477" s="11">
        <v>9999</v>
      </c>
      <c r="G477" s="11">
        <v>9999</v>
      </c>
      <c r="H477" s="11">
        <v>9999</v>
      </c>
      <c r="I477" s="11">
        <v>1.1000000238418579</v>
      </c>
      <c r="J477" s="11">
        <v>0.2800000011920929</v>
      </c>
      <c r="K477" s="11">
        <v>2.9999999329447746E-2</v>
      </c>
      <c r="L477" s="11">
        <v>2</v>
      </c>
      <c r="M477" s="11">
        <v>5.4000000953674316</v>
      </c>
      <c r="N477" s="11">
        <v>122.62999725341797</v>
      </c>
    </row>
    <row r="478" spans="1:14">
      <c r="A478">
        <v>471</v>
      </c>
      <c r="B478" s="9">
        <v>21915</v>
      </c>
      <c r="C478" s="6">
        <f t="shared" si="33"/>
        <v>12</v>
      </c>
      <c r="D478" s="12">
        <f t="shared" si="34"/>
        <v>1959</v>
      </c>
      <c r="E478" s="11">
        <v>9999</v>
      </c>
      <c r="F478" s="11">
        <v>9999</v>
      </c>
      <c r="G478" s="11">
        <v>9999</v>
      </c>
      <c r="H478" s="11">
        <v>9999</v>
      </c>
      <c r="I478" s="11">
        <v>1.1000000238418579</v>
      </c>
      <c r="J478" s="11">
        <v>0.2800000011920929</v>
      </c>
      <c r="K478" s="11">
        <v>0</v>
      </c>
      <c r="L478" s="11">
        <v>0.60000002384185791</v>
      </c>
      <c r="M478" s="11">
        <v>1.7000000476837158</v>
      </c>
      <c r="N478" s="11">
        <v>81.05999755859375</v>
      </c>
    </row>
    <row r="479" spans="1:14">
      <c r="A479">
        <v>472</v>
      </c>
      <c r="B479" s="9">
        <v>21946</v>
      </c>
      <c r="C479" s="6">
        <f t="shared" si="33"/>
        <v>1</v>
      </c>
      <c r="D479" s="12">
        <f t="shared" si="34"/>
        <v>1960</v>
      </c>
      <c r="E479" s="11">
        <v>9999</v>
      </c>
      <c r="F479" s="11">
        <v>9999</v>
      </c>
      <c r="G479" s="11">
        <v>9999</v>
      </c>
      <c r="H479" s="11">
        <v>9999</v>
      </c>
      <c r="I479" s="11">
        <v>1.1000000238418579</v>
      </c>
      <c r="J479" s="11">
        <v>0</v>
      </c>
      <c r="K479" s="11">
        <v>0</v>
      </c>
      <c r="L479" s="11">
        <v>0.5</v>
      </c>
      <c r="M479" s="11">
        <v>1.2000000476837158</v>
      </c>
      <c r="N479" s="11">
        <v>24.569999694824219</v>
      </c>
    </row>
    <row r="480" spans="1:14">
      <c r="A480">
        <v>473</v>
      </c>
      <c r="B480" s="9">
        <v>21975</v>
      </c>
      <c r="C480" s="6">
        <f t="shared" si="33"/>
        <v>2</v>
      </c>
      <c r="D480" s="12">
        <f t="shared" si="34"/>
        <v>1960</v>
      </c>
      <c r="E480" s="11">
        <v>9999</v>
      </c>
      <c r="F480" s="11">
        <v>9999</v>
      </c>
      <c r="G480" s="11">
        <v>9999</v>
      </c>
      <c r="H480" s="11">
        <v>9999</v>
      </c>
      <c r="I480" s="11">
        <v>1.1000000238418579</v>
      </c>
      <c r="J480" s="11">
        <v>0</v>
      </c>
      <c r="K480" s="11">
        <v>0</v>
      </c>
      <c r="L480" s="11">
        <v>0.5</v>
      </c>
      <c r="M480" s="11">
        <v>1.2000000476837158</v>
      </c>
      <c r="N480" s="11">
        <v>0</v>
      </c>
    </row>
    <row r="481" spans="1:14">
      <c r="A481">
        <v>474</v>
      </c>
      <c r="B481" s="9">
        <v>22006</v>
      </c>
      <c r="C481" s="6">
        <f t="shared" si="33"/>
        <v>3</v>
      </c>
      <c r="D481" s="12">
        <f t="shared" si="34"/>
        <v>1960</v>
      </c>
      <c r="E481" s="11">
        <v>0</v>
      </c>
      <c r="F481" s="11">
        <v>0</v>
      </c>
      <c r="G481" s="11">
        <v>9999</v>
      </c>
      <c r="H481" s="11">
        <v>9999</v>
      </c>
      <c r="I481" s="11">
        <v>1.1000000238418579</v>
      </c>
      <c r="J481" s="11">
        <v>1.6499999761581421</v>
      </c>
      <c r="K481" s="11">
        <v>0</v>
      </c>
      <c r="L481" s="11">
        <v>0.5</v>
      </c>
      <c r="M481" s="11">
        <v>1.2000000476837158</v>
      </c>
      <c r="N481" s="11">
        <v>0</v>
      </c>
    </row>
    <row r="482" spans="1:14">
      <c r="A482">
        <v>475</v>
      </c>
      <c r="B482" s="9">
        <v>22036</v>
      </c>
      <c r="C482" s="6">
        <f t="shared" si="33"/>
        <v>4</v>
      </c>
      <c r="D482" s="12">
        <f t="shared" si="34"/>
        <v>1960</v>
      </c>
      <c r="E482" s="11">
        <v>16.309999465942383</v>
      </c>
      <c r="F482" s="11">
        <v>15.770000457763672</v>
      </c>
      <c r="G482" s="11">
        <v>59.799999237060547</v>
      </c>
      <c r="H482" s="11">
        <v>0.54000002145767212</v>
      </c>
      <c r="I482" s="11">
        <v>1.1000000238418579</v>
      </c>
      <c r="J482" s="11">
        <v>0.55000001192092896</v>
      </c>
      <c r="K482" s="11">
        <v>0.87000000476837158</v>
      </c>
      <c r="L482" s="11">
        <v>0.5</v>
      </c>
      <c r="M482" s="11">
        <v>1.2000000476837158</v>
      </c>
      <c r="N482" s="11">
        <v>0</v>
      </c>
    </row>
    <row r="483" spans="1:14">
      <c r="A483">
        <v>476</v>
      </c>
      <c r="B483" s="9">
        <v>22067</v>
      </c>
      <c r="C483" s="6">
        <f t="shared" si="33"/>
        <v>5</v>
      </c>
      <c r="D483" s="12">
        <f t="shared" si="34"/>
        <v>1960</v>
      </c>
      <c r="E483" s="11">
        <v>24.979999542236328</v>
      </c>
      <c r="F483" s="11">
        <v>24.149999618530273</v>
      </c>
      <c r="G483" s="11">
        <v>91.580001831054688</v>
      </c>
      <c r="H483" s="11">
        <v>0.82999998331069946</v>
      </c>
      <c r="I483" s="11">
        <v>1.1000000238418579</v>
      </c>
      <c r="J483" s="11">
        <v>0.55000001192092896</v>
      </c>
      <c r="K483" s="11">
        <v>1.3300000429153442</v>
      </c>
      <c r="L483" s="11">
        <v>1.1000000238418579</v>
      </c>
      <c r="M483" s="11">
        <v>2.9000000953674316</v>
      </c>
      <c r="N483" s="11">
        <v>0</v>
      </c>
    </row>
    <row r="484" spans="1:14">
      <c r="A484">
        <v>477</v>
      </c>
      <c r="B484" s="9">
        <v>22097</v>
      </c>
      <c r="C484" s="6">
        <f t="shared" si="33"/>
        <v>6</v>
      </c>
      <c r="D484" s="12">
        <f t="shared" si="34"/>
        <v>1960</v>
      </c>
      <c r="E484" s="11">
        <v>31.020000457763672</v>
      </c>
      <c r="F484" s="11">
        <v>29.979999542236328</v>
      </c>
      <c r="G484" s="11">
        <v>113.73000335693359</v>
      </c>
      <c r="H484" s="11">
        <v>1.0299999713897705</v>
      </c>
      <c r="I484" s="11">
        <v>1.1000000238418579</v>
      </c>
      <c r="J484" s="11">
        <v>1.1000000238418579</v>
      </c>
      <c r="K484" s="11">
        <v>1.6499999761581421</v>
      </c>
      <c r="L484" s="11">
        <v>1.5</v>
      </c>
      <c r="M484" s="11">
        <v>4.0999999046325684</v>
      </c>
      <c r="N484" s="11">
        <v>0</v>
      </c>
    </row>
    <row r="485" spans="1:14">
      <c r="A485">
        <v>478</v>
      </c>
      <c r="B485" s="9">
        <v>22128</v>
      </c>
      <c r="C485" s="6">
        <f t="shared" si="33"/>
        <v>7</v>
      </c>
      <c r="D485" s="12">
        <f t="shared" si="34"/>
        <v>1960</v>
      </c>
      <c r="E485" s="11">
        <v>29.469999313354492</v>
      </c>
      <c r="F485" s="11">
        <v>28.489999771118164</v>
      </c>
      <c r="G485" s="11">
        <v>108.05000305175781</v>
      </c>
      <c r="H485" s="11">
        <v>0.98000001907348633</v>
      </c>
      <c r="I485" s="11">
        <v>1.1000000238418579</v>
      </c>
      <c r="J485" s="11">
        <v>2.75</v>
      </c>
      <c r="K485" s="11">
        <v>1.5700000524520874</v>
      </c>
      <c r="L485" s="11">
        <v>1.1000000238418579</v>
      </c>
      <c r="M485" s="11">
        <v>2.9000000953674316</v>
      </c>
      <c r="N485" s="11">
        <v>0</v>
      </c>
    </row>
    <row r="486" spans="1:14">
      <c r="A486">
        <v>479</v>
      </c>
      <c r="B486" s="9">
        <v>22159</v>
      </c>
      <c r="C486" s="6">
        <f t="shared" si="33"/>
        <v>8</v>
      </c>
      <c r="D486" s="12">
        <f t="shared" si="34"/>
        <v>1960</v>
      </c>
      <c r="E486" s="11">
        <v>23.600000381469727</v>
      </c>
      <c r="F486" s="11">
        <v>22.819999694824219</v>
      </c>
      <c r="G486" s="11">
        <v>86.550003051757813</v>
      </c>
      <c r="H486" s="11">
        <v>0.79000002145767212</v>
      </c>
      <c r="I486" s="11">
        <v>1.1000000238418579</v>
      </c>
      <c r="J486" s="11">
        <v>3.2999999523162842</v>
      </c>
      <c r="K486" s="11">
        <v>1.2599999904632568</v>
      </c>
      <c r="L486" s="11">
        <v>1.2000000476837158</v>
      </c>
      <c r="M486" s="11">
        <v>3.2999999523162842</v>
      </c>
      <c r="N486" s="11">
        <v>0</v>
      </c>
    </row>
    <row r="487" spans="1:14">
      <c r="A487">
        <v>480</v>
      </c>
      <c r="B487" s="9">
        <v>22189</v>
      </c>
      <c r="C487" s="6">
        <f t="shared" si="33"/>
        <v>9</v>
      </c>
      <c r="D487" s="12">
        <f t="shared" si="34"/>
        <v>1960</v>
      </c>
      <c r="E487" s="11">
        <v>18.879999160766602</v>
      </c>
      <c r="F487" s="11">
        <v>18.25</v>
      </c>
      <c r="G487" s="11">
        <v>69.209999084472656</v>
      </c>
      <c r="H487" s="11">
        <v>0.62999999523162842</v>
      </c>
      <c r="I487" s="11">
        <v>1.1000000238418579</v>
      </c>
      <c r="J487" s="11">
        <v>2.75</v>
      </c>
      <c r="K487" s="11">
        <v>1.0099999904632568</v>
      </c>
      <c r="L487" s="11">
        <v>3.0999999046325684</v>
      </c>
      <c r="M487" s="11">
        <v>8.3000001907348633</v>
      </c>
      <c r="N487" s="11">
        <v>0</v>
      </c>
    </row>
    <row r="488" spans="1:14">
      <c r="A488">
        <v>481</v>
      </c>
      <c r="B488" s="9">
        <v>22220</v>
      </c>
      <c r="C488" s="6">
        <f t="shared" si="33"/>
        <v>10</v>
      </c>
      <c r="D488" s="12">
        <f t="shared" si="34"/>
        <v>1960</v>
      </c>
      <c r="E488" s="11">
        <v>5.75</v>
      </c>
      <c r="F488" s="11">
        <v>5.559999942779541</v>
      </c>
      <c r="G488" s="11">
        <v>21.069999694824219</v>
      </c>
      <c r="H488" s="11">
        <v>0.18999999761581421</v>
      </c>
      <c r="I488" s="11">
        <v>1.1000000238418579</v>
      </c>
      <c r="J488" s="11">
        <v>1.1000000238418579</v>
      </c>
      <c r="K488" s="11">
        <v>0.31000000238418579</v>
      </c>
      <c r="L488" s="11">
        <v>3</v>
      </c>
      <c r="M488" s="11">
        <v>7.9000000953674316</v>
      </c>
      <c r="N488" s="11">
        <v>86.239997863769531</v>
      </c>
    </row>
    <row r="489" spans="1:14">
      <c r="A489">
        <v>482</v>
      </c>
      <c r="B489" s="9">
        <v>22250</v>
      </c>
      <c r="C489" s="6">
        <f t="shared" si="33"/>
        <v>11</v>
      </c>
      <c r="D489" s="12">
        <f t="shared" si="34"/>
        <v>1960</v>
      </c>
      <c r="E489" s="11">
        <v>9999</v>
      </c>
      <c r="F489" s="11">
        <v>9999</v>
      </c>
      <c r="G489" s="11">
        <v>9999</v>
      </c>
      <c r="H489" s="11">
        <v>9999</v>
      </c>
      <c r="I489" s="11">
        <v>1.1000000238418579</v>
      </c>
      <c r="J489" s="11">
        <v>0.2800000011920929</v>
      </c>
      <c r="K489" s="11">
        <v>0</v>
      </c>
      <c r="L489" s="11">
        <v>2</v>
      </c>
      <c r="M489" s="11">
        <v>5.4000000953674316</v>
      </c>
      <c r="N489" s="11">
        <v>99.419998168945313</v>
      </c>
    </row>
    <row r="490" spans="1:14">
      <c r="A490">
        <v>483</v>
      </c>
      <c r="B490" s="9">
        <v>22281</v>
      </c>
      <c r="C490" s="6">
        <f t="shared" si="33"/>
        <v>12</v>
      </c>
      <c r="D490" s="12">
        <f t="shared" si="34"/>
        <v>1960</v>
      </c>
      <c r="E490" s="11">
        <v>9999</v>
      </c>
      <c r="F490" s="11">
        <v>9999</v>
      </c>
      <c r="G490" s="11">
        <v>9999</v>
      </c>
      <c r="H490" s="11">
        <v>9999</v>
      </c>
      <c r="I490" s="11">
        <v>1.1000000238418579</v>
      </c>
      <c r="J490" s="11">
        <v>0.2800000011920929</v>
      </c>
      <c r="K490" s="11">
        <v>0</v>
      </c>
      <c r="L490" s="11">
        <v>0.60000002384185791</v>
      </c>
      <c r="M490" s="11">
        <v>1.7000000476837158</v>
      </c>
      <c r="N490" s="11">
        <v>79.550003051757813</v>
      </c>
    </row>
    <row r="491" spans="1:14">
      <c r="A491">
        <v>484</v>
      </c>
      <c r="B491" s="9">
        <v>22312</v>
      </c>
      <c r="C491" s="6">
        <f t="shared" si="33"/>
        <v>1</v>
      </c>
      <c r="D491" s="12">
        <f t="shared" si="34"/>
        <v>1961</v>
      </c>
      <c r="E491" s="11">
        <v>9999</v>
      </c>
      <c r="F491" s="11">
        <v>9999</v>
      </c>
      <c r="G491" s="11">
        <v>9999</v>
      </c>
      <c r="H491" s="11">
        <v>9999</v>
      </c>
      <c r="I491" s="11">
        <v>1.1000000238418579</v>
      </c>
      <c r="J491" s="11">
        <v>0</v>
      </c>
      <c r="K491" s="11">
        <v>0</v>
      </c>
      <c r="L491" s="11">
        <v>0.5</v>
      </c>
      <c r="M491" s="11">
        <v>1.2000000476837158</v>
      </c>
      <c r="N491" s="11">
        <v>27.340000152587891</v>
      </c>
    </row>
    <row r="492" spans="1:14">
      <c r="A492">
        <v>485</v>
      </c>
      <c r="B492" s="9">
        <v>22340</v>
      </c>
      <c r="C492" s="6">
        <f t="shared" si="33"/>
        <v>2</v>
      </c>
      <c r="D492" s="12">
        <f t="shared" si="34"/>
        <v>1961</v>
      </c>
      <c r="E492" s="11">
        <v>9999</v>
      </c>
      <c r="F492" s="11">
        <v>9999</v>
      </c>
      <c r="G492" s="11">
        <v>9999</v>
      </c>
      <c r="H492" s="11">
        <v>9999</v>
      </c>
      <c r="I492" s="11">
        <v>1.1000000238418579</v>
      </c>
      <c r="J492" s="11">
        <v>0</v>
      </c>
      <c r="K492" s="11">
        <v>0</v>
      </c>
      <c r="L492" s="11">
        <v>0.5</v>
      </c>
      <c r="M492" s="11">
        <v>1.2000000476837158</v>
      </c>
      <c r="N492" s="11">
        <v>0</v>
      </c>
    </row>
    <row r="493" spans="1:14">
      <c r="A493">
        <v>486</v>
      </c>
      <c r="B493" s="9">
        <v>22371</v>
      </c>
      <c r="C493" s="6">
        <f t="shared" si="33"/>
        <v>3</v>
      </c>
      <c r="D493" s="12">
        <f t="shared" si="34"/>
        <v>1961</v>
      </c>
      <c r="E493" s="11">
        <v>0</v>
      </c>
      <c r="F493" s="11">
        <v>0</v>
      </c>
      <c r="G493" s="11">
        <v>9999</v>
      </c>
      <c r="H493" s="11">
        <v>9999</v>
      </c>
      <c r="I493" s="11">
        <v>1.1000000238418579</v>
      </c>
      <c r="J493" s="11">
        <v>1.6499999761581421</v>
      </c>
      <c r="K493" s="11">
        <v>0</v>
      </c>
      <c r="L493" s="11">
        <v>0.5</v>
      </c>
      <c r="M493" s="11">
        <v>1.2000000476837158</v>
      </c>
      <c r="N493" s="11">
        <v>0</v>
      </c>
    </row>
    <row r="494" spans="1:14">
      <c r="A494">
        <v>487</v>
      </c>
      <c r="B494" s="9">
        <v>22401</v>
      </c>
      <c r="C494" s="6">
        <f t="shared" si="33"/>
        <v>4</v>
      </c>
      <c r="D494" s="12">
        <f t="shared" si="34"/>
        <v>1961</v>
      </c>
      <c r="E494" s="11">
        <v>19.440000534057617</v>
      </c>
      <c r="F494" s="11">
        <v>18.799999237060547</v>
      </c>
      <c r="G494" s="11">
        <v>71.300003051757813</v>
      </c>
      <c r="H494" s="11">
        <v>0.64999997615814209</v>
      </c>
      <c r="I494" s="11">
        <v>1.1000000238418579</v>
      </c>
      <c r="J494" s="11">
        <v>0.55000001192092896</v>
      </c>
      <c r="K494" s="11">
        <v>1.0399999618530273</v>
      </c>
      <c r="L494" s="11">
        <v>0.5</v>
      </c>
      <c r="M494" s="11">
        <v>1.2000000476837158</v>
      </c>
      <c r="N494" s="11">
        <v>0</v>
      </c>
    </row>
    <row r="495" spans="1:14">
      <c r="A495">
        <v>488</v>
      </c>
      <c r="B495" s="9">
        <v>22432</v>
      </c>
      <c r="C495" s="6">
        <f t="shared" si="33"/>
        <v>5</v>
      </c>
      <c r="D495" s="12">
        <f t="shared" si="34"/>
        <v>1961</v>
      </c>
      <c r="E495" s="11">
        <v>27.319999694824219</v>
      </c>
      <c r="F495" s="11">
        <v>26.409999847412109</v>
      </c>
      <c r="G495" s="11">
        <v>100.19000244140625</v>
      </c>
      <c r="H495" s="11">
        <v>0.9100000262260437</v>
      </c>
      <c r="I495" s="11">
        <v>1.1000000238418579</v>
      </c>
      <c r="J495" s="11">
        <v>0.55000001192092896</v>
      </c>
      <c r="K495" s="11">
        <v>1.4600000381469727</v>
      </c>
      <c r="L495" s="11">
        <v>1.1000000238418579</v>
      </c>
      <c r="M495" s="11">
        <v>2.9000000953674316</v>
      </c>
      <c r="N495" s="11">
        <v>0</v>
      </c>
    </row>
    <row r="496" spans="1:14">
      <c r="A496">
        <v>489</v>
      </c>
      <c r="B496" s="9">
        <v>22462</v>
      </c>
      <c r="C496" s="6">
        <f t="shared" si="33"/>
        <v>6</v>
      </c>
      <c r="D496" s="12">
        <f t="shared" si="34"/>
        <v>1961</v>
      </c>
      <c r="E496" s="11">
        <v>27.75</v>
      </c>
      <c r="F496" s="11">
        <v>26.819999694824219</v>
      </c>
      <c r="G496" s="11">
        <v>101.75</v>
      </c>
      <c r="H496" s="11">
        <v>0.92000001668930054</v>
      </c>
      <c r="I496" s="11">
        <v>1.1000000238418579</v>
      </c>
      <c r="J496" s="11">
        <v>1.1000000238418579</v>
      </c>
      <c r="K496" s="11">
        <v>1.4800000190734863</v>
      </c>
      <c r="L496" s="11">
        <v>1.5</v>
      </c>
      <c r="M496" s="11">
        <v>4.0999999046325684</v>
      </c>
      <c r="N496" s="11">
        <v>0</v>
      </c>
    </row>
    <row r="497" spans="1:14">
      <c r="A497">
        <v>490</v>
      </c>
      <c r="B497" s="9">
        <v>22493</v>
      </c>
      <c r="C497" s="6">
        <f t="shared" si="33"/>
        <v>7</v>
      </c>
      <c r="D497" s="12">
        <f t="shared" si="34"/>
        <v>1961</v>
      </c>
      <c r="E497" s="11">
        <v>29</v>
      </c>
      <c r="F497" s="11">
        <v>28.030000686645508</v>
      </c>
      <c r="G497" s="11">
        <v>106.33000183105469</v>
      </c>
      <c r="H497" s="11">
        <v>0.97000002861022949</v>
      </c>
      <c r="I497" s="11">
        <v>1.1000000238418579</v>
      </c>
      <c r="J497" s="11">
        <v>2.75</v>
      </c>
      <c r="K497" s="11">
        <v>1.5499999523162842</v>
      </c>
      <c r="L497" s="11">
        <v>1.1000000238418579</v>
      </c>
      <c r="M497" s="11">
        <v>2.9000000953674316</v>
      </c>
      <c r="N497" s="11">
        <v>0</v>
      </c>
    </row>
    <row r="498" spans="1:14">
      <c r="A498">
        <v>491</v>
      </c>
      <c r="B498" s="9">
        <v>22524</v>
      </c>
      <c r="C498" s="6">
        <f t="shared" si="33"/>
        <v>8</v>
      </c>
      <c r="D498" s="12">
        <f t="shared" si="34"/>
        <v>1961</v>
      </c>
      <c r="E498" s="11">
        <v>22.920000076293945</v>
      </c>
      <c r="F498" s="11">
        <v>22.159999847412109</v>
      </c>
      <c r="G498" s="11">
        <v>84.040000915527344</v>
      </c>
      <c r="H498" s="11">
        <v>0.75999999046325684</v>
      </c>
      <c r="I498" s="11">
        <v>1.1000000238418579</v>
      </c>
      <c r="J498" s="11">
        <v>3.2999999523162842</v>
      </c>
      <c r="K498" s="11">
        <v>1.2200000286102295</v>
      </c>
      <c r="L498" s="11">
        <v>1.2000000476837158</v>
      </c>
      <c r="M498" s="11">
        <v>3.2999999523162842</v>
      </c>
      <c r="N498" s="11">
        <v>0</v>
      </c>
    </row>
    <row r="499" spans="1:14">
      <c r="A499">
        <v>492</v>
      </c>
      <c r="B499" s="9">
        <v>22554</v>
      </c>
      <c r="C499" s="6">
        <f t="shared" si="33"/>
        <v>9</v>
      </c>
      <c r="D499" s="12">
        <f t="shared" si="34"/>
        <v>1961</v>
      </c>
      <c r="E499" s="11">
        <v>17.719999313354492</v>
      </c>
      <c r="F499" s="11">
        <v>17.129999160766602</v>
      </c>
      <c r="G499" s="11">
        <v>64.980003356933594</v>
      </c>
      <c r="H499" s="11">
        <v>0.5899999737739563</v>
      </c>
      <c r="I499" s="11">
        <v>1.1000000238418579</v>
      </c>
      <c r="J499" s="11">
        <v>2.75</v>
      </c>
      <c r="K499" s="11">
        <v>0.94999998807907104</v>
      </c>
      <c r="L499" s="11">
        <v>3.0999999046325684</v>
      </c>
      <c r="M499" s="11">
        <v>8.3000001907348633</v>
      </c>
      <c r="N499" s="11">
        <v>0</v>
      </c>
    </row>
    <row r="500" spans="1:14">
      <c r="A500">
        <v>493</v>
      </c>
      <c r="B500" s="9">
        <v>22585</v>
      </c>
      <c r="C500" s="6">
        <f t="shared" si="33"/>
        <v>10</v>
      </c>
      <c r="D500" s="12">
        <f t="shared" si="34"/>
        <v>1961</v>
      </c>
      <c r="E500" s="11">
        <v>5.8400001525878906</v>
      </c>
      <c r="F500" s="11">
        <v>5.6500000953674316</v>
      </c>
      <c r="G500" s="11">
        <v>21.409999847412109</v>
      </c>
      <c r="H500" s="11">
        <v>0.18999999761581421</v>
      </c>
      <c r="I500" s="11">
        <v>1.1000000238418579</v>
      </c>
      <c r="J500" s="11">
        <v>1.1000000238418579</v>
      </c>
      <c r="K500" s="11">
        <v>0.31000000238418579</v>
      </c>
      <c r="L500" s="11">
        <v>3</v>
      </c>
      <c r="M500" s="11">
        <v>7.9000000953674316</v>
      </c>
      <c r="N500" s="11">
        <v>87.69000244140625</v>
      </c>
    </row>
    <row r="501" spans="1:14">
      <c r="A501">
        <v>494</v>
      </c>
      <c r="B501" s="9">
        <v>22615</v>
      </c>
      <c r="C501" s="6">
        <f t="shared" si="33"/>
        <v>11</v>
      </c>
      <c r="D501" s="12">
        <f t="shared" si="34"/>
        <v>1961</v>
      </c>
      <c r="E501" s="11">
        <v>9999</v>
      </c>
      <c r="F501" s="11">
        <v>9999</v>
      </c>
      <c r="G501" s="11">
        <v>9999</v>
      </c>
      <c r="H501" s="11">
        <v>9999</v>
      </c>
      <c r="I501" s="11">
        <v>1.1000000238418579</v>
      </c>
      <c r="J501" s="11">
        <v>0.2800000011920929</v>
      </c>
      <c r="K501" s="11">
        <v>0</v>
      </c>
      <c r="L501" s="11">
        <v>2</v>
      </c>
      <c r="M501" s="11">
        <v>5.4000000953674316</v>
      </c>
      <c r="N501" s="11">
        <v>106.91000366210938</v>
      </c>
    </row>
    <row r="502" spans="1:14">
      <c r="A502">
        <v>495</v>
      </c>
      <c r="B502" s="9">
        <v>22646</v>
      </c>
      <c r="C502" s="6">
        <f t="shared" si="33"/>
        <v>12</v>
      </c>
      <c r="D502" s="12">
        <f t="shared" si="34"/>
        <v>1961</v>
      </c>
      <c r="E502" s="11">
        <v>9999</v>
      </c>
      <c r="F502" s="11">
        <v>9999</v>
      </c>
      <c r="G502" s="11">
        <v>9999</v>
      </c>
      <c r="H502" s="11">
        <v>9999</v>
      </c>
      <c r="I502" s="11">
        <v>1.1000000238418579</v>
      </c>
      <c r="J502" s="11">
        <v>0.2800000011920929</v>
      </c>
      <c r="K502" s="11">
        <v>0</v>
      </c>
      <c r="L502" s="11">
        <v>0.60000002384185791</v>
      </c>
      <c r="M502" s="11">
        <v>1.7000000476837158</v>
      </c>
      <c r="N502" s="11">
        <v>73.540000915527344</v>
      </c>
    </row>
    <row r="503" spans="1:14">
      <c r="A503">
        <v>496</v>
      </c>
      <c r="B503" s="9">
        <v>22677</v>
      </c>
      <c r="C503" s="6">
        <f t="shared" si="33"/>
        <v>1</v>
      </c>
      <c r="D503" s="12">
        <f t="shared" si="34"/>
        <v>1962</v>
      </c>
      <c r="E503" s="11">
        <v>9999</v>
      </c>
      <c r="F503" s="11">
        <v>9999</v>
      </c>
      <c r="G503" s="11">
        <v>9999</v>
      </c>
      <c r="H503" s="11">
        <v>9999</v>
      </c>
      <c r="I503" s="11">
        <v>1.1000000238418579</v>
      </c>
      <c r="J503" s="11">
        <v>0</v>
      </c>
      <c r="K503" s="11">
        <v>0</v>
      </c>
      <c r="L503" s="11">
        <v>0.5</v>
      </c>
      <c r="M503" s="11">
        <v>1.2000000476837158</v>
      </c>
      <c r="N503" s="11">
        <v>38.159999847412109</v>
      </c>
    </row>
    <row r="504" spans="1:14">
      <c r="A504">
        <v>497</v>
      </c>
      <c r="B504" s="9">
        <v>22705</v>
      </c>
      <c r="C504" s="6">
        <f t="shared" si="33"/>
        <v>2</v>
      </c>
      <c r="D504" s="12">
        <f t="shared" si="34"/>
        <v>1962</v>
      </c>
      <c r="E504" s="11">
        <v>9999</v>
      </c>
      <c r="F504" s="11">
        <v>9999</v>
      </c>
      <c r="G504" s="11">
        <v>9999</v>
      </c>
      <c r="H504" s="11">
        <v>9999</v>
      </c>
      <c r="I504" s="11">
        <v>1.1000000238418579</v>
      </c>
      <c r="J504" s="11">
        <v>0</v>
      </c>
      <c r="K504" s="11">
        <v>0</v>
      </c>
      <c r="L504" s="11">
        <v>0.5</v>
      </c>
      <c r="M504" s="11">
        <v>1.2000000476837158</v>
      </c>
      <c r="N504" s="11">
        <v>0</v>
      </c>
    </row>
    <row r="505" spans="1:14">
      <c r="A505">
        <v>498</v>
      </c>
      <c r="B505" s="9">
        <v>22736</v>
      </c>
      <c r="C505" s="6">
        <f t="shared" si="33"/>
        <v>3</v>
      </c>
      <c r="D505" s="12">
        <f t="shared" si="34"/>
        <v>1962</v>
      </c>
      <c r="E505" s="11">
        <v>0</v>
      </c>
      <c r="F505" s="11">
        <v>0</v>
      </c>
      <c r="G505" s="11">
        <v>9999</v>
      </c>
      <c r="H505" s="11">
        <v>9999</v>
      </c>
      <c r="I505" s="11">
        <v>1.1000000238418579</v>
      </c>
      <c r="J505" s="11">
        <v>1.6499999761581421</v>
      </c>
      <c r="K505" s="11">
        <v>0</v>
      </c>
      <c r="L505" s="11">
        <v>0.5</v>
      </c>
      <c r="M505" s="11">
        <v>1.2000000476837158</v>
      </c>
      <c r="N505" s="11">
        <v>0</v>
      </c>
    </row>
    <row r="506" spans="1:14">
      <c r="A506">
        <v>499</v>
      </c>
      <c r="B506" s="9">
        <v>22766</v>
      </c>
      <c r="C506" s="6">
        <f t="shared" si="33"/>
        <v>4</v>
      </c>
      <c r="D506" s="12">
        <f t="shared" si="34"/>
        <v>1962</v>
      </c>
      <c r="E506" s="11">
        <v>22.639999389648438</v>
      </c>
      <c r="F506" s="11">
        <v>21.889999389648438</v>
      </c>
      <c r="G506" s="11">
        <v>83.029998779296875</v>
      </c>
      <c r="H506" s="11">
        <v>0.75</v>
      </c>
      <c r="I506" s="11">
        <v>1.1000000238418579</v>
      </c>
      <c r="J506" s="11">
        <v>0.55000001192092896</v>
      </c>
      <c r="K506" s="11">
        <v>1.2100000381469727</v>
      </c>
      <c r="L506" s="11">
        <v>0.5</v>
      </c>
      <c r="M506" s="11">
        <v>1.2000000476837158</v>
      </c>
      <c r="N506" s="11">
        <v>0</v>
      </c>
    </row>
    <row r="507" spans="1:14">
      <c r="A507">
        <v>500</v>
      </c>
      <c r="B507" s="9">
        <v>22797</v>
      </c>
      <c r="C507" s="6">
        <f t="shared" si="33"/>
        <v>5</v>
      </c>
      <c r="D507" s="12">
        <f t="shared" si="34"/>
        <v>1962</v>
      </c>
      <c r="E507" s="11">
        <v>27.75</v>
      </c>
      <c r="F507" s="11">
        <v>26.819999694824219</v>
      </c>
      <c r="G507" s="11">
        <v>101.73000335693359</v>
      </c>
      <c r="H507" s="11">
        <v>0.92000001668930054</v>
      </c>
      <c r="I507" s="11">
        <v>1.1000000238418579</v>
      </c>
      <c r="J507" s="11">
        <v>0.55000001192092896</v>
      </c>
      <c r="K507" s="11">
        <v>1.4800000190734863</v>
      </c>
      <c r="L507" s="11">
        <v>1.1000000238418579</v>
      </c>
      <c r="M507" s="11">
        <v>2.9000000953674316</v>
      </c>
      <c r="N507" s="11">
        <v>0</v>
      </c>
    </row>
    <row r="508" spans="1:14">
      <c r="A508">
        <v>501</v>
      </c>
      <c r="B508" s="9">
        <v>22827</v>
      </c>
      <c r="C508" s="6">
        <f t="shared" si="33"/>
        <v>6</v>
      </c>
      <c r="D508" s="12">
        <f t="shared" si="34"/>
        <v>1962</v>
      </c>
      <c r="E508" s="11">
        <v>29.670000076293945</v>
      </c>
      <c r="F508" s="11">
        <v>28.680000305175781</v>
      </c>
      <c r="G508" s="11">
        <v>108.77999877929688</v>
      </c>
      <c r="H508" s="11">
        <v>0.99000000953674316</v>
      </c>
      <c r="I508" s="11">
        <v>1.1000000238418579</v>
      </c>
      <c r="J508" s="11">
        <v>1.1000000238418579</v>
      </c>
      <c r="K508" s="11">
        <v>1.5800000429153442</v>
      </c>
      <c r="L508" s="11">
        <v>1.5</v>
      </c>
      <c r="M508" s="11">
        <v>4.0999999046325684</v>
      </c>
      <c r="N508" s="11">
        <v>0</v>
      </c>
    </row>
    <row r="509" spans="1:14">
      <c r="A509">
        <v>502</v>
      </c>
      <c r="B509" s="9">
        <v>22858</v>
      </c>
      <c r="C509" s="6">
        <f t="shared" si="33"/>
        <v>7</v>
      </c>
      <c r="D509" s="12">
        <f t="shared" si="34"/>
        <v>1962</v>
      </c>
      <c r="E509" s="11">
        <v>28.840000152587891</v>
      </c>
      <c r="F509" s="11">
        <v>27.879999160766602</v>
      </c>
      <c r="G509" s="11">
        <v>105.76000213623047</v>
      </c>
      <c r="H509" s="11">
        <v>0.95999997854232788</v>
      </c>
      <c r="I509" s="11">
        <v>1.1000000238418579</v>
      </c>
      <c r="J509" s="11">
        <v>2.75</v>
      </c>
      <c r="K509" s="11">
        <v>1.5399999618530273</v>
      </c>
      <c r="L509" s="11">
        <v>1.1000000238418579</v>
      </c>
      <c r="M509" s="11">
        <v>2.9000000953674316</v>
      </c>
      <c r="N509" s="11">
        <v>0</v>
      </c>
    </row>
    <row r="510" spans="1:14">
      <c r="A510">
        <v>503</v>
      </c>
      <c r="B510" s="9">
        <v>22889</v>
      </c>
      <c r="C510" s="6">
        <f t="shared" si="33"/>
        <v>8</v>
      </c>
      <c r="D510" s="12">
        <f t="shared" si="34"/>
        <v>1962</v>
      </c>
      <c r="E510" s="11">
        <v>22.879999160766602</v>
      </c>
      <c r="F510" s="11">
        <v>22.120000839233398</v>
      </c>
      <c r="G510" s="11">
        <v>83.900001525878906</v>
      </c>
      <c r="H510" s="11">
        <v>0.75999999046325684</v>
      </c>
      <c r="I510" s="11">
        <v>1.1000000238418579</v>
      </c>
      <c r="J510" s="11">
        <v>3.2999999523162842</v>
      </c>
      <c r="K510" s="11">
        <v>1.2200000286102295</v>
      </c>
      <c r="L510" s="11">
        <v>1.2000000476837158</v>
      </c>
      <c r="M510" s="11">
        <v>3.2999999523162842</v>
      </c>
      <c r="N510" s="11">
        <v>0</v>
      </c>
    </row>
    <row r="511" spans="1:14">
      <c r="A511">
        <v>504</v>
      </c>
      <c r="B511" s="9">
        <v>22919</v>
      </c>
      <c r="C511" s="6">
        <f t="shared" si="33"/>
        <v>9</v>
      </c>
      <c r="D511" s="12">
        <f t="shared" si="34"/>
        <v>1962</v>
      </c>
      <c r="E511" s="11">
        <v>18.219999313354492</v>
      </c>
      <c r="F511" s="11">
        <v>17.610000610351563</v>
      </c>
      <c r="G511" s="11">
        <v>66.800003051757813</v>
      </c>
      <c r="H511" s="11">
        <v>0.61000001430511475</v>
      </c>
      <c r="I511" s="11">
        <v>1.1000000238418579</v>
      </c>
      <c r="J511" s="11">
        <v>2.75</v>
      </c>
      <c r="K511" s="11">
        <v>0.97000002861022949</v>
      </c>
      <c r="L511" s="11">
        <v>3.0999999046325684</v>
      </c>
      <c r="M511" s="11">
        <v>8.3000001907348633</v>
      </c>
      <c r="N511" s="11">
        <v>0</v>
      </c>
    </row>
    <row r="512" spans="1:14">
      <c r="A512">
        <v>505</v>
      </c>
      <c r="B512" s="9">
        <v>22950</v>
      </c>
      <c r="C512" s="6">
        <f t="shared" si="33"/>
        <v>10</v>
      </c>
      <c r="D512" s="12">
        <f t="shared" si="34"/>
        <v>1962</v>
      </c>
      <c r="E512" s="11">
        <v>0</v>
      </c>
      <c r="F512" s="11">
        <v>0</v>
      </c>
      <c r="G512" s="11">
        <v>0</v>
      </c>
      <c r="H512" s="11">
        <v>0</v>
      </c>
      <c r="I512" s="11">
        <v>1.1000000238418579</v>
      </c>
      <c r="J512" s="11">
        <v>1.1000000238418579</v>
      </c>
      <c r="K512" s="11">
        <v>0</v>
      </c>
      <c r="L512" s="11">
        <v>3</v>
      </c>
      <c r="M512" s="11">
        <v>7.9000000953674316</v>
      </c>
      <c r="N512" s="11">
        <v>52.389999389648438</v>
      </c>
    </row>
    <row r="513" spans="1:14">
      <c r="A513">
        <v>506</v>
      </c>
      <c r="B513" s="9">
        <v>22980</v>
      </c>
      <c r="C513" s="6">
        <f t="shared" si="33"/>
        <v>11</v>
      </c>
      <c r="D513" s="12">
        <f t="shared" si="34"/>
        <v>1962</v>
      </c>
      <c r="E513" s="11">
        <v>9999</v>
      </c>
      <c r="F513" s="11">
        <v>9999</v>
      </c>
      <c r="G513" s="11">
        <v>9999</v>
      </c>
      <c r="H513" s="11">
        <v>9999</v>
      </c>
      <c r="I513" s="11">
        <v>1.1000000238418579</v>
      </c>
      <c r="J513" s="11">
        <v>0.2800000011920929</v>
      </c>
      <c r="K513" s="11">
        <v>0</v>
      </c>
      <c r="L513" s="11">
        <v>2</v>
      </c>
      <c r="M513" s="11">
        <v>5.4000000953674316</v>
      </c>
      <c r="N513" s="11">
        <v>116.94000244140625</v>
      </c>
    </row>
    <row r="514" spans="1:14">
      <c r="A514">
        <v>507</v>
      </c>
      <c r="B514" s="9">
        <v>23011</v>
      </c>
      <c r="C514" s="6">
        <f t="shared" si="33"/>
        <v>12</v>
      </c>
      <c r="D514" s="12">
        <f t="shared" si="34"/>
        <v>1962</v>
      </c>
      <c r="E514" s="11">
        <v>9999</v>
      </c>
      <c r="F514" s="11">
        <v>9999</v>
      </c>
      <c r="G514" s="11">
        <v>9999</v>
      </c>
      <c r="H514" s="11">
        <v>9999</v>
      </c>
      <c r="I514" s="11">
        <v>1.1000000238418579</v>
      </c>
      <c r="J514" s="11">
        <v>0.2800000011920929</v>
      </c>
      <c r="K514" s="11">
        <v>0</v>
      </c>
      <c r="L514" s="11">
        <v>0.60000002384185791</v>
      </c>
      <c r="M514" s="11">
        <v>1.7000000476837158</v>
      </c>
      <c r="N514" s="11">
        <v>75.470001220703125</v>
      </c>
    </row>
    <row r="515" spans="1:14">
      <c r="A515">
        <v>508</v>
      </c>
      <c r="B515" s="9">
        <v>23042</v>
      </c>
      <c r="C515" s="6">
        <f t="shared" si="33"/>
        <v>1</v>
      </c>
      <c r="D515" s="12">
        <f t="shared" si="34"/>
        <v>1963</v>
      </c>
      <c r="E515" s="11">
        <v>9999</v>
      </c>
      <c r="F515" s="11">
        <v>9999</v>
      </c>
      <c r="G515" s="11">
        <v>9999</v>
      </c>
      <c r="H515" s="11">
        <v>9999</v>
      </c>
      <c r="I515" s="11">
        <v>1.1000000238418579</v>
      </c>
      <c r="J515" s="11">
        <v>0</v>
      </c>
      <c r="K515" s="11">
        <v>0</v>
      </c>
      <c r="L515" s="11">
        <v>0.5</v>
      </c>
      <c r="M515" s="11">
        <v>1.2000000476837158</v>
      </c>
      <c r="N515" s="11">
        <v>29.079999923706055</v>
      </c>
    </row>
    <row r="516" spans="1:14">
      <c r="A516">
        <v>509</v>
      </c>
      <c r="B516" s="9">
        <v>23070</v>
      </c>
      <c r="C516" s="6">
        <f t="shared" si="33"/>
        <v>2</v>
      </c>
      <c r="D516" s="12">
        <f t="shared" si="34"/>
        <v>1963</v>
      </c>
      <c r="E516" s="11">
        <v>9999</v>
      </c>
      <c r="F516" s="11">
        <v>9999</v>
      </c>
      <c r="G516" s="11">
        <v>9999</v>
      </c>
      <c r="H516" s="11">
        <v>9999</v>
      </c>
      <c r="I516" s="11">
        <v>1.1000000238418579</v>
      </c>
      <c r="J516" s="11">
        <v>0</v>
      </c>
      <c r="K516" s="11">
        <v>0</v>
      </c>
      <c r="L516" s="11">
        <v>0.5</v>
      </c>
      <c r="M516" s="11">
        <v>1.2000000476837158</v>
      </c>
      <c r="N516" s="11">
        <v>0</v>
      </c>
    </row>
    <row r="517" spans="1:14">
      <c r="A517">
        <v>510</v>
      </c>
      <c r="B517" s="9">
        <v>23101</v>
      </c>
      <c r="C517" s="6">
        <f t="shared" si="33"/>
        <v>3</v>
      </c>
      <c r="D517" s="12">
        <f t="shared" si="34"/>
        <v>1963</v>
      </c>
      <c r="E517" s="11">
        <v>0</v>
      </c>
      <c r="F517" s="11">
        <v>0</v>
      </c>
      <c r="G517" s="11">
        <v>9999</v>
      </c>
      <c r="H517" s="11">
        <v>9999</v>
      </c>
      <c r="I517" s="11">
        <v>1.1000000238418579</v>
      </c>
      <c r="J517" s="11">
        <v>1.6499999761581421</v>
      </c>
      <c r="K517" s="11">
        <v>0</v>
      </c>
      <c r="L517" s="11">
        <v>0.5</v>
      </c>
      <c r="M517" s="11">
        <v>1.2000000476837158</v>
      </c>
      <c r="N517" s="11">
        <v>0</v>
      </c>
    </row>
    <row r="518" spans="1:14">
      <c r="A518">
        <v>511</v>
      </c>
      <c r="B518" s="9">
        <v>23131</v>
      </c>
      <c r="C518" s="6">
        <f t="shared" si="33"/>
        <v>4</v>
      </c>
      <c r="D518" s="12">
        <f t="shared" si="34"/>
        <v>1963</v>
      </c>
      <c r="E518" s="11">
        <v>8.3299999237060547</v>
      </c>
      <c r="F518" s="11">
        <v>8.0500001907348633</v>
      </c>
      <c r="G518" s="11">
        <v>30.540000915527344</v>
      </c>
      <c r="H518" s="11">
        <v>0.2800000011920929</v>
      </c>
      <c r="I518" s="11">
        <v>1.1000000238418579</v>
      </c>
      <c r="J518" s="11">
        <v>0.55000001192092896</v>
      </c>
      <c r="K518" s="11">
        <v>0.43999999761581421</v>
      </c>
      <c r="L518" s="11">
        <v>0.5</v>
      </c>
      <c r="M518" s="11">
        <v>1.2000000476837158</v>
      </c>
      <c r="N518" s="11">
        <v>0</v>
      </c>
    </row>
    <row r="519" spans="1:14">
      <c r="A519">
        <v>512</v>
      </c>
      <c r="B519" s="9">
        <v>23162</v>
      </c>
      <c r="C519" s="6">
        <f t="shared" si="33"/>
        <v>5</v>
      </c>
      <c r="D519" s="12">
        <f t="shared" si="34"/>
        <v>1963</v>
      </c>
      <c r="E519" s="11">
        <v>26.780000686645508</v>
      </c>
      <c r="F519" s="11">
        <v>25.889999389648438</v>
      </c>
      <c r="G519" s="11">
        <v>98.209999084472656</v>
      </c>
      <c r="H519" s="11">
        <v>0.88999998569488525</v>
      </c>
      <c r="I519" s="11">
        <v>1.1000000238418579</v>
      </c>
      <c r="J519" s="11">
        <v>0.55000001192092896</v>
      </c>
      <c r="K519" s="11">
        <v>1.4299999475479126</v>
      </c>
      <c r="L519" s="11">
        <v>1.1000000238418579</v>
      </c>
      <c r="M519" s="11">
        <v>2.9000000953674316</v>
      </c>
      <c r="N519" s="11">
        <v>0</v>
      </c>
    </row>
    <row r="520" spans="1:14">
      <c r="A520">
        <v>513</v>
      </c>
      <c r="B520" s="9">
        <v>23192</v>
      </c>
      <c r="C520" s="6">
        <f t="shared" si="33"/>
        <v>6</v>
      </c>
      <c r="D520" s="12">
        <f t="shared" si="34"/>
        <v>1963</v>
      </c>
      <c r="E520" s="11">
        <v>34.270000457763672</v>
      </c>
      <c r="F520" s="11">
        <v>33.130001068115234</v>
      </c>
      <c r="G520" s="11">
        <v>125.65000152587891</v>
      </c>
      <c r="H520" s="11">
        <v>1.1399999856948853</v>
      </c>
      <c r="I520" s="11">
        <v>1.1000000238418579</v>
      </c>
      <c r="J520" s="11">
        <v>1.1000000238418579</v>
      </c>
      <c r="K520" s="11">
        <v>1.8300000429153442</v>
      </c>
      <c r="L520" s="11">
        <v>1.5</v>
      </c>
      <c r="M520" s="11">
        <v>4.0999999046325684</v>
      </c>
      <c r="N520" s="11">
        <v>0</v>
      </c>
    </row>
    <row r="521" spans="1:14">
      <c r="A521">
        <v>514</v>
      </c>
      <c r="B521" s="9">
        <v>23223</v>
      </c>
      <c r="C521" s="6">
        <f t="shared" ref="C521:C584" si="35">MONTH(B521)</f>
        <v>7</v>
      </c>
      <c r="D521" s="12">
        <f t="shared" ref="D521:D584" si="36">YEAR(B521)</f>
        <v>1963</v>
      </c>
      <c r="E521" s="11">
        <v>33.369998931884766</v>
      </c>
      <c r="F521" s="11">
        <v>32.259998321533203</v>
      </c>
      <c r="G521" s="11">
        <v>122.36000061035156</v>
      </c>
      <c r="H521" s="11">
        <v>1.1100000143051147</v>
      </c>
      <c r="I521" s="11">
        <v>1.1000000238418579</v>
      </c>
      <c r="J521" s="11">
        <v>2.75</v>
      </c>
      <c r="K521" s="11">
        <v>1.7799999713897705</v>
      </c>
      <c r="L521" s="11">
        <v>1.1000000238418579</v>
      </c>
      <c r="M521" s="11">
        <v>2.9000000953674316</v>
      </c>
      <c r="N521" s="11">
        <v>0</v>
      </c>
    </row>
    <row r="522" spans="1:14">
      <c r="A522">
        <v>515</v>
      </c>
      <c r="B522" s="9">
        <v>23254</v>
      </c>
      <c r="C522" s="6">
        <f t="shared" si="35"/>
        <v>8</v>
      </c>
      <c r="D522" s="12">
        <f t="shared" si="36"/>
        <v>1963</v>
      </c>
      <c r="E522" s="11">
        <v>26.579999923706055</v>
      </c>
      <c r="F522" s="11">
        <v>25.690000534057617</v>
      </c>
      <c r="G522" s="11">
        <v>97.459999084472656</v>
      </c>
      <c r="H522" s="11">
        <v>0.88999998569488525</v>
      </c>
      <c r="I522" s="11">
        <v>1.1000000238418579</v>
      </c>
      <c r="J522" s="11">
        <v>3.2999999523162842</v>
      </c>
      <c r="K522" s="11">
        <v>1.4199999570846558</v>
      </c>
      <c r="L522" s="11">
        <v>1.2000000476837158</v>
      </c>
      <c r="M522" s="11">
        <v>3.2999999523162842</v>
      </c>
      <c r="N522" s="11">
        <v>0</v>
      </c>
    </row>
    <row r="523" spans="1:14">
      <c r="A523">
        <v>516</v>
      </c>
      <c r="B523" s="9">
        <v>23284</v>
      </c>
      <c r="C523" s="6">
        <f t="shared" si="35"/>
        <v>9</v>
      </c>
      <c r="D523" s="12">
        <f t="shared" si="36"/>
        <v>1963</v>
      </c>
      <c r="E523" s="11">
        <v>20.25</v>
      </c>
      <c r="F523" s="11">
        <v>19.579999923706055</v>
      </c>
      <c r="G523" s="11">
        <v>74.25</v>
      </c>
      <c r="H523" s="11">
        <v>0.68000000715255737</v>
      </c>
      <c r="I523" s="11">
        <v>1.1000000238418579</v>
      </c>
      <c r="J523" s="11">
        <v>2.75</v>
      </c>
      <c r="K523" s="11">
        <v>1.0800000429153442</v>
      </c>
      <c r="L523" s="11">
        <v>3.0999999046325684</v>
      </c>
      <c r="M523" s="11">
        <v>8.3000001907348633</v>
      </c>
      <c r="N523" s="11">
        <v>0</v>
      </c>
    </row>
    <row r="524" spans="1:14">
      <c r="A524">
        <v>517</v>
      </c>
      <c r="B524" s="9">
        <v>23315</v>
      </c>
      <c r="C524" s="6">
        <f t="shared" si="35"/>
        <v>10</v>
      </c>
      <c r="D524" s="12">
        <f t="shared" si="36"/>
        <v>1963</v>
      </c>
      <c r="E524" s="11">
        <v>0.41999998688697815</v>
      </c>
      <c r="F524" s="11">
        <v>0.40000000596046448</v>
      </c>
      <c r="G524" s="11">
        <v>1.5299999713897705</v>
      </c>
      <c r="H524" s="11">
        <v>9.9999997764825821E-3</v>
      </c>
      <c r="I524" s="11">
        <v>1.1000000238418579</v>
      </c>
      <c r="J524" s="11">
        <v>1.1000000238418579</v>
      </c>
      <c r="K524" s="11">
        <v>1.9999999552965164E-2</v>
      </c>
      <c r="L524" s="11">
        <v>3</v>
      </c>
      <c r="M524" s="11">
        <v>7.9000000953674316</v>
      </c>
      <c r="N524" s="11">
        <v>77.169998168945313</v>
      </c>
    </row>
    <row r="525" spans="1:14">
      <c r="A525">
        <v>518</v>
      </c>
      <c r="B525" s="9">
        <v>23345</v>
      </c>
      <c r="C525" s="6">
        <f t="shared" si="35"/>
        <v>11</v>
      </c>
      <c r="D525" s="12">
        <f t="shared" si="36"/>
        <v>1963</v>
      </c>
      <c r="E525" s="11">
        <v>9999</v>
      </c>
      <c r="F525" s="11">
        <v>9999</v>
      </c>
      <c r="G525" s="11">
        <v>9999</v>
      </c>
      <c r="H525" s="11">
        <v>9999</v>
      </c>
      <c r="I525" s="11">
        <v>1.1000000238418579</v>
      </c>
      <c r="J525" s="11">
        <v>0.2800000011920929</v>
      </c>
      <c r="K525" s="11">
        <v>0</v>
      </c>
      <c r="L525" s="11">
        <v>2</v>
      </c>
      <c r="M525" s="11">
        <v>5.4000000953674316</v>
      </c>
      <c r="N525" s="11">
        <v>92.449996948242188</v>
      </c>
    </row>
    <row r="526" spans="1:14">
      <c r="A526">
        <v>519</v>
      </c>
      <c r="B526" s="9">
        <v>23376</v>
      </c>
      <c r="C526" s="6">
        <f t="shared" si="35"/>
        <v>12</v>
      </c>
      <c r="D526" s="12">
        <f t="shared" si="36"/>
        <v>1963</v>
      </c>
      <c r="E526" s="11">
        <v>9999</v>
      </c>
      <c r="F526" s="11">
        <v>9999</v>
      </c>
      <c r="G526" s="11">
        <v>9999</v>
      </c>
      <c r="H526" s="11">
        <v>9999</v>
      </c>
      <c r="I526" s="11">
        <v>1.1000000238418579</v>
      </c>
      <c r="J526" s="11">
        <v>0.2800000011920929</v>
      </c>
      <c r="K526" s="11">
        <v>0</v>
      </c>
      <c r="L526" s="11">
        <v>0.60000002384185791</v>
      </c>
      <c r="M526" s="11">
        <v>1.7000000476837158</v>
      </c>
      <c r="N526" s="11">
        <v>79.730003356933594</v>
      </c>
    </row>
    <row r="527" spans="1:14">
      <c r="A527">
        <v>520</v>
      </c>
      <c r="B527" s="9">
        <v>23407</v>
      </c>
      <c r="C527" s="6">
        <f t="shared" si="35"/>
        <v>1</v>
      </c>
      <c r="D527" s="12">
        <f t="shared" si="36"/>
        <v>1964</v>
      </c>
      <c r="E527" s="11">
        <v>9999</v>
      </c>
      <c r="F527" s="11">
        <v>9999</v>
      </c>
      <c r="G527" s="11">
        <v>9999</v>
      </c>
      <c r="H527" s="11">
        <v>9999</v>
      </c>
      <c r="I527" s="11">
        <v>1.1000000238418579</v>
      </c>
      <c r="J527" s="11">
        <v>0</v>
      </c>
      <c r="K527" s="11">
        <v>0</v>
      </c>
      <c r="L527" s="11">
        <v>0.5</v>
      </c>
      <c r="M527" s="11">
        <v>1.2000000476837158</v>
      </c>
      <c r="N527" s="11">
        <v>29.969999313354492</v>
      </c>
    </row>
    <row r="528" spans="1:14">
      <c r="A528">
        <v>521</v>
      </c>
      <c r="B528" s="9">
        <v>23436</v>
      </c>
      <c r="C528" s="6">
        <f t="shared" si="35"/>
        <v>2</v>
      </c>
      <c r="D528" s="12">
        <f t="shared" si="36"/>
        <v>1964</v>
      </c>
      <c r="E528" s="11">
        <v>9999</v>
      </c>
      <c r="F528" s="11">
        <v>9999</v>
      </c>
      <c r="G528" s="11">
        <v>9999</v>
      </c>
      <c r="H528" s="11">
        <v>9999</v>
      </c>
      <c r="I528" s="11">
        <v>1.1000000238418579</v>
      </c>
      <c r="J528" s="11">
        <v>0</v>
      </c>
      <c r="K528" s="11">
        <v>0</v>
      </c>
      <c r="L528" s="11">
        <v>0.5</v>
      </c>
      <c r="M528" s="11">
        <v>1.2000000476837158</v>
      </c>
      <c r="N528" s="11">
        <v>0</v>
      </c>
    </row>
    <row r="529" spans="1:14">
      <c r="A529">
        <v>522</v>
      </c>
      <c r="B529" s="9">
        <v>23467</v>
      </c>
      <c r="C529" s="6">
        <f t="shared" si="35"/>
        <v>3</v>
      </c>
      <c r="D529" s="12">
        <f t="shared" si="36"/>
        <v>1964</v>
      </c>
      <c r="E529" s="11">
        <v>1.2799999713897705</v>
      </c>
      <c r="F529" s="11">
        <v>1.2400000095367432</v>
      </c>
      <c r="G529" s="11">
        <v>9999</v>
      </c>
      <c r="H529" s="11">
        <v>9999</v>
      </c>
      <c r="I529" s="11">
        <v>1.1000000238418579</v>
      </c>
      <c r="J529" s="11">
        <v>1.6499999761581421</v>
      </c>
      <c r="K529" s="11">
        <v>7.0000000298023224E-2</v>
      </c>
      <c r="L529" s="11">
        <v>0.5</v>
      </c>
      <c r="M529" s="11">
        <v>1.2000000476837158</v>
      </c>
      <c r="N529" s="11">
        <v>0</v>
      </c>
    </row>
    <row r="530" spans="1:14">
      <c r="A530">
        <v>523</v>
      </c>
      <c r="B530" s="9">
        <v>23497</v>
      </c>
      <c r="C530" s="6">
        <f t="shared" si="35"/>
        <v>4</v>
      </c>
      <c r="D530" s="12">
        <f t="shared" si="36"/>
        <v>1964</v>
      </c>
      <c r="E530" s="11">
        <v>28.239999771118164</v>
      </c>
      <c r="F530" s="11">
        <v>27.299999237060547</v>
      </c>
      <c r="G530" s="11">
        <v>104.43000030517578</v>
      </c>
      <c r="H530" s="11">
        <v>0.94999998807907104</v>
      </c>
      <c r="I530" s="11">
        <v>1.1000000238418579</v>
      </c>
      <c r="J530" s="11">
        <v>0.55000001192092896</v>
      </c>
      <c r="K530" s="11">
        <v>1.5099999904632568</v>
      </c>
      <c r="L530" s="11">
        <v>0.5</v>
      </c>
      <c r="M530" s="11">
        <v>1.2000000476837158</v>
      </c>
      <c r="N530" s="11">
        <v>0</v>
      </c>
    </row>
    <row r="531" spans="1:14">
      <c r="A531">
        <v>524</v>
      </c>
      <c r="B531" s="9">
        <v>23528</v>
      </c>
      <c r="C531" s="6">
        <f t="shared" si="35"/>
        <v>5</v>
      </c>
      <c r="D531" s="12">
        <f t="shared" si="36"/>
        <v>1964</v>
      </c>
      <c r="E531" s="11">
        <v>25.75</v>
      </c>
      <c r="F531" s="11">
        <v>24.889999389648438</v>
      </c>
      <c r="G531" s="11">
        <v>95.209999084472656</v>
      </c>
      <c r="H531" s="11">
        <v>0.87000000476837158</v>
      </c>
      <c r="I531" s="11">
        <v>1.1000000238418579</v>
      </c>
      <c r="J531" s="11">
        <v>0.55000001192092896</v>
      </c>
      <c r="K531" s="11">
        <v>1.3700000047683716</v>
      </c>
      <c r="L531" s="11">
        <v>1.1000000238418579</v>
      </c>
      <c r="M531" s="11">
        <v>2.9000000953674316</v>
      </c>
      <c r="N531" s="11">
        <v>0</v>
      </c>
    </row>
    <row r="532" spans="1:14">
      <c r="A532">
        <v>525</v>
      </c>
      <c r="B532" s="9">
        <v>23558</v>
      </c>
      <c r="C532" s="6">
        <f t="shared" si="35"/>
        <v>6</v>
      </c>
      <c r="D532" s="12">
        <f t="shared" si="36"/>
        <v>1964</v>
      </c>
      <c r="E532" s="11">
        <v>27.260000228881836</v>
      </c>
      <c r="F532" s="11">
        <v>26.350000381469727</v>
      </c>
      <c r="G532" s="11">
        <v>100.80000305175781</v>
      </c>
      <c r="H532" s="11">
        <v>0.92000001668930054</v>
      </c>
      <c r="I532" s="11">
        <v>1.1000000238418579</v>
      </c>
      <c r="J532" s="11">
        <v>1.1000000238418579</v>
      </c>
      <c r="K532" s="11">
        <v>1.4500000476837158</v>
      </c>
      <c r="L532" s="11">
        <v>1.5</v>
      </c>
      <c r="M532" s="11">
        <v>4.0999999046325684</v>
      </c>
      <c r="N532" s="11">
        <v>0</v>
      </c>
    </row>
    <row r="533" spans="1:14">
      <c r="A533">
        <v>526</v>
      </c>
      <c r="B533" s="9">
        <v>23589</v>
      </c>
      <c r="C533" s="6">
        <f t="shared" si="35"/>
        <v>7</v>
      </c>
      <c r="D533" s="12">
        <f t="shared" si="36"/>
        <v>1964</v>
      </c>
      <c r="E533" s="11">
        <v>28.049999237060547</v>
      </c>
      <c r="F533" s="11">
        <v>27.120000839233398</v>
      </c>
      <c r="G533" s="11">
        <v>103.73999786376953</v>
      </c>
      <c r="H533" s="11">
        <v>0.93999999761581421</v>
      </c>
      <c r="I533" s="11">
        <v>1.1000000238418579</v>
      </c>
      <c r="J533" s="11">
        <v>2.75</v>
      </c>
      <c r="K533" s="11">
        <v>1.5</v>
      </c>
      <c r="L533" s="11">
        <v>1.1000000238418579</v>
      </c>
      <c r="M533" s="11">
        <v>2.9000000953674316</v>
      </c>
      <c r="N533" s="11">
        <v>0</v>
      </c>
    </row>
    <row r="534" spans="1:14">
      <c r="A534">
        <v>527</v>
      </c>
      <c r="B534" s="9">
        <v>23620</v>
      </c>
      <c r="C534" s="6">
        <f t="shared" si="35"/>
        <v>8</v>
      </c>
      <c r="D534" s="12">
        <f t="shared" si="36"/>
        <v>1964</v>
      </c>
      <c r="E534" s="11">
        <v>22.370000839233398</v>
      </c>
      <c r="F534" s="11">
        <v>21.629999160766602</v>
      </c>
      <c r="G534" s="11">
        <v>82.730003356933594</v>
      </c>
      <c r="H534" s="11">
        <v>0.75</v>
      </c>
      <c r="I534" s="11">
        <v>1.1000000238418579</v>
      </c>
      <c r="J534" s="11">
        <v>3.2999999523162842</v>
      </c>
      <c r="K534" s="11">
        <v>1.190000057220459</v>
      </c>
      <c r="L534" s="11">
        <v>1.2000000476837158</v>
      </c>
      <c r="M534" s="11">
        <v>3.2999999523162842</v>
      </c>
      <c r="N534" s="11">
        <v>0</v>
      </c>
    </row>
    <row r="535" spans="1:14">
      <c r="A535">
        <v>528</v>
      </c>
      <c r="B535" s="9">
        <v>23650</v>
      </c>
      <c r="C535" s="6">
        <f t="shared" si="35"/>
        <v>9</v>
      </c>
      <c r="D535" s="12">
        <f t="shared" si="36"/>
        <v>1964</v>
      </c>
      <c r="E535" s="11">
        <v>15.930000305175781</v>
      </c>
      <c r="F535" s="11">
        <v>15.399999618530273</v>
      </c>
      <c r="G535" s="11">
        <v>58.909999847412109</v>
      </c>
      <c r="H535" s="11">
        <v>0.54000002145767212</v>
      </c>
      <c r="I535" s="11">
        <v>1.1000000238418579</v>
      </c>
      <c r="J535" s="11">
        <v>2.75</v>
      </c>
      <c r="K535" s="11">
        <v>0.85000002384185791</v>
      </c>
      <c r="L535" s="11">
        <v>3.0999999046325684</v>
      </c>
      <c r="M535" s="11">
        <v>8.3000001907348633</v>
      </c>
      <c r="N535" s="11">
        <v>0</v>
      </c>
    </row>
    <row r="536" spans="1:14">
      <c r="A536">
        <v>529</v>
      </c>
      <c r="B536" s="9">
        <v>23681</v>
      </c>
      <c r="C536" s="6">
        <f t="shared" si="35"/>
        <v>10</v>
      </c>
      <c r="D536" s="12">
        <f t="shared" si="36"/>
        <v>1964</v>
      </c>
      <c r="E536" s="11">
        <v>1.1299999952316284</v>
      </c>
      <c r="F536" s="11">
        <v>1.0900000333786011</v>
      </c>
      <c r="G536" s="11">
        <v>4.179999828338623</v>
      </c>
      <c r="H536" s="11">
        <v>3.9999999105930328E-2</v>
      </c>
      <c r="I536" s="11">
        <v>1.1000000238418579</v>
      </c>
      <c r="J536" s="11">
        <v>1.1000000238418579</v>
      </c>
      <c r="K536" s="11">
        <v>5.9999998658895493E-2</v>
      </c>
      <c r="L536" s="11">
        <v>2.5</v>
      </c>
      <c r="M536" s="11">
        <v>7.9000000953674316</v>
      </c>
      <c r="N536" s="11">
        <v>85.75</v>
      </c>
    </row>
    <row r="537" spans="1:14">
      <c r="A537">
        <v>530</v>
      </c>
      <c r="B537" s="9">
        <v>23711</v>
      </c>
      <c r="C537" s="6">
        <f t="shared" si="35"/>
        <v>11</v>
      </c>
      <c r="D537" s="12">
        <f t="shared" si="36"/>
        <v>1964</v>
      </c>
      <c r="E537" s="11">
        <v>9999</v>
      </c>
      <c r="F537" s="11">
        <v>9999</v>
      </c>
      <c r="G537" s="11">
        <v>9999</v>
      </c>
      <c r="H537" s="11">
        <v>9999</v>
      </c>
      <c r="I537" s="11">
        <v>1.1000000238418579</v>
      </c>
      <c r="J537" s="11">
        <v>0.2800000011920929</v>
      </c>
      <c r="K537" s="11">
        <v>0</v>
      </c>
      <c r="L537" s="11">
        <v>1.7000000476837158</v>
      </c>
      <c r="M537" s="11">
        <v>5.4000000953674316</v>
      </c>
      <c r="N537" s="11">
        <v>98.029998779296875</v>
      </c>
    </row>
    <row r="538" spans="1:14">
      <c r="A538">
        <v>531</v>
      </c>
      <c r="B538" s="9">
        <v>23742</v>
      </c>
      <c r="C538" s="6">
        <f t="shared" si="35"/>
        <v>12</v>
      </c>
      <c r="D538" s="12">
        <f t="shared" si="36"/>
        <v>1964</v>
      </c>
      <c r="E538" s="11">
        <v>9999</v>
      </c>
      <c r="F538" s="11">
        <v>9999</v>
      </c>
      <c r="G538" s="11">
        <v>9999</v>
      </c>
      <c r="H538" s="11">
        <v>9999</v>
      </c>
      <c r="I538" s="11">
        <v>1.1000000238418579</v>
      </c>
      <c r="J538" s="11">
        <v>0.2800000011920929</v>
      </c>
      <c r="K538" s="11">
        <v>0</v>
      </c>
      <c r="L538" s="11">
        <v>0.5</v>
      </c>
      <c r="M538" s="11">
        <v>1.7000000476837158</v>
      </c>
      <c r="N538" s="11">
        <v>69.300003051757813</v>
      </c>
    </row>
    <row r="539" spans="1:14">
      <c r="A539">
        <v>532</v>
      </c>
      <c r="B539" s="9">
        <v>23773</v>
      </c>
      <c r="C539" s="6">
        <f t="shared" si="35"/>
        <v>1</v>
      </c>
      <c r="D539" s="12">
        <f t="shared" si="36"/>
        <v>1965</v>
      </c>
      <c r="E539" s="11">
        <v>9999</v>
      </c>
      <c r="F539" s="11">
        <v>9999</v>
      </c>
      <c r="G539" s="11">
        <v>9999</v>
      </c>
      <c r="H539" s="11">
        <v>9999</v>
      </c>
      <c r="I539" s="11">
        <v>1.1000000238418579</v>
      </c>
      <c r="J539" s="11">
        <v>0</v>
      </c>
      <c r="K539" s="11">
        <v>0</v>
      </c>
      <c r="L539" s="11">
        <v>0.40000000596046448</v>
      </c>
      <c r="M539" s="11">
        <v>1.2000000476837158</v>
      </c>
      <c r="N539" s="11">
        <v>21.5</v>
      </c>
    </row>
    <row r="540" spans="1:14">
      <c r="A540">
        <v>533</v>
      </c>
      <c r="B540" s="9">
        <v>23801</v>
      </c>
      <c r="C540" s="6">
        <f t="shared" si="35"/>
        <v>2</v>
      </c>
      <c r="D540" s="12">
        <f t="shared" si="36"/>
        <v>1965</v>
      </c>
      <c r="E540" s="11">
        <v>9999</v>
      </c>
      <c r="F540" s="11">
        <v>9999</v>
      </c>
      <c r="G540" s="11">
        <v>9999</v>
      </c>
      <c r="H540" s="11">
        <v>9999</v>
      </c>
      <c r="I540" s="11">
        <v>1.1000000238418579</v>
      </c>
      <c r="J540" s="11">
        <v>0</v>
      </c>
      <c r="K540" s="11">
        <v>0</v>
      </c>
      <c r="L540" s="11">
        <v>0.40000000596046448</v>
      </c>
      <c r="M540" s="11">
        <v>1.2000000476837158</v>
      </c>
      <c r="N540" s="11">
        <v>0</v>
      </c>
    </row>
    <row r="541" spans="1:14">
      <c r="A541">
        <v>534</v>
      </c>
      <c r="B541" s="9">
        <v>23832</v>
      </c>
      <c r="C541" s="6">
        <f t="shared" si="35"/>
        <v>3</v>
      </c>
      <c r="D541" s="12">
        <f t="shared" si="36"/>
        <v>1965</v>
      </c>
      <c r="E541" s="11">
        <v>1.0299999713897705</v>
      </c>
      <c r="F541" s="11">
        <v>0.99000000953674316</v>
      </c>
      <c r="G541" s="11">
        <v>9999</v>
      </c>
      <c r="H541" s="11">
        <v>9999</v>
      </c>
      <c r="I541" s="11">
        <v>1.1000000238418579</v>
      </c>
      <c r="J541" s="11">
        <v>1.6499999761581421</v>
      </c>
      <c r="K541" s="11">
        <v>5.000000074505806E-2</v>
      </c>
      <c r="L541" s="11">
        <v>0.40000000596046448</v>
      </c>
      <c r="M541" s="11">
        <v>1.2000000476837158</v>
      </c>
      <c r="N541" s="11">
        <v>0</v>
      </c>
    </row>
    <row r="542" spans="1:14">
      <c r="A542">
        <v>535</v>
      </c>
      <c r="B542" s="9">
        <v>23862</v>
      </c>
      <c r="C542" s="6">
        <f t="shared" si="35"/>
        <v>4</v>
      </c>
      <c r="D542" s="12">
        <f t="shared" si="36"/>
        <v>1965</v>
      </c>
      <c r="E542" s="11">
        <v>18.020000457763672</v>
      </c>
      <c r="F542" s="11">
        <v>17.420000076293945</v>
      </c>
      <c r="G542" s="11">
        <v>66.519996643066406</v>
      </c>
      <c r="H542" s="11">
        <v>0.60000002384185791</v>
      </c>
      <c r="I542" s="11">
        <v>1.1000000238418579</v>
      </c>
      <c r="J542" s="11">
        <v>0.55000001192092896</v>
      </c>
      <c r="K542" s="11">
        <v>0.95999997854232788</v>
      </c>
      <c r="L542" s="11">
        <v>0.40000000596046448</v>
      </c>
      <c r="M542" s="11">
        <v>1.2000000476837158</v>
      </c>
      <c r="N542" s="11">
        <v>0</v>
      </c>
    </row>
    <row r="543" spans="1:14">
      <c r="A543">
        <v>536</v>
      </c>
      <c r="B543" s="9">
        <v>23893</v>
      </c>
      <c r="C543" s="6">
        <f t="shared" si="35"/>
        <v>5</v>
      </c>
      <c r="D543" s="12">
        <f t="shared" si="36"/>
        <v>1965</v>
      </c>
      <c r="E543" s="11">
        <v>28.479999542236328</v>
      </c>
      <c r="F543" s="11">
        <v>27.530000686645508</v>
      </c>
      <c r="G543" s="11">
        <v>105.16000366210938</v>
      </c>
      <c r="H543" s="11">
        <v>0.95999997854232788</v>
      </c>
      <c r="I543" s="11">
        <v>1.1000000238418579</v>
      </c>
      <c r="J543" s="11">
        <v>0.55000001192092896</v>
      </c>
      <c r="K543" s="11">
        <v>1.5199999809265137</v>
      </c>
      <c r="L543" s="11">
        <v>0.89999997615814209</v>
      </c>
      <c r="M543" s="11">
        <v>2.9000000953674316</v>
      </c>
      <c r="N543" s="11">
        <v>0</v>
      </c>
    </row>
    <row r="544" spans="1:14">
      <c r="A544">
        <v>537</v>
      </c>
      <c r="B544" s="9">
        <v>23923</v>
      </c>
      <c r="C544" s="6">
        <f t="shared" si="35"/>
        <v>6</v>
      </c>
      <c r="D544" s="12">
        <f t="shared" si="36"/>
        <v>1965</v>
      </c>
      <c r="E544" s="11">
        <v>30.100000381469727</v>
      </c>
      <c r="F544" s="11">
        <v>29.100000381469727</v>
      </c>
      <c r="G544" s="11">
        <v>111.12999725341797</v>
      </c>
      <c r="H544" s="11">
        <v>1.0099999904632568</v>
      </c>
      <c r="I544" s="11">
        <v>1.1000000238418579</v>
      </c>
      <c r="J544" s="11">
        <v>1.1000000238418579</v>
      </c>
      <c r="K544" s="11">
        <v>1.6100000143051147</v>
      </c>
      <c r="L544" s="11">
        <v>1.2999999523162842</v>
      </c>
      <c r="M544" s="11">
        <v>4.0999999046325684</v>
      </c>
      <c r="N544" s="11">
        <v>0</v>
      </c>
    </row>
    <row r="545" spans="1:14">
      <c r="A545">
        <v>538</v>
      </c>
      <c r="B545" s="9">
        <v>23954</v>
      </c>
      <c r="C545" s="6">
        <f t="shared" si="35"/>
        <v>7</v>
      </c>
      <c r="D545" s="12">
        <f t="shared" si="36"/>
        <v>1965</v>
      </c>
      <c r="E545" s="11">
        <v>28.760000228881836</v>
      </c>
      <c r="F545" s="11">
        <v>27.799999237060547</v>
      </c>
      <c r="G545" s="11">
        <v>106.18000030517578</v>
      </c>
      <c r="H545" s="11">
        <v>0.97000002861022949</v>
      </c>
      <c r="I545" s="11">
        <v>1.1000000238418579</v>
      </c>
      <c r="J545" s="11">
        <v>2.75</v>
      </c>
      <c r="K545" s="11">
        <v>1.5299999713897705</v>
      </c>
      <c r="L545" s="11">
        <v>0.89999997615814209</v>
      </c>
      <c r="M545" s="11">
        <v>2.9000000953674316</v>
      </c>
      <c r="N545" s="11">
        <v>0</v>
      </c>
    </row>
    <row r="546" spans="1:14">
      <c r="A546">
        <v>539</v>
      </c>
      <c r="B546" s="9">
        <v>23985</v>
      </c>
      <c r="C546" s="6">
        <f t="shared" si="35"/>
        <v>8</v>
      </c>
      <c r="D546" s="12">
        <f t="shared" si="36"/>
        <v>1965</v>
      </c>
      <c r="E546" s="11">
        <v>18.819999694824219</v>
      </c>
      <c r="F546" s="11">
        <v>18.200000762939453</v>
      </c>
      <c r="G546" s="11">
        <v>69.489997863769531</v>
      </c>
      <c r="H546" s="11">
        <v>0.62999999523162842</v>
      </c>
      <c r="I546" s="11">
        <v>1.1000000238418579</v>
      </c>
      <c r="J546" s="11">
        <v>3.2999999523162842</v>
      </c>
      <c r="K546" s="11">
        <v>1</v>
      </c>
      <c r="L546" s="11">
        <v>1.1000000238418579</v>
      </c>
      <c r="M546" s="11">
        <v>3.2999999523162842</v>
      </c>
      <c r="N546" s="11">
        <v>0</v>
      </c>
    </row>
    <row r="547" spans="1:14">
      <c r="A547">
        <v>540</v>
      </c>
      <c r="B547" s="9">
        <v>24015</v>
      </c>
      <c r="C547" s="6">
        <f t="shared" si="35"/>
        <v>9</v>
      </c>
      <c r="D547" s="12">
        <f t="shared" si="36"/>
        <v>1965</v>
      </c>
      <c r="E547" s="11">
        <v>18.159999847412109</v>
      </c>
      <c r="F547" s="11">
        <v>17.559999465942383</v>
      </c>
      <c r="G547" s="11">
        <v>67.05999755859375</v>
      </c>
      <c r="H547" s="11">
        <v>0.61000001430511475</v>
      </c>
      <c r="I547" s="11">
        <v>1.1000000238418579</v>
      </c>
      <c r="J547" s="11">
        <v>2.75</v>
      </c>
      <c r="K547" s="11">
        <v>0.97000002861022949</v>
      </c>
      <c r="L547" s="11">
        <v>2.7000000476837158</v>
      </c>
      <c r="M547" s="11">
        <v>8.3000001907348633</v>
      </c>
      <c r="N547" s="11">
        <v>0</v>
      </c>
    </row>
    <row r="548" spans="1:14">
      <c r="A548">
        <v>541</v>
      </c>
      <c r="B548" s="9">
        <v>24046</v>
      </c>
      <c r="C548" s="6">
        <f t="shared" si="35"/>
        <v>10</v>
      </c>
      <c r="D548" s="12">
        <f t="shared" si="36"/>
        <v>1965</v>
      </c>
      <c r="E548" s="11">
        <v>6.630000114440918</v>
      </c>
      <c r="F548" s="11">
        <v>6.4099998474121094</v>
      </c>
      <c r="G548" s="11">
        <v>24.469999313354492</v>
      </c>
      <c r="H548" s="11">
        <v>0.2199999988079071</v>
      </c>
      <c r="I548" s="11">
        <v>1.1000000238418579</v>
      </c>
      <c r="J548" s="11">
        <v>1.1000000238418579</v>
      </c>
      <c r="K548" s="11">
        <v>0.34999999403953552</v>
      </c>
      <c r="L548" s="11">
        <v>3</v>
      </c>
      <c r="M548" s="11">
        <v>7.9000000953674316</v>
      </c>
      <c r="N548" s="11">
        <v>89.69000244140625</v>
      </c>
    </row>
    <row r="549" spans="1:14">
      <c r="A549">
        <v>542</v>
      </c>
      <c r="B549" s="9">
        <v>24076</v>
      </c>
      <c r="C549" s="6">
        <f t="shared" si="35"/>
        <v>11</v>
      </c>
      <c r="D549" s="12">
        <f t="shared" si="36"/>
        <v>1965</v>
      </c>
      <c r="E549" s="11">
        <v>9999</v>
      </c>
      <c r="F549" s="11">
        <v>9999</v>
      </c>
      <c r="G549" s="11">
        <v>9999</v>
      </c>
      <c r="H549" s="11">
        <v>9999</v>
      </c>
      <c r="I549" s="11">
        <v>1.1000000238418579</v>
      </c>
      <c r="J549" s="11">
        <v>0.2800000011920929</v>
      </c>
      <c r="K549" s="11">
        <v>0</v>
      </c>
      <c r="L549" s="11">
        <v>2</v>
      </c>
      <c r="M549" s="11">
        <v>5.4000000953674316</v>
      </c>
      <c r="N549" s="11">
        <v>93.510002136230469</v>
      </c>
    </row>
    <row r="550" spans="1:14">
      <c r="A550">
        <v>543</v>
      </c>
      <c r="B550" s="9">
        <v>24107</v>
      </c>
      <c r="C550" s="6">
        <f t="shared" si="35"/>
        <v>12</v>
      </c>
      <c r="D550" s="12">
        <f t="shared" si="36"/>
        <v>1965</v>
      </c>
      <c r="E550" s="11">
        <v>9999</v>
      </c>
      <c r="F550" s="11">
        <v>9999</v>
      </c>
      <c r="G550" s="11">
        <v>9999</v>
      </c>
      <c r="H550" s="11">
        <v>9999</v>
      </c>
      <c r="I550" s="11">
        <v>1.1000000238418579</v>
      </c>
      <c r="J550" s="11">
        <v>0.2800000011920929</v>
      </c>
      <c r="K550" s="11">
        <v>0</v>
      </c>
      <c r="L550" s="11">
        <v>0.60000002384185791</v>
      </c>
      <c r="M550" s="11">
        <v>1.7000000476837158</v>
      </c>
      <c r="N550" s="11">
        <v>75.580001831054688</v>
      </c>
    </row>
    <row r="551" spans="1:14">
      <c r="A551">
        <v>544</v>
      </c>
      <c r="B551" s="9">
        <v>24138</v>
      </c>
      <c r="C551" s="6">
        <f t="shared" si="35"/>
        <v>1</v>
      </c>
      <c r="D551" s="12">
        <f t="shared" si="36"/>
        <v>1966</v>
      </c>
      <c r="E551" s="11">
        <v>9999</v>
      </c>
      <c r="F551" s="11">
        <v>9999</v>
      </c>
      <c r="G551" s="11">
        <v>9999</v>
      </c>
      <c r="H551" s="11">
        <v>9999</v>
      </c>
      <c r="I551" s="11">
        <v>1.1000000238418579</v>
      </c>
      <c r="J551" s="11">
        <v>0</v>
      </c>
      <c r="K551" s="11">
        <v>0</v>
      </c>
      <c r="L551" s="11">
        <v>0.5</v>
      </c>
      <c r="M551" s="11">
        <v>1.2000000476837158</v>
      </c>
      <c r="N551" s="11">
        <v>30.770000457763672</v>
      </c>
    </row>
    <row r="552" spans="1:14">
      <c r="A552">
        <v>545</v>
      </c>
      <c r="B552" s="9">
        <v>24166</v>
      </c>
      <c r="C552" s="6">
        <f t="shared" si="35"/>
        <v>2</v>
      </c>
      <c r="D552" s="12">
        <f t="shared" si="36"/>
        <v>1966</v>
      </c>
      <c r="E552" s="11">
        <v>9999</v>
      </c>
      <c r="F552" s="11">
        <v>9999</v>
      </c>
      <c r="G552" s="11">
        <v>9999</v>
      </c>
      <c r="H552" s="11">
        <v>9999</v>
      </c>
      <c r="I552" s="11">
        <v>1.1000000238418579</v>
      </c>
      <c r="J552" s="11">
        <v>0</v>
      </c>
      <c r="K552" s="11">
        <v>0</v>
      </c>
      <c r="L552" s="11">
        <v>0.5</v>
      </c>
      <c r="M552" s="11">
        <v>1.2000000476837158</v>
      </c>
      <c r="N552" s="11">
        <v>0</v>
      </c>
    </row>
    <row r="553" spans="1:14">
      <c r="A553">
        <v>546</v>
      </c>
      <c r="B553" s="9">
        <v>24197</v>
      </c>
      <c r="C553" s="6">
        <f t="shared" si="35"/>
        <v>3</v>
      </c>
      <c r="D553" s="12">
        <f t="shared" si="36"/>
        <v>1966</v>
      </c>
      <c r="E553" s="11">
        <v>0.77999997138977051</v>
      </c>
      <c r="F553" s="11">
        <v>0.75</v>
      </c>
      <c r="G553" s="11">
        <v>9999</v>
      </c>
      <c r="H553" s="11">
        <v>9999</v>
      </c>
      <c r="I553" s="11">
        <v>1.1000000238418579</v>
      </c>
      <c r="J553" s="11">
        <v>1.6499999761581421</v>
      </c>
      <c r="K553" s="11">
        <v>3.9999999105930328E-2</v>
      </c>
      <c r="L553" s="11">
        <v>0.5</v>
      </c>
      <c r="M553" s="11">
        <v>1.2000000476837158</v>
      </c>
      <c r="N553" s="11">
        <v>0</v>
      </c>
    </row>
    <row r="554" spans="1:14">
      <c r="A554">
        <v>547</v>
      </c>
      <c r="B554" s="9">
        <v>24227</v>
      </c>
      <c r="C554" s="6">
        <f t="shared" si="35"/>
        <v>4</v>
      </c>
      <c r="D554" s="12">
        <f t="shared" si="36"/>
        <v>1966</v>
      </c>
      <c r="E554" s="11">
        <v>25.459999084472656</v>
      </c>
      <c r="F554" s="11">
        <v>24.620000839233398</v>
      </c>
      <c r="G554" s="11">
        <v>93.860000610351563</v>
      </c>
      <c r="H554" s="11">
        <v>0.85000002384185791</v>
      </c>
      <c r="I554" s="11">
        <v>1.1000000238418579</v>
      </c>
      <c r="J554" s="11">
        <v>0.55000001192092896</v>
      </c>
      <c r="K554" s="11">
        <v>1.3600000143051147</v>
      </c>
      <c r="L554" s="11">
        <v>0.5</v>
      </c>
      <c r="M554" s="11">
        <v>1.2000000476837158</v>
      </c>
      <c r="N554" s="11">
        <v>0</v>
      </c>
    </row>
    <row r="555" spans="1:14">
      <c r="A555">
        <v>548</v>
      </c>
      <c r="B555" s="9">
        <v>24258</v>
      </c>
      <c r="C555" s="6">
        <f t="shared" si="35"/>
        <v>5</v>
      </c>
      <c r="D555" s="12">
        <f t="shared" si="36"/>
        <v>1966</v>
      </c>
      <c r="E555" s="11">
        <v>25.930000305175781</v>
      </c>
      <c r="F555" s="11">
        <v>25.059999465942383</v>
      </c>
      <c r="G555" s="11">
        <v>95.569999694824219</v>
      </c>
      <c r="H555" s="11">
        <v>0.87000000476837158</v>
      </c>
      <c r="I555" s="11">
        <v>1.1000000238418579</v>
      </c>
      <c r="J555" s="11">
        <v>0.55000001192092896</v>
      </c>
      <c r="K555" s="11">
        <v>1.3799999952316284</v>
      </c>
      <c r="L555" s="11">
        <v>1.1000000238418579</v>
      </c>
      <c r="M555" s="11">
        <v>2.9000000953674316</v>
      </c>
      <c r="N555" s="11">
        <v>0</v>
      </c>
    </row>
    <row r="556" spans="1:14">
      <c r="A556">
        <v>549</v>
      </c>
      <c r="B556" s="9">
        <v>24288</v>
      </c>
      <c r="C556" s="6">
        <f t="shared" si="35"/>
        <v>6</v>
      </c>
      <c r="D556" s="12">
        <f t="shared" si="36"/>
        <v>1966</v>
      </c>
      <c r="E556" s="11">
        <v>27.649999618530273</v>
      </c>
      <c r="F556" s="11">
        <v>26.729999542236328</v>
      </c>
      <c r="G556" s="11">
        <v>101.91999816894531</v>
      </c>
      <c r="H556" s="11">
        <v>0.93000000715255737</v>
      </c>
      <c r="I556" s="11">
        <v>1.1000000238418579</v>
      </c>
      <c r="J556" s="11">
        <v>1.1000000238418579</v>
      </c>
      <c r="K556" s="11">
        <v>1.4700000286102295</v>
      </c>
      <c r="L556" s="11">
        <v>1.5</v>
      </c>
      <c r="M556" s="11">
        <v>4.0999999046325684</v>
      </c>
      <c r="N556" s="11">
        <v>0</v>
      </c>
    </row>
    <row r="557" spans="1:14">
      <c r="A557">
        <v>550</v>
      </c>
      <c r="B557" s="9">
        <v>24319</v>
      </c>
      <c r="C557" s="6">
        <f t="shared" si="35"/>
        <v>7</v>
      </c>
      <c r="D557" s="12">
        <f t="shared" si="36"/>
        <v>1966</v>
      </c>
      <c r="E557" s="11">
        <v>26.360000610351563</v>
      </c>
      <c r="F557" s="11">
        <v>25.479999542236328</v>
      </c>
      <c r="G557" s="11">
        <v>97.150001525878906</v>
      </c>
      <c r="H557" s="11">
        <v>0.87999999523162842</v>
      </c>
      <c r="I557" s="11">
        <v>1.1000000238418579</v>
      </c>
      <c r="J557" s="11">
        <v>2.75</v>
      </c>
      <c r="K557" s="11">
        <v>1.4099999666213989</v>
      </c>
      <c r="L557" s="11">
        <v>1.1000000238418579</v>
      </c>
      <c r="M557" s="11">
        <v>2.9000000953674316</v>
      </c>
      <c r="N557" s="11">
        <v>0</v>
      </c>
    </row>
    <row r="558" spans="1:14">
      <c r="A558">
        <v>551</v>
      </c>
      <c r="B558" s="9">
        <v>24350</v>
      </c>
      <c r="C558" s="6">
        <f t="shared" si="35"/>
        <v>8</v>
      </c>
      <c r="D558" s="12">
        <f t="shared" si="36"/>
        <v>1966</v>
      </c>
      <c r="E558" s="11">
        <v>20.979999542236328</v>
      </c>
      <c r="F558" s="11">
        <v>20.280000686645508</v>
      </c>
      <c r="G558" s="11">
        <v>77.319999694824219</v>
      </c>
      <c r="H558" s="11">
        <v>0.69999998807907104</v>
      </c>
      <c r="I558" s="11">
        <v>1.1000000238418579</v>
      </c>
      <c r="J558" s="11">
        <v>3.2999999523162842</v>
      </c>
      <c r="K558" s="11">
        <v>1.1200000047683716</v>
      </c>
      <c r="L558" s="11">
        <v>1.2000000476837158</v>
      </c>
      <c r="M558" s="11">
        <v>3.2999999523162842</v>
      </c>
      <c r="N558" s="11">
        <v>0</v>
      </c>
    </row>
    <row r="559" spans="1:14">
      <c r="A559">
        <v>552</v>
      </c>
      <c r="B559" s="9">
        <v>24380</v>
      </c>
      <c r="C559" s="6">
        <f t="shared" si="35"/>
        <v>9</v>
      </c>
      <c r="D559" s="12">
        <f t="shared" si="36"/>
        <v>1966</v>
      </c>
      <c r="E559" s="11">
        <v>16.760000228881836</v>
      </c>
      <c r="F559" s="11">
        <v>16.200000762939453</v>
      </c>
      <c r="G559" s="11">
        <v>61.779998779296875</v>
      </c>
      <c r="H559" s="11">
        <v>0.56000000238418579</v>
      </c>
      <c r="I559" s="11">
        <v>1.1000000238418579</v>
      </c>
      <c r="J559" s="11">
        <v>2.75</v>
      </c>
      <c r="K559" s="11">
        <v>0.88999998569488525</v>
      </c>
      <c r="L559" s="11">
        <v>3.0999999046325684</v>
      </c>
      <c r="M559" s="11">
        <v>8.3000001907348633</v>
      </c>
      <c r="N559" s="11">
        <v>0</v>
      </c>
    </row>
    <row r="560" spans="1:14">
      <c r="A560">
        <v>553</v>
      </c>
      <c r="B560" s="9">
        <v>24411</v>
      </c>
      <c r="C560" s="6">
        <f t="shared" si="35"/>
        <v>10</v>
      </c>
      <c r="D560" s="12">
        <f t="shared" si="36"/>
        <v>1966</v>
      </c>
      <c r="E560" s="11">
        <v>6.0799999237060547</v>
      </c>
      <c r="F560" s="11">
        <v>5.880000114440918</v>
      </c>
      <c r="G560" s="11">
        <v>22.409999847412109</v>
      </c>
      <c r="H560" s="11">
        <v>0.20000000298023224</v>
      </c>
      <c r="I560" s="11">
        <v>1.1000000238418579</v>
      </c>
      <c r="J560" s="11">
        <v>1.1000000238418579</v>
      </c>
      <c r="K560" s="11">
        <v>0.31999999284744263</v>
      </c>
      <c r="L560" s="11">
        <v>2.5</v>
      </c>
      <c r="M560" s="11">
        <v>7.9000000953674316</v>
      </c>
      <c r="N560" s="11">
        <v>92.989997863769531</v>
      </c>
    </row>
    <row r="561" spans="1:14">
      <c r="A561">
        <v>554</v>
      </c>
      <c r="B561" s="9">
        <v>24441</v>
      </c>
      <c r="C561" s="6">
        <f t="shared" si="35"/>
        <v>11</v>
      </c>
      <c r="D561" s="12">
        <f t="shared" si="36"/>
        <v>1966</v>
      </c>
      <c r="E561" s="11">
        <v>9999</v>
      </c>
      <c r="F561" s="11">
        <v>9999</v>
      </c>
      <c r="G561" s="11">
        <v>9999</v>
      </c>
      <c r="H561" s="11">
        <v>9999</v>
      </c>
      <c r="I561" s="11">
        <v>1.1000000238418579</v>
      </c>
      <c r="J561" s="11">
        <v>0.2800000011920929</v>
      </c>
      <c r="K561" s="11">
        <v>0</v>
      </c>
      <c r="L561" s="11">
        <v>1.7000000476837158</v>
      </c>
      <c r="M561" s="11">
        <v>5.4000000953674316</v>
      </c>
      <c r="N561" s="11">
        <v>86.379997253417969</v>
      </c>
    </row>
    <row r="562" spans="1:14">
      <c r="A562">
        <v>555</v>
      </c>
      <c r="B562" s="9">
        <v>24472</v>
      </c>
      <c r="C562" s="6">
        <f t="shared" si="35"/>
        <v>12</v>
      </c>
      <c r="D562" s="12">
        <f t="shared" si="36"/>
        <v>1966</v>
      </c>
      <c r="E562" s="11">
        <v>9999</v>
      </c>
      <c r="F562" s="11">
        <v>9999</v>
      </c>
      <c r="G562" s="11">
        <v>9999</v>
      </c>
      <c r="H562" s="11">
        <v>9999</v>
      </c>
      <c r="I562" s="11">
        <v>1.1000000238418579</v>
      </c>
      <c r="J562" s="11">
        <v>0.2800000011920929</v>
      </c>
      <c r="K562" s="11">
        <v>0</v>
      </c>
      <c r="L562" s="11">
        <v>0.5</v>
      </c>
      <c r="M562" s="11">
        <v>1.7000000476837158</v>
      </c>
      <c r="N562" s="11">
        <v>65.94000244140625</v>
      </c>
    </row>
    <row r="563" spans="1:14">
      <c r="A563">
        <v>556</v>
      </c>
      <c r="B563" s="9">
        <v>24503</v>
      </c>
      <c r="C563" s="6">
        <f t="shared" si="35"/>
        <v>1</v>
      </c>
      <c r="D563" s="12">
        <f t="shared" si="36"/>
        <v>1967</v>
      </c>
      <c r="E563" s="11">
        <v>9999</v>
      </c>
      <c r="F563" s="11">
        <v>9999</v>
      </c>
      <c r="G563" s="11">
        <v>9999</v>
      </c>
      <c r="H563" s="11">
        <v>9999</v>
      </c>
      <c r="I563" s="11">
        <v>1.1000000238418579</v>
      </c>
      <c r="J563" s="11">
        <v>0</v>
      </c>
      <c r="K563" s="11">
        <v>0</v>
      </c>
      <c r="L563" s="11">
        <v>0.40000000596046448</v>
      </c>
      <c r="M563" s="11">
        <v>1.2000000476837158</v>
      </c>
      <c r="N563" s="11">
        <v>5.5100002288818359</v>
      </c>
    </row>
    <row r="564" spans="1:14">
      <c r="A564">
        <v>557</v>
      </c>
      <c r="B564" s="9">
        <v>24531</v>
      </c>
      <c r="C564" s="6">
        <f t="shared" si="35"/>
        <v>2</v>
      </c>
      <c r="D564" s="12">
        <f t="shared" si="36"/>
        <v>1967</v>
      </c>
      <c r="E564" s="11">
        <v>9999</v>
      </c>
      <c r="F564" s="11">
        <v>9999</v>
      </c>
      <c r="G564" s="11">
        <v>9999</v>
      </c>
      <c r="H564" s="11">
        <v>9999</v>
      </c>
      <c r="I564" s="11">
        <v>1.1000000238418579</v>
      </c>
      <c r="J564" s="11">
        <v>0</v>
      </c>
      <c r="K564" s="11">
        <v>0</v>
      </c>
      <c r="L564" s="11">
        <v>0.40000000596046448</v>
      </c>
      <c r="M564" s="11">
        <v>1.2000000476837158</v>
      </c>
      <c r="N564" s="11">
        <v>0</v>
      </c>
    </row>
    <row r="565" spans="1:14">
      <c r="A565">
        <v>558</v>
      </c>
      <c r="B565" s="9">
        <v>24562</v>
      </c>
      <c r="C565" s="6">
        <f t="shared" si="35"/>
        <v>3</v>
      </c>
      <c r="D565" s="12">
        <f t="shared" si="36"/>
        <v>1967</v>
      </c>
      <c r="E565" s="11">
        <v>0</v>
      </c>
      <c r="F565" s="11">
        <v>0</v>
      </c>
      <c r="G565" s="11">
        <v>9999</v>
      </c>
      <c r="H565" s="11">
        <v>9999</v>
      </c>
      <c r="I565" s="11">
        <v>1.1000000238418579</v>
      </c>
      <c r="J565" s="11">
        <v>1.6499999761581421</v>
      </c>
      <c r="K565" s="11">
        <v>0</v>
      </c>
      <c r="L565" s="11">
        <v>0.40000000596046448</v>
      </c>
      <c r="M565" s="11">
        <v>1.2000000476837158</v>
      </c>
      <c r="N565" s="11">
        <v>0</v>
      </c>
    </row>
    <row r="566" spans="1:14">
      <c r="A566">
        <v>559</v>
      </c>
      <c r="B566" s="9">
        <v>24592</v>
      </c>
      <c r="C566" s="6">
        <f t="shared" si="35"/>
        <v>4</v>
      </c>
      <c r="D566" s="12">
        <f t="shared" si="36"/>
        <v>1967</v>
      </c>
      <c r="E566" s="11">
        <v>8.0500001907348633</v>
      </c>
      <c r="F566" s="11">
        <v>7.7800002098083496</v>
      </c>
      <c r="G566" s="11">
        <v>29.520000457763672</v>
      </c>
      <c r="H566" s="11">
        <v>0.27000001072883606</v>
      </c>
      <c r="I566" s="11">
        <v>1.1000000238418579</v>
      </c>
      <c r="J566" s="11">
        <v>0.55000001192092896</v>
      </c>
      <c r="K566" s="11">
        <v>0.43000000715255737</v>
      </c>
      <c r="L566" s="11">
        <v>0.40000000596046448</v>
      </c>
      <c r="M566" s="11">
        <v>1.2000000476837158</v>
      </c>
      <c r="N566" s="11">
        <v>0</v>
      </c>
    </row>
    <row r="567" spans="1:14">
      <c r="A567">
        <v>560</v>
      </c>
      <c r="B567" s="9">
        <v>24623</v>
      </c>
      <c r="C567" s="6">
        <f t="shared" si="35"/>
        <v>5</v>
      </c>
      <c r="D567" s="12">
        <f t="shared" si="36"/>
        <v>1967</v>
      </c>
      <c r="E567" s="11">
        <v>29.409999847412109</v>
      </c>
      <c r="F567" s="11">
        <v>28.430000305175781</v>
      </c>
      <c r="G567" s="11">
        <v>107.84999847412109</v>
      </c>
      <c r="H567" s="11">
        <v>0.98000001907348633</v>
      </c>
      <c r="I567" s="11">
        <v>1.1000000238418579</v>
      </c>
      <c r="J567" s="11">
        <v>0.55000001192092896</v>
      </c>
      <c r="K567" s="11">
        <v>1.5700000524520874</v>
      </c>
      <c r="L567" s="11">
        <v>0.89999997615814209</v>
      </c>
      <c r="M567" s="11">
        <v>2.9000000953674316</v>
      </c>
      <c r="N567" s="11">
        <v>0</v>
      </c>
    </row>
    <row r="568" spans="1:14">
      <c r="A568">
        <v>561</v>
      </c>
      <c r="B568" s="9">
        <v>24653</v>
      </c>
      <c r="C568" s="6">
        <f t="shared" si="35"/>
        <v>6</v>
      </c>
      <c r="D568" s="12">
        <f t="shared" si="36"/>
        <v>1967</v>
      </c>
      <c r="E568" s="11">
        <v>27.809999465942383</v>
      </c>
      <c r="F568" s="11">
        <v>26.879999160766602</v>
      </c>
      <c r="G568" s="11">
        <v>101.94999694824219</v>
      </c>
      <c r="H568" s="11">
        <v>0.93000000715255737</v>
      </c>
      <c r="I568" s="11">
        <v>1.1000000238418579</v>
      </c>
      <c r="J568" s="11">
        <v>1.1000000238418579</v>
      </c>
      <c r="K568" s="11">
        <v>1.4800000190734863</v>
      </c>
      <c r="L568" s="11">
        <v>1.2999999523162842</v>
      </c>
      <c r="M568" s="11">
        <v>4.0999999046325684</v>
      </c>
      <c r="N568" s="11">
        <v>0</v>
      </c>
    </row>
    <row r="569" spans="1:14">
      <c r="A569">
        <v>562</v>
      </c>
      <c r="B569" s="9">
        <v>24684</v>
      </c>
      <c r="C569" s="6">
        <f t="shared" si="35"/>
        <v>7</v>
      </c>
      <c r="D569" s="12">
        <f t="shared" si="36"/>
        <v>1967</v>
      </c>
      <c r="E569" s="11">
        <v>32.419998168945313</v>
      </c>
      <c r="F569" s="11">
        <v>31.340000152587891</v>
      </c>
      <c r="G569" s="11">
        <v>118.88999938964844</v>
      </c>
      <c r="H569" s="11">
        <v>1.0800000429153442</v>
      </c>
      <c r="I569" s="11">
        <v>1.1000000238418579</v>
      </c>
      <c r="J569" s="11">
        <v>2.75</v>
      </c>
      <c r="K569" s="11">
        <v>1.7300000190734863</v>
      </c>
      <c r="L569" s="11">
        <v>0.89999997615814209</v>
      </c>
      <c r="M569" s="11">
        <v>2.9000000953674316</v>
      </c>
      <c r="N569" s="11">
        <v>0</v>
      </c>
    </row>
    <row r="570" spans="1:14">
      <c r="A570">
        <v>563</v>
      </c>
      <c r="B570" s="9">
        <v>24715</v>
      </c>
      <c r="C570" s="6">
        <f t="shared" si="35"/>
        <v>8</v>
      </c>
      <c r="D570" s="12">
        <f t="shared" si="36"/>
        <v>1967</v>
      </c>
      <c r="E570" s="11">
        <v>25.760000228881836</v>
      </c>
      <c r="F570" s="11">
        <v>24.899999618530273</v>
      </c>
      <c r="G570" s="11">
        <v>94.44000244140625</v>
      </c>
      <c r="H570" s="11">
        <v>0.86000001430511475</v>
      </c>
      <c r="I570" s="11">
        <v>1.1000000238418579</v>
      </c>
      <c r="J570" s="11">
        <v>3.2999999523162842</v>
      </c>
      <c r="K570" s="11">
        <v>1.3700000047683716</v>
      </c>
      <c r="L570" s="11">
        <v>1.1000000238418579</v>
      </c>
      <c r="M570" s="11">
        <v>3.2999999523162842</v>
      </c>
      <c r="N570" s="11">
        <v>0</v>
      </c>
    </row>
    <row r="571" spans="1:14">
      <c r="A571">
        <v>564</v>
      </c>
      <c r="B571" s="9">
        <v>24745</v>
      </c>
      <c r="C571" s="6">
        <f t="shared" si="35"/>
        <v>9</v>
      </c>
      <c r="D571" s="12">
        <f t="shared" si="36"/>
        <v>1967</v>
      </c>
      <c r="E571" s="11">
        <v>20.25</v>
      </c>
      <c r="F571" s="11">
        <v>19.579999923706055</v>
      </c>
      <c r="G571" s="11">
        <v>74.269996643066406</v>
      </c>
      <c r="H571" s="11">
        <v>0.68000000715255737</v>
      </c>
      <c r="I571" s="11">
        <v>1.1000000238418579</v>
      </c>
      <c r="J571" s="11">
        <v>2.75</v>
      </c>
      <c r="K571" s="11">
        <v>1.0800000429153442</v>
      </c>
      <c r="L571" s="11">
        <v>2.7000000476837158</v>
      </c>
      <c r="M571" s="11">
        <v>8.3000001907348633</v>
      </c>
      <c r="N571" s="11">
        <v>0</v>
      </c>
    </row>
    <row r="572" spans="1:14">
      <c r="A572">
        <v>565</v>
      </c>
      <c r="B572" s="9">
        <v>24776</v>
      </c>
      <c r="C572" s="6">
        <f t="shared" si="35"/>
        <v>10</v>
      </c>
      <c r="D572" s="12">
        <f t="shared" si="36"/>
        <v>1967</v>
      </c>
      <c r="E572" s="11">
        <v>6.3000001907348633</v>
      </c>
      <c r="F572" s="11">
        <v>6.0900001525878906</v>
      </c>
      <c r="G572" s="11">
        <v>23.090000152587891</v>
      </c>
      <c r="H572" s="11">
        <v>0.20999999344348907</v>
      </c>
      <c r="I572" s="11">
        <v>1.1000000238418579</v>
      </c>
      <c r="J572" s="11">
        <v>1.1000000238418579</v>
      </c>
      <c r="K572" s="11">
        <v>0.34000000357627869</v>
      </c>
      <c r="L572" s="11">
        <v>3</v>
      </c>
      <c r="M572" s="11">
        <v>7.9000000953674316</v>
      </c>
      <c r="N572" s="11">
        <v>88.389999389648438</v>
      </c>
    </row>
    <row r="573" spans="1:14">
      <c r="A573">
        <v>566</v>
      </c>
      <c r="B573" s="9">
        <v>24806</v>
      </c>
      <c r="C573" s="6">
        <f t="shared" si="35"/>
        <v>11</v>
      </c>
      <c r="D573" s="12">
        <f t="shared" si="36"/>
        <v>1967</v>
      </c>
      <c r="E573" s="11">
        <v>9999</v>
      </c>
      <c r="F573" s="11">
        <v>9999</v>
      </c>
      <c r="G573" s="11">
        <v>9999</v>
      </c>
      <c r="H573" s="11">
        <v>9999</v>
      </c>
      <c r="I573" s="11">
        <v>1.1000000238418579</v>
      </c>
      <c r="J573" s="11">
        <v>0.2800000011920929</v>
      </c>
      <c r="K573" s="11">
        <v>0</v>
      </c>
      <c r="L573" s="11">
        <v>2</v>
      </c>
      <c r="M573" s="11">
        <v>5.4000000953674316</v>
      </c>
      <c r="N573" s="11">
        <v>114.30999755859375</v>
      </c>
    </row>
    <row r="574" spans="1:14">
      <c r="A574">
        <v>567</v>
      </c>
      <c r="B574" s="9">
        <v>24837</v>
      </c>
      <c r="C574" s="6">
        <f t="shared" si="35"/>
        <v>12</v>
      </c>
      <c r="D574" s="12">
        <f t="shared" si="36"/>
        <v>1967</v>
      </c>
      <c r="E574" s="11">
        <v>9999</v>
      </c>
      <c r="F574" s="11">
        <v>9999</v>
      </c>
      <c r="G574" s="11">
        <v>9999</v>
      </c>
      <c r="H574" s="11">
        <v>9999</v>
      </c>
      <c r="I574" s="11">
        <v>1.1000000238418579</v>
      </c>
      <c r="J574" s="11">
        <v>0.2800000011920929</v>
      </c>
      <c r="K574" s="11">
        <v>0</v>
      </c>
      <c r="L574" s="11">
        <v>0.60000002384185791</v>
      </c>
      <c r="M574" s="11">
        <v>1.7000000476837158</v>
      </c>
      <c r="N574" s="11">
        <v>86.94000244140625</v>
      </c>
    </row>
    <row r="575" spans="1:14">
      <c r="A575">
        <v>568</v>
      </c>
      <c r="B575" s="9">
        <v>24868</v>
      </c>
      <c r="C575" s="6">
        <f t="shared" si="35"/>
        <v>1</v>
      </c>
      <c r="D575" s="12">
        <f t="shared" si="36"/>
        <v>1968</v>
      </c>
      <c r="E575" s="11">
        <v>9999</v>
      </c>
      <c r="F575" s="11">
        <v>9999</v>
      </c>
      <c r="G575" s="11">
        <v>9999</v>
      </c>
      <c r="H575" s="11">
        <v>9999</v>
      </c>
      <c r="I575" s="11">
        <v>1.1000000238418579</v>
      </c>
      <c r="J575" s="11">
        <v>0</v>
      </c>
      <c r="K575" s="11">
        <v>0</v>
      </c>
      <c r="L575" s="11">
        <v>0.5</v>
      </c>
      <c r="M575" s="11">
        <v>1.2000000476837158</v>
      </c>
      <c r="N575" s="11">
        <v>22.200000762939453</v>
      </c>
    </row>
    <row r="576" spans="1:14">
      <c r="A576">
        <v>569</v>
      </c>
      <c r="B576" s="9">
        <v>24897</v>
      </c>
      <c r="C576" s="6">
        <f t="shared" si="35"/>
        <v>2</v>
      </c>
      <c r="D576" s="12">
        <f t="shared" si="36"/>
        <v>1968</v>
      </c>
      <c r="E576" s="11">
        <v>9999</v>
      </c>
      <c r="F576" s="11">
        <v>9999</v>
      </c>
      <c r="G576" s="11">
        <v>9999</v>
      </c>
      <c r="H576" s="11">
        <v>9999</v>
      </c>
      <c r="I576" s="11">
        <v>1.1000000238418579</v>
      </c>
      <c r="J576" s="11">
        <v>0</v>
      </c>
      <c r="K576" s="11">
        <v>0</v>
      </c>
      <c r="L576" s="11">
        <v>0.5</v>
      </c>
      <c r="M576" s="11">
        <v>1.2000000476837158</v>
      </c>
      <c r="N576" s="11">
        <v>0</v>
      </c>
    </row>
    <row r="577" spans="1:14">
      <c r="A577">
        <v>570</v>
      </c>
      <c r="B577" s="9">
        <v>24928</v>
      </c>
      <c r="C577" s="6">
        <f t="shared" si="35"/>
        <v>3</v>
      </c>
      <c r="D577" s="12">
        <f t="shared" si="36"/>
        <v>1968</v>
      </c>
      <c r="E577" s="11">
        <v>0</v>
      </c>
      <c r="F577" s="11">
        <v>0</v>
      </c>
      <c r="G577" s="11">
        <v>9999</v>
      </c>
      <c r="H577" s="11">
        <v>9999</v>
      </c>
      <c r="I577" s="11">
        <v>1.1000000238418579</v>
      </c>
      <c r="J577" s="11">
        <v>1.6499999761581421</v>
      </c>
      <c r="K577" s="11">
        <v>0</v>
      </c>
      <c r="L577" s="11">
        <v>0.5</v>
      </c>
      <c r="M577" s="11">
        <v>1.2000000476837158</v>
      </c>
      <c r="N577" s="11">
        <v>0</v>
      </c>
    </row>
    <row r="578" spans="1:14">
      <c r="A578">
        <v>571</v>
      </c>
      <c r="B578" s="9">
        <v>24958</v>
      </c>
      <c r="C578" s="6">
        <f t="shared" si="35"/>
        <v>4</v>
      </c>
      <c r="D578" s="12">
        <f t="shared" si="36"/>
        <v>1968</v>
      </c>
      <c r="E578" s="11">
        <v>21.920000076293945</v>
      </c>
      <c r="F578" s="11">
        <v>21.190000534057617</v>
      </c>
      <c r="G578" s="11">
        <v>80.370002746582031</v>
      </c>
      <c r="H578" s="11">
        <v>0.73000001907348633</v>
      </c>
      <c r="I578" s="11">
        <v>1.1000000238418579</v>
      </c>
      <c r="J578" s="11">
        <v>0.55000001192092896</v>
      </c>
      <c r="K578" s="11">
        <v>1.1699999570846558</v>
      </c>
      <c r="L578" s="11">
        <v>0.5</v>
      </c>
      <c r="M578" s="11">
        <v>1.2000000476837158</v>
      </c>
      <c r="N578" s="11">
        <v>0</v>
      </c>
    </row>
    <row r="579" spans="1:14">
      <c r="A579">
        <v>572</v>
      </c>
      <c r="B579" s="9">
        <v>24989</v>
      </c>
      <c r="C579" s="6">
        <f t="shared" si="35"/>
        <v>5</v>
      </c>
      <c r="D579" s="12">
        <f t="shared" si="36"/>
        <v>1968</v>
      </c>
      <c r="E579" s="11">
        <v>27.979999542236328</v>
      </c>
      <c r="F579" s="11">
        <v>27.049999237060547</v>
      </c>
      <c r="G579" s="11">
        <v>102.58999633789063</v>
      </c>
      <c r="H579" s="11">
        <v>0.93000000715255737</v>
      </c>
      <c r="I579" s="11">
        <v>1.1000000238418579</v>
      </c>
      <c r="J579" s="11">
        <v>0.55000001192092896</v>
      </c>
      <c r="K579" s="11">
        <v>1.4900000095367432</v>
      </c>
      <c r="L579" s="11">
        <v>1.1000000238418579</v>
      </c>
      <c r="M579" s="11">
        <v>2.9000000953674316</v>
      </c>
      <c r="N579" s="11">
        <v>0</v>
      </c>
    </row>
    <row r="580" spans="1:14">
      <c r="A580">
        <v>573</v>
      </c>
      <c r="B580" s="9">
        <v>25019</v>
      </c>
      <c r="C580" s="6">
        <f t="shared" si="35"/>
        <v>6</v>
      </c>
      <c r="D580" s="12">
        <f t="shared" si="36"/>
        <v>1968</v>
      </c>
      <c r="E580" s="11">
        <v>28.549999237060547</v>
      </c>
      <c r="F580" s="11">
        <v>27.600000381469727</v>
      </c>
      <c r="G580" s="11">
        <v>104.69999694824219</v>
      </c>
      <c r="H580" s="11">
        <v>0.94999998807907104</v>
      </c>
      <c r="I580" s="11">
        <v>1.1000000238418579</v>
      </c>
      <c r="J580" s="11">
        <v>1.1000000238418579</v>
      </c>
      <c r="K580" s="11">
        <v>1.5199999809265137</v>
      </c>
      <c r="L580" s="11">
        <v>1.5</v>
      </c>
      <c r="M580" s="11">
        <v>4.0999999046325684</v>
      </c>
      <c r="N580" s="11">
        <v>0</v>
      </c>
    </row>
    <row r="581" spans="1:14">
      <c r="A581">
        <v>574</v>
      </c>
      <c r="B581" s="9">
        <v>25050</v>
      </c>
      <c r="C581" s="6">
        <f t="shared" si="35"/>
        <v>7</v>
      </c>
      <c r="D581" s="12">
        <f t="shared" si="36"/>
        <v>1968</v>
      </c>
      <c r="E581" s="11">
        <v>29.649999618530273</v>
      </c>
      <c r="F581" s="11">
        <v>28.659999847412109</v>
      </c>
      <c r="G581" s="11">
        <v>108.73000335693359</v>
      </c>
      <c r="H581" s="11">
        <v>0.99000000953674316</v>
      </c>
      <c r="I581" s="11">
        <v>1.1000000238418579</v>
      </c>
      <c r="J581" s="11">
        <v>2.75</v>
      </c>
      <c r="K581" s="11">
        <v>1.5800000429153442</v>
      </c>
      <c r="L581" s="11">
        <v>1.1000000238418579</v>
      </c>
      <c r="M581" s="11">
        <v>2.9000000953674316</v>
      </c>
      <c r="N581" s="11">
        <v>0</v>
      </c>
    </row>
    <row r="582" spans="1:14">
      <c r="A582">
        <v>575</v>
      </c>
      <c r="B582" s="9">
        <v>25081</v>
      </c>
      <c r="C582" s="6">
        <f t="shared" si="35"/>
        <v>8</v>
      </c>
      <c r="D582" s="12">
        <f t="shared" si="36"/>
        <v>1968</v>
      </c>
      <c r="E582" s="11">
        <v>21.829999923706055</v>
      </c>
      <c r="F582" s="11">
        <v>21.100000381469727</v>
      </c>
      <c r="G582" s="11">
        <v>80.050003051757813</v>
      </c>
      <c r="H582" s="11">
        <v>0.73000001907348633</v>
      </c>
      <c r="I582" s="11">
        <v>1.1000000238418579</v>
      </c>
      <c r="J582" s="11">
        <v>3.2999999523162842</v>
      </c>
      <c r="K582" s="11">
        <v>1.1599999666213989</v>
      </c>
      <c r="L582" s="11">
        <v>1.2000000476837158</v>
      </c>
      <c r="M582" s="11">
        <v>3.2999999523162842</v>
      </c>
      <c r="N582" s="11">
        <v>0</v>
      </c>
    </row>
    <row r="583" spans="1:14">
      <c r="A583">
        <v>576</v>
      </c>
      <c r="B583" s="9">
        <v>25111</v>
      </c>
      <c r="C583" s="6">
        <f t="shared" si="35"/>
        <v>9</v>
      </c>
      <c r="D583" s="12">
        <f t="shared" si="36"/>
        <v>1968</v>
      </c>
      <c r="E583" s="11">
        <v>18.829999923706055</v>
      </c>
      <c r="F583" s="11">
        <v>18.200000762939453</v>
      </c>
      <c r="G583" s="11">
        <v>69.050003051757813</v>
      </c>
      <c r="H583" s="11">
        <v>0.62999999523162842</v>
      </c>
      <c r="I583" s="11">
        <v>1.1000000238418579</v>
      </c>
      <c r="J583" s="11">
        <v>2.75</v>
      </c>
      <c r="K583" s="11">
        <v>1</v>
      </c>
      <c r="L583" s="11">
        <v>3.0999999046325684</v>
      </c>
      <c r="M583" s="11">
        <v>8.3000001907348633</v>
      </c>
      <c r="N583" s="11">
        <v>0</v>
      </c>
    </row>
    <row r="584" spans="1:14">
      <c r="A584">
        <v>577</v>
      </c>
      <c r="B584" s="9">
        <v>25142</v>
      </c>
      <c r="C584" s="6">
        <f t="shared" si="35"/>
        <v>10</v>
      </c>
      <c r="D584" s="12">
        <f t="shared" si="36"/>
        <v>1968</v>
      </c>
      <c r="E584" s="11">
        <v>1.2300000190734863</v>
      </c>
      <c r="F584" s="11">
        <v>1.190000057220459</v>
      </c>
      <c r="G584" s="11">
        <v>4.5199999809265137</v>
      </c>
      <c r="H584" s="11">
        <v>3.9999999105930328E-2</v>
      </c>
      <c r="I584" s="11">
        <v>1.1000000238418579</v>
      </c>
      <c r="J584" s="11">
        <v>1.1000000238418579</v>
      </c>
      <c r="K584" s="11">
        <v>7.0000000298023224E-2</v>
      </c>
      <c r="L584" s="11">
        <v>2.5</v>
      </c>
      <c r="M584" s="11">
        <v>7.9000000953674316</v>
      </c>
      <c r="N584" s="11">
        <v>77.120002746582031</v>
      </c>
    </row>
    <row r="585" spans="1:14">
      <c r="A585">
        <v>578</v>
      </c>
      <c r="B585" s="9">
        <v>25172</v>
      </c>
      <c r="C585" s="6">
        <f t="shared" ref="C585:C648" si="37">MONTH(B585)</f>
        <v>11</v>
      </c>
      <c r="D585" s="12">
        <f t="shared" ref="D585:D648" si="38">YEAR(B585)</f>
        <v>1968</v>
      </c>
      <c r="E585" s="11">
        <v>9999</v>
      </c>
      <c r="F585" s="11">
        <v>9999</v>
      </c>
      <c r="G585" s="11">
        <v>9999</v>
      </c>
      <c r="H585" s="11">
        <v>9999</v>
      </c>
      <c r="I585" s="11">
        <v>1.1000000238418579</v>
      </c>
      <c r="J585" s="11">
        <v>0.2800000011920929</v>
      </c>
      <c r="K585" s="11">
        <v>0</v>
      </c>
      <c r="L585" s="11">
        <v>1.7000000476837158</v>
      </c>
      <c r="M585" s="11">
        <v>5.4000000953674316</v>
      </c>
      <c r="N585" s="11">
        <v>100.54000091552734</v>
      </c>
    </row>
    <row r="586" spans="1:14">
      <c r="A586">
        <v>579</v>
      </c>
      <c r="B586" s="9">
        <v>25203</v>
      </c>
      <c r="C586" s="6">
        <f t="shared" si="37"/>
        <v>12</v>
      </c>
      <c r="D586" s="12">
        <f t="shared" si="38"/>
        <v>1968</v>
      </c>
      <c r="E586" s="11">
        <v>9999</v>
      </c>
      <c r="F586" s="11">
        <v>9999</v>
      </c>
      <c r="G586" s="11">
        <v>9999</v>
      </c>
      <c r="H586" s="11">
        <v>9999</v>
      </c>
      <c r="I586" s="11">
        <v>1.1000000238418579</v>
      </c>
      <c r="J586" s="11">
        <v>0.2800000011920929</v>
      </c>
      <c r="K586" s="11">
        <v>0</v>
      </c>
      <c r="L586" s="11">
        <v>0.5</v>
      </c>
      <c r="M586" s="11">
        <v>1.7000000476837158</v>
      </c>
      <c r="N586" s="11">
        <v>63.599998474121094</v>
      </c>
    </row>
    <row r="587" spans="1:14">
      <c r="A587">
        <v>580</v>
      </c>
      <c r="B587" s="9">
        <v>25234</v>
      </c>
      <c r="C587" s="6">
        <f t="shared" si="37"/>
        <v>1</v>
      </c>
      <c r="D587" s="12">
        <f t="shared" si="38"/>
        <v>1969</v>
      </c>
      <c r="E587" s="11">
        <v>9999</v>
      </c>
      <c r="F587" s="11">
        <v>9999</v>
      </c>
      <c r="G587" s="11">
        <v>9999</v>
      </c>
      <c r="H587" s="11">
        <v>9999</v>
      </c>
      <c r="I587" s="11">
        <v>1.1000000238418579</v>
      </c>
      <c r="J587" s="11">
        <v>0</v>
      </c>
      <c r="K587" s="11">
        <v>0</v>
      </c>
      <c r="L587" s="11">
        <v>0.40000000596046448</v>
      </c>
      <c r="M587" s="11">
        <v>1.2000000476837158</v>
      </c>
      <c r="N587" s="11">
        <v>0</v>
      </c>
    </row>
    <row r="588" spans="1:14">
      <c r="A588">
        <v>581</v>
      </c>
      <c r="B588" s="9">
        <v>25262</v>
      </c>
      <c r="C588" s="6">
        <f t="shared" si="37"/>
        <v>2</v>
      </c>
      <c r="D588" s="12">
        <f t="shared" si="38"/>
        <v>1969</v>
      </c>
      <c r="E588" s="11">
        <v>9999</v>
      </c>
      <c r="F588" s="11">
        <v>9999</v>
      </c>
      <c r="G588" s="11">
        <v>9999</v>
      </c>
      <c r="H588" s="11">
        <v>9999</v>
      </c>
      <c r="I588" s="11">
        <v>1.1000000238418579</v>
      </c>
      <c r="J588" s="11">
        <v>0</v>
      </c>
      <c r="K588" s="11">
        <v>0</v>
      </c>
      <c r="L588" s="11">
        <v>0.40000000596046448</v>
      </c>
      <c r="M588" s="11">
        <v>1.2000000476837158</v>
      </c>
      <c r="N588" s="11">
        <v>0</v>
      </c>
    </row>
    <row r="589" spans="1:14">
      <c r="A589">
        <v>582</v>
      </c>
      <c r="B589" s="9">
        <v>25293</v>
      </c>
      <c r="C589" s="6">
        <f t="shared" si="37"/>
        <v>3</v>
      </c>
      <c r="D589" s="12">
        <f t="shared" si="38"/>
        <v>1969</v>
      </c>
      <c r="E589" s="11">
        <v>0</v>
      </c>
      <c r="F589" s="11">
        <v>0</v>
      </c>
      <c r="G589" s="11">
        <v>9999</v>
      </c>
      <c r="H589" s="11">
        <v>9999</v>
      </c>
      <c r="I589" s="11">
        <v>1.1000000238418579</v>
      </c>
      <c r="J589" s="11">
        <v>1.6499999761581421</v>
      </c>
      <c r="K589" s="11">
        <v>0</v>
      </c>
      <c r="L589" s="11">
        <v>0.40000000596046448</v>
      </c>
      <c r="M589" s="11">
        <v>1.2000000476837158</v>
      </c>
      <c r="N589" s="11">
        <v>0</v>
      </c>
    </row>
    <row r="590" spans="1:14">
      <c r="A590">
        <v>583</v>
      </c>
      <c r="B590" s="9">
        <v>25323</v>
      </c>
      <c r="C590" s="6">
        <f t="shared" si="37"/>
        <v>4</v>
      </c>
      <c r="D590" s="12">
        <f t="shared" si="38"/>
        <v>1969</v>
      </c>
      <c r="E590" s="11">
        <v>19.069999694824219</v>
      </c>
      <c r="F590" s="11">
        <v>18.440000534057617</v>
      </c>
      <c r="G590" s="11">
        <v>69.94000244140625</v>
      </c>
      <c r="H590" s="11">
        <v>0.63999998569488525</v>
      </c>
      <c r="I590" s="11">
        <v>1.1000000238418579</v>
      </c>
      <c r="J590" s="11">
        <v>0.55000001192092896</v>
      </c>
      <c r="K590" s="11">
        <v>1.0199999809265137</v>
      </c>
      <c r="L590" s="11">
        <v>0.40000000596046448</v>
      </c>
      <c r="M590" s="11">
        <v>1.2000000476837158</v>
      </c>
      <c r="N590" s="11">
        <v>0</v>
      </c>
    </row>
    <row r="591" spans="1:14">
      <c r="A591">
        <v>584</v>
      </c>
      <c r="B591" s="9">
        <v>25354</v>
      </c>
      <c r="C591" s="6">
        <f t="shared" si="37"/>
        <v>5</v>
      </c>
      <c r="D591" s="12">
        <f t="shared" si="38"/>
        <v>1969</v>
      </c>
      <c r="E591" s="11">
        <v>29.190000534057617</v>
      </c>
      <c r="F591" s="11">
        <v>28.219999313354492</v>
      </c>
      <c r="G591" s="11">
        <v>107.04000091552734</v>
      </c>
      <c r="H591" s="11">
        <v>0.97000002861022949</v>
      </c>
      <c r="I591" s="11">
        <v>1.1000000238418579</v>
      </c>
      <c r="J591" s="11">
        <v>0.55000001192092896</v>
      </c>
      <c r="K591" s="11">
        <v>1.559999942779541</v>
      </c>
      <c r="L591" s="11">
        <v>0.89999997615814209</v>
      </c>
      <c r="M591" s="11">
        <v>2.9000000953674316</v>
      </c>
      <c r="N591" s="11">
        <v>0</v>
      </c>
    </row>
    <row r="592" spans="1:14">
      <c r="A592">
        <v>585</v>
      </c>
      <c r="B592" s="9">
        <v>25384</v>
      </c>
      <c r="C592" s="6">
        <f t="shared" si="37"/>
        <v>6</v>
      </c>
      <c r="D592" s="12">
        <f t="shared" si="38"/>
        <v>1969</v>
      </c>
      <c r="E592" s="11">
        <v>28.629999160766602</v>
      </c>
      <c r="F592" s="11">
        <v>27.680000305175781</v>
      </c>
      <c r="G592" s="11">
        <v>104.98999786376953</v>
      </c>
      <c r="H592" s="11">
        <v>0.94999998807907104</v>
      </c>
      <c r="I592" s="11">
        <v>1.1000000238418579</v>
      </c>
      <c r="J592" s="11">
        <v>1.1000000238418579</v>
      </c>
      <c r="K592" s="11">
        <v>1.5299999713897705</v>
      </c>
      <c r="L592" s="11">
        <v>1.2999999523162842</v>
      </c>
      <c r="M592" s="11">
        <v>4.0999999046325684</v>
      </c>
      <c r="N592" s="11">
        <v>0</v>
      </c>
    </row>
    <row r="593" spans="1:14">
      <c r="A593">
        <v>586</v>
      </c>
      <c r="B593" s="9">
        <v>25415</v>
      </c>
      <c r="C593" s="6">
        <f t="shared" si="37"/>
        <v>7</v>
      </c>
      <c r="D593" s="12">
        <f t="shared" si="38"/>
        <v>1969</v>
      </c>
      <c r="E593" s="11">
        <v>28.979999542236328</v>
      </c>
      <c r="F593" s="11">
        <v>28.020000457763672</v>
      </c>
      <c r="G593" s="11">
        <v>106.26999664306641</v>
      </c>
      <c r="H593" s="11">
        <v>0.97000002861022949</v>
      </c>
      <c r="I593" s="11">
        <v>1.1000000238418579</v>
      </c>
      <c r="J593" s="11">
        <v>2.75</v>
      </c>
      <c r="K593" s="11">
        <v>1.5399999618530273</v>
      </c>
      <c r="L593" s="11">
        <v>0.89999997615814209</v>
      </c>
      <c r="M593" s="11">
        <v>2.9000000953674316</v>
      </c>
      <c r="N593" s="11">
        <v>0</v>
      </c>
    </row>
    <row r="594" spans="1:14">
      <c r="A594">
        <v>587</v>
      </c>
      <c r="B594" s="9">
        <v>25446</v>
      </c>
      <c r="C594" s="6">
        <f t="shared" si="37"/>
        <v>8</v>
      </c>
      <c r="D594" s="12">
        <f t="shared" si="38"/>
        <v>1969</v>
      </c>
      <c r="E594" s="11">
        <v>23.180000305175781</v>
      </c>
      <c r="F594" s="11">
        <v>22.409999847412109</v>
      </c>
      <c r="G594" s="11">
        <v>85</v>
      </c>
      <c r="H594" s="11">
        <v>0.76999998092651367</v>
      </c>
      <c r="I594" s="11">
        <v>1.1000000238418579</v>
      </c>
      <c r="J594" s="11">
        <v>3.2999999523162842</v>
      </c>
      <c r="K594" s="11">
        <v>1.2400000095367432</v>
      </c>
      <c r="L594" s="11">
        <v>1.1000000238418579</v>
      </c>
      <c r="M594" s="11">
        <v>3.2999999523162842</v>
      </c>
      <c r="N594" s="11">
        <v>0</v>
      </c>
    </row>
    <row r="595" spans="1:14">
      <c r="A595">
        <v>588</v>
      </c>
      <c r="B595" s="9">
        <v>25476</v>
      </c>
      <c r="C595" s="6">
        <f t="shared" si="37"/>
        <v>9</v>
      </c>
      <c r="D595" s="12">
        <f t="shared" si="38"/>
        <v>1969</v>
      </c>
      <c r="E595" s="11">
        <v>18.610000610351563</v>
      </c>
      <c r="F595" s="11">
        <v>17.989999771118164</v>
      </c>
      <c r="G595" s="11">
        <v>68.230003356933594</v>
      </c>
      <c r="H595" s="11">
        <v>0.62000000476837158</v>
      </c>
      <c r="I595" s="11">
        <v>1.1000000238418579</v>
      </c>
      <c r="J595" s="11">
        <v>2.75</v>
      </c>
      <c r="K595" s="11">
        <v>0.99000000953674316</v>
      </c>
      <c r="L595" s="11">
        <v>2.7000000476837158</v>
      </c>
      <c r="M595" s="11">
        <v>8.3000001907348633</v>
      </c>
      <c r="N595" s="11">
        <v>0</v>
      </c>
    </row>
    <row r="596" spans="1:14">
      <c r="A596">
        <v>589</v>
      </c>
      <c r="B596" s="9">
        <v>25507</v>
      </c>
      <c r="C596" s="6">
        <f t="shared" si="37"/>
        <v>10</v>
      </c>
      <c r="D596" s="12">
        <f t="shared" si="38"/>
        <v>1969</v>
      </c>
      <c r="E596" s="11">
        <v>2.3299999237060547</v>
      </c>
      <c r="F596" s="11">
        <v>2.25</v>
      </c>
      <c r="G596" s="11">
        <v>8.5299997329711914</v>
      </c>
      <c r="H596" s="11">
        <v>7.9999998211860657E-2</v>
      </c>
      <c r="I596" s="11">
        <v>1.1000000238418579</v>
      </c>
      <c r="J596" s="11">
        <v>1.1000000238418579</v>
      </c>
      <c r="K596" s="11">
        <v>0.11999999731779099</v>
      </c>
      <c r="L596" s="11">
        <v>2.5</v>
      </c>
      <c r="M596" s="11">
        <v>7.9000000953674316</v>
      </c>
      <c r="N596" s="11">
        <v>87.139999389648438</v>
      </c>
    </row>
    <row r="597" spans="1:14">
      <c r="A597">
        <v>590</v>
      </c>
      <c r="B597" s="9">
        <v>25537</v>
      </c>
      <c r="C597" s="6">
        <f t="shared" si="37"/>
        <v>11</v>
      </c>
      <c r="D597" s="12">
        <f t="shared" si="38"/>
        <v>1969</v>
      </c>
      <c r="E597" s="11">
        <v>9999</v>
      </c>
      <c r="F597" s="11">
        <v>9999</v>
      </c>
      <c r="G597" s="11">
        <v>9999</v>
      </c>
      <c r="H597" s="11">
        <v>9999</v>
      </c>
      <c r="I597" s="11">
        <v>1.1000000238418579</v>
      </c>
      <c r="J597" s="11">
        <v>0.2800000011920929</v>
      </c>
      <c r="K597" s="11">
        <v>9.9999997764825821E-3</v>
      </c>
      <c r="L597" s="11">
        <v>1.7000000476837158</v>
      </c>
      <c r="M597" s="11">
        <v>5.4000000953674316</v>
      </c>
      <c r="N597" s="11">
        <v>122.56999969482422</v>
      </c>
    </row>
    <row r="598" spans="1:14">
      <c r="A598">
        <v>591</v>
      </c>
      <c r="B598" s="9">
        <v>25568</v>
      </c>
      <c r="C598" s="6">
        <f t="shared" si="37"/>
        <v>12</v>
      </c>
      <c r="D598" s="12">
        <f t="shared" si="38"/>
        <v>1969</v>
      </c>
      <c r="E598" s="11">
        <v>9999</v>
      </c>
      <c r="F598" s="11">
        <v>9999</v>
      </c>
      <c r="G598" s="11">
        <v>9999</v>
      </c>
      <c r="H598" s="11">
        <v>9999</v>
      </c>
      <c r="I598" s="11">
        <v>1.1000000238418579</v>
      </c>
      <c r="J598" s="11">
        <v>0.2800000011920929</v>
      </c>
      <c r="K598" s="11">
        <v>0</v>
      </c>
      <c r="L598" s="11">
        <v>0.5</v>
      </c>
      <c r="M598" s="11">
        <v>1.7000000476837158</v>
      </c>
      <c r="N598" s="11">
        <v>57.650001525878906</v>
      </c>
    </row>
    <row r="599" spans="1:14">
      <c r="A599">
        <v>592</v>
      </c>
      <c r="B599" s="9">
        <v>25599</v>
      </c>
      <c r="C599" s="6">
        <f t="shared" si="37"/>
        <v>1</v>
      </c>
      <c r="D599" s="12">
        <f t="shared" si="38"/>
        <v>1970</v>
      </c>
      <c r="E599" s="11">
        <v>9999</v>
      </c>
      <c r="F599" s="11">
        <v>9999</v>
      </c>
      <c r="G599" s="11">
        <v>9999</v>
      </c>
      <c r="H599" s="11">
        <v>9999</v>
      </c>
      <c r="I599" s="11">
        <v>1.1000000238418579</v>
      </c>
      <c r="J599" s="11">
        <v>0</v>
      </c>
      <c r="K599" s="11">
        <v>0</v>
      </c>
      <c r="L599" s="11">
        <v>0.40000000596046448</v>
      </c>
      <c r="M599" s="11">
        <v>1.2000000476837158</v>
      </c>
      <c r="N599" s="11">
        <v>2.0199999809265137</v>
      </c>
    </row>
    <row r="600" spans="1:14">
      <c r="A600">
        <v>593</v>
      </c>
      <c r="B600" s="9">
        <v>25627</v>
      </c>
      <c r="C600" s="6">
        <f t="shared" si="37"/>
        <v>2</v>
      </c>
      <c r="D600" s="12">
        <f t="shared" si="38"/>
        <v>1970</v>
      </c>
      <c r="E600" s="11">
        <v>9999</v>
      </c>
      <c r="F600" s="11">
        <v>9999</v>
      </c>
      <c r="G600" s="11">
        <v>9999</v>
      </c>
      <c r="H600" s="11">
        <v>9999</v>
      </c>
      <c r="I600" s="11">
        <v>1.1000000238418579</v>
      </c>
      <c r="J600" s="11">
        <v>0</v>
      </c>
      <c r="K600" s="11">
        <v>0</v>
      </c>
      <c r="L600" s="11">
        <v>0.40000000596046448</v>
      </c>
      <c r="M600" s="11">
        <v>1.2000000476837158</v>
      </c>
      <c r="N600" s="11">
        <v>0</v>
      </c>
    </row>
    <row r="601" spans="1:14">
      <c r="A601">
        <v>594</v>
      </c>
      <c r="B601" s="9">
        <v>25658</v>
      </c>
      <c r="C601" s="6">
        <f t="shared" si="37"/>
        <v>3</v>
      </c>
      <c r="D601" s="12">
        <f t="shared" si="38"/>
        <v>1970</v>
      </c>
      <c r="E601" s="11">
        <v>0</v>
      </c>
      <c r="F601" s="11">
        <v>0</v>
      </c>
      <c r="G601" s="11">
        <v>9999</v>
      </c>
      <c r="H601" s="11">
        <v>9999</v>
      </c>
      <c r="I601" s="11">
        <v>1.1000000238418579</v>
      </c>
      <c r="J601" s="11">
        <v>1.6499999761581421</v>
      </c>
      <c r="K601" s="11">
        <v>0</v>
      </c>
      <c r="L601" s="11">
        <v>0.40000000596046448</v>
      </c>
      <c r="M601" s="11">
        <v>1.2000000476837158</v>
      </c>
      <c r="N601" s="11">
        <v>0</v>
      </c>
    </row>
    <row r="602" spans="1:14">
      <c r="A602">
        <v>595</v>
      </c>
      <c r="B602" s="9">
        <v>25688</v>
      </c>
      <c r="C602" s="6">
        <f t="shared" si="37"/>
        <v>4</v>
      </c>
      <c r="D602" s="12">
        <f t="shared" si="38"/>
        <v>1970</v>
      </c>
      <c r="E602" s="11">
        <v>22.850000381469727</v>
      </c>
      <c r="F602" s="11">
        <v>22.090000152587891</v>
      </c>
      <c r="G602" s="11">
        <v>83.769996643066406</v>
      </c>
      <c r="H602" s="11">
        <v>0.75999999046325684</v>
      </c>
      <c r="I602" s="11">
        <v>1.1000000238418579</v>
      </c>
      <c r="J602" s="11">
        <v>0.55000001192092896</v>
      </c>
      <c r="K602" s="11">
        <v>1.2200000286102295</v>
      </c>
      <c r="L602" s="11">
        <v>0.40000000596046448</v>
      </c>
      <c r="M602" s="11">
        <v>1.2000000476837158</v>
      </c>
      <c r="N602" s="11">
        <v>0</v>
      </c>
    </row>
    <row r="603" spans="1:14">
      <c r="A603">
        <v>596</v>
      </c>
      <c r="B603" s="9">
        <v>25719</v>
      </c>
      <c r="C603" s="6">
        <f t="shared" si="37"/>
        <v>5</v>
      </c>
      <c r="D603" s="12">
        <f t="shared" si="38"/>
        <v>1970</v>
      </c>
      <c r="E603" s="11">
        <v>28.659999847412109</v>
      </c>
      <c r="F603" s="11">
        <v>27.709999084472656</v>
      </c>
      <c r="G603" s="11">
        <v>105.08999633789063</v>
      </c>
      <c r="H603" s="11">
        <v>0.95999997854232788</v>
      </c>
      <c r="I603" s="11">
        <v>1.1000000238418579</v>
      </c>
      <c r="J603" s="11">
        <v>0.55000001192092896</v>
      </c>
      <c r="K603" s="11">
        <v>1.5299999713897705</v>
      </c>
      <c r="L603" s="11">
        <v>0.89999997615814209</v>
      </c>
      <c r="M603" s="11">
        <v>2.9000000953674316</v>
      </c>
      <c r="N603" s="11">
        <v>0</v>
      </c>
    </row>
    <row r="604" spans="1:14">
      <c r="A604">
        <v>597</v>
      </c>
      <c r="B604" s="9">
        <v>25749</v>
      </c>
      <c r="C604" s="6">
        <f t="shared" si="37"/>
        <v>6</v>
      </c>
      <c r="D604" s="12">
        <f t="shared" si="38"/>
        <v>1970</v>
      </c>
      <c r="E604" s="11">
        <v>26.850000381469727</v>
      </c>
      <c r="F604" s="11">
        <v>25.950000762939453</v>
      </c>
      <c r="G604" s="11">
        <v>98.44000244140625</v>
      </c>
      <c r="H604" s="11">
        <v>0.88999998569488525</v>
      </c>
      <c r="I604" s="11">
        <v>1.1000000238418579</v>
      </c>
      <c r="J604" s="11">
        <v>1.1000000238418579</v>
      </c>
      <c r="K604" s="11">
        <v>1.4299999475479126</v>
      </c>
      <c r="L604" s="11">
        <v>1.2999999523162842</v>
      </c>
      <c r="M604" s="11">
        <v>4.0999999046325684</v>
      </c>
      <c r="N604" s="11">
        <v>0</v>
      </c>
    </row>
    <row r="605" spans="1:14">
      <c r="A605">
        <v>598</v>
      </c>
      <c r="B605" s="9">
        <v>25780</v>
      </c>
      <c r="C605" s="6">
        <f t="shared" si="37"/>
        <v>7</v>
      </c>
      <c r="D605" s="12">
        <f t="shared" si="38"/>
        <v>1970</v>
      </c>
      <c r="E605" s="11">
        <v>28.489999771118164</v>
      </c>
      <c r="F605" s="11">
        <v>27.540000915527344</v>
      </c>
      <c r="G605" s="11">
        <v>104.48000335693359</v>
      </c>
      <c r="H605" s="11">
        <v>0.94999998807907104</v>
      </c>
      <c r="I605" s="11">
        <v>1.1000000238418579</v>
      </c>
      <c r="J605" s="11">
        <v>2.75</v>
      </c>
      <c r="K605" s="11">
        <v>1.5199999809265137</v>
      </c>
      <c r="L605" s="11">
        <v>0.89999997615814209</v>
      </c>
      <c r="M605" s="11">
        <v>2.9000000953674316</v>
      </c>
      <c r="N605" s="11">
        <v>0</v>
      </c>
    </row>
    <row r="606" spans="1:14">
      <c r="A606">
        <v>599</v>
      </c>
      <c r="B606" s="9">
        <v>25811</v>
      </c>
      <c r="C606" s="6">
        <f t="shared" si="37"/>
        <v>8</v>
      </c>
      <c r="D606" s="12">
        <f t="shared" si="38"/>
        <v>1970</v>
      </c>
      <c r="E606" s="11">
        <v>22.700000762939453</v>
      </c>
      <c r="F606" s="11">
        <v>21.940000534057617</v>
      </c>
      <c r="G606" s="11">
        <v>83.220001220703125</v>
      </c>
      <c r="H606" s="11">
        <v>0.75999999046325684</v>
      </c>
      <c r="I606" s="11">
        <v>1.1000000238418579</v>
      </c>
      <c r="J606" s="11">
        <v>3.2999999523162842</v>
      </c>
      <c r="K606" s="11">
        <v>1.2100000381469727</v>
      </c>
      <c r="L606" s="11">
        <v>1.1000000238418579</v>
      </c>
      <c r="M606" s="11">
        <v>3.2999999523162842</v>
      </c>
      <c r="N606" s="11">
        <v>0</v>
      </c>
    </row>
    <row r="607" spans="1:14">
      <c r="A607">
        <v>600</v>
      </c>
      <c r="B607" s="9">
        <v>25841</v>
      </c>
      <c r="C607" s="6">
        <f t="shared" si="37"/>
        <v>9</v>
      </c>
      <c r="D607" s="12">
        <f t="shared" si="38"/>
        <v>1970</v>
      </c>
      <c r="E607" s="11">
        <v>18.219999313354492</v>
      </c>
      <c r="F607" s="11">
        <v>17.610000610351563</v>
      </c>
      <c r="G607" s="11">
        <v>66.790000915527344</v>
      </c>
      <c r="H607" s="11">
        <v>0.61000001430511475</v>
      </c>
      <c r="I607" s="11">
        <v>1.1000000238418579</v>
      </c>
      <c r="J607" s="11">
        <v>2.75</v>
      </c>
      <c r="K607" s="11">
        <v>0.97000002861022949</v>
      </c>
      <c r="L607" s="11">
        <v>2.7000000476837158</v>
      </c>
      <c r="M607" s="11">
        <v>8.3000001907348633</v>
      </c>
      <c r="N607" s="11">
        <v>0</v>
      </c>
    </row>
    <row r="608" spans="1:14">
      <c r="A608">
        <v>601</v>
      </c>
      <c r="B608" s="9">
        <v>25872</v>
      </c>
      <c r="C608" s="6">
        <f t="shared" si="37"/>
        <v>10</v>
      </c>
      <c r="D608" s="12">
        <f t="shared" si="38"/>
        <v>1970</v>
      </c>
      <c r="E608" s="11">
        <v>2.2400000095367432</v>
      </c>
      <c r="F608" s="11">
        <v>2.1600000858306885</v>
      </c>
      <c r="G608" s="11">
        <v>8.2100000381469727</v>
      </c>
      <c r="H608" s="11">
        <v>7.0000000298023224E-2</v>
      </c>
      <c r="I608" s="11">
        <v>1.1000000238418579</v>
      </c>
      <c r="J608" s="11">
        <v>1.1000000238418579</v>
      </c>
      <c r="K608" s="11">
        <v>0.11999999731779099</v>
      </c>
      <c r="L608" s="11">
        <v>3</v>
      </c>
      <c r="M608" s="11">
        <v>7.9000000953674316</v>
      </c>
      <c r="N608" s="11">
        <v>86.269996643066406</v>
      </c>
    </row>
    <row r="609" spans="1:14">
      <c r="A609">
        <v>602</v>
      </c>
      <c r="B609" s="9">
        <v>25902</v>
      </c>
      <c r="C609" s="6">
        <f t="shared" si="37"/>
        <v>11</v>
      </c>
      <c r="D609" s="12">
        <f t="shared" si="38"/>
        <v>1970</v>
      </c>
      <c r="E609" s="11">
        <v>9999</v>
      </c>
      <c r="F609" s="11">
        <v>9999</v>
      </c>
      <c r="G609" s="11">
        <v>9999</v>
      </c>
      <c r="H609" s="11">
        <v>9999</v>
      </c>
      <c r="I609" s="11">
        <v>1.1000000238418579</v>
      </c>
      <c r="J609" s="11">
        <v>0.2800000011920929</v>
      </c>
      <c r="K609" s="11">
        <v>0</v>
      </c>
      <c r="L609" s="11">
        <v>2</v>
      </c>
      <c r="M609" s="11">
        <v>5.4000000953674316</v>
      </c>
      <c r="N609" s="11">
        <v>89.989997863769531</v>
      </c>
    </row>
    <row r="610" spans="1:14">
      <c r="A610">
        <v>603</v>
      </c>
      <c r="B610" s="9">
        <v>25933</v>
      </c>
      <c r="C610" s="6">
        <f t="shared" si="37"/>
        <v>12</v>
      </c>
      <c r="D610" s="12">
        <f t="shared" si="38"/>
        <v>1970</v>
      </c>
      <c r="E610" s="11">
        <v>9999</v>
      </c>
      <c r="F610" s="11">
        <v>9999</v>
      </c>
      <c r="G610" s="11">
        <v>9999</v>
      </c>
      <c r="H610" s="11">
        <v>9999</v>
      </c>
      <c r="I610" s="11">
        <v>1.1000000238418579</v>
      </c>
      <c r="J610" s="11">
        <v>0.2800000011920929</v>
      </c>
      <c r="K610" s="11">
        <v>0</v>
      </c>
      <c r="L610" s="11">
        <v>0.60000002384185791</v>
      </c>
      <c r="M610" s="11">
        <v>1.7000000476837158</v>
      </c>
      <c r="N610" s="11">
        <v>64.279998779296875</v>
      </c>
    </row>
    <row r="611" spans="1:14">
      <c r="A611">
        <v>604</v>
      </c>
      <c r="B611" s="9">
        <v>25964</v>
      </c>
      <c r="C611" s="6">
        <f t="shared" si="37"/>
        <v>1</v>
      </c>
      <c r="D611" s="12">
        <f t="shared" si="38"/>
        <v>1971</v>
      </c>
      <c r="E611" s="11">
        <v>9999</v>
      </c>
      <c r="F611" s="11">
        <v>9999</v>
      </c>
      <c r="G611" s="11">
        <v>9999</v>
      </c>
      <c r="H611" s="11">
        <v>9999</v>
      </c>
      <c r="I611" s="11">
        <v>1.1000000238418579</v>
      </c>
      <c r="J611" s="11">
        <v>0</v>
      </c>
      <c r="K611" s="11">
        <v>0</v>
      </c>
      <c r="L611" s="11">
        <v>0.5</v>
      </c>
      <c r="M611" s="11">
        <v>1.2000000476837158</v>
      </c>
      <c r="N611" s="11">
        <v>36.770000457763672</v>
      </c>
    </row>
    <row r="612" spans="1:14">
      <c r="A612">
        <v>605</v>
      </c>
      <c r="B612" s="9">
        <v>25992</v>
      </c>
      <c r="C612" s="6">
        <f t="shared" si="37"/>
        <v>2</v>
      </c>
      <c r="D612" s="12">
        <f t="shared" si="38"/>
        <v>1971</v>
      </c>
      <c r="E612" s="11">
        <v>9999</v>
      </c>
      <c r="F612" s="11">
        <v>9999</v>
      </c>
      <c r="G612" s="11">
        <v>9999</v>
      </c>
      <c r="H612" s="11">
        <v>9999</v>
      </c>
      <c r="I612" s="11">
        <v>1.1000000238418579</v>
      </c>
      <c r="J612" s="11">
        <v>0</v>
      </c>
      <c r="K612" s="11">
        <v>0</v>
      </c>
      <c r="L612" s="11">
        <v>0.5</v>
      </c>
      <c r="M612" s="11">
        <v>1.2000000476837158</v>
      </c>
      <c r="N612" s="11">
        <v>0</v>
      </c>
    </row>
    <row r="613" spans="1:14">
      <c r="A613">
        <v>606</v>
      </c>
      <c r="B613" s="9">
        <v>26023</v>
      </c>
      <c r="C613" s="6">
        <f t="shared" si="37"/>
        <v>3</v>
      </c>
      <c r="D613" s="12">
        <f t="shared" si="38"/>
        <v>1971</v>
      </c>
      <c r="E613" s="11">
        <v>0.47999998927116394</v>
      </c>
      <c r="F613" s="11">
        <v>0.4699999988079071</v>
      </c>
      <c r="G613" s="11">
        <v>9999</v>
      </c>
      <c r="H613" s="11">
        <v>9999</v>
      </c>
      <c r="I613" s="11">
        <v>1.1000000238418579</v>
      </c>
      <c r="J613" s="11">
        <v>1.6499999761581421</v>
      </c>
      <c r="K613" s="11">
        <v>2.9999999329447746E-2</v>
      </c>
      <c r="L613" s="11">
        <v>0.5</v>
      </c>
      <c r="M613" s="11">
        <v>1.2000000476837158</v>
      </c>
      <c r="N613" s="11">
        <v>0</v>
      </c>
    </row>
    <row r="614" spans="1:14">
      <c r="A614">
        <v>607</v>
      </c>
      <c r="B614" s="9">
        <v>26053</v>
      </c>
      <c r="C614" s="6">
        <f t="shared" si="37"/>
        <v>4</v>
      </c>
      <c r="D614" s="12">
        <f t="shared" si="38"/>
        <v>1971</v>
      </c>
      <c r="E614" s="11">
        <v>27.350000381469727</v>
      </c>
      <c r="F614" s="11">
        <v>26.430000305175781</v>
      </c>
      <c r="G614" s="11">
        <v>100.58999633789063</v>
      </c>
      <c r="H614" s="11">
        <v>0.9100000262260437</v>
      </c>
      <c r="I614" s="11">
        <v>1.1000000238418579</v>
      </c>
      <c r="J614" s="11">
        <v>0.55000001192092896</v>
      </c>
      <c r="K614" s="11">
        <v>1.4600000381469727</v>
      </c>
      <c r="L614" s="11">
        <v>0.5</v>
      </c>
      <c r="M614" s="11">
        <v>1.2000000476837158</v>
      </c>
      <c r="N614" s="11">
        <v>0</v>
      </c>
    </row>
    <row r="615" spans="1:14">
      <c r="A615">
        <v>608</v>
      </c>
      <c r="B615" s="9">
        <v>26084</v>
      </c>
      <c r="C615" s="6">
        <f t="shared" si="37"/>
        <v>5</v>
      </c>
      <c r="D615" s="12">
        <f t="shared" si="38"/>
        <v>1971</v>
      </c>
      <c r="E615" s="11">
        <v>22.629999160766602</v>
      </c>
      <c r="F615" s="11">
        <v>21.879999160766602</v>
      </c>
      <c r="G615" s="11">
        <v>83.25</v>
      </c>
      <c r="H615" s="11">
        <v>0.75999999046325684</v>
      </c>
      <c r="I615" s="11">
        <v>1.1000000238418579</v>
      </c>
      <c r="J615" s="11">
        <v>0.55000001192092896</v>
      </c>
      <c r="K615" s="11">
        <v>1.2100000381469727</v>
      </c>
      <c r="L615" s="11">
        <v>1.1000000238418579</v>
      </c>
      <c r="M615" s="11">
        <v>2.9000000953674316</v>
      </c>
      <c r="N615" s="11">
        <v>0</v>
      </c>
    </row>
    <row r="616" spans="1:14">
      <c r="A616">
        <v>609</v>
      </c>
      <c r="B616" s="9">
        <v>26114</v>
      </c>
      <c r="C616" s="6">
        <f t="shared" si="37"/>
        <v>6</v>
      </c>
      <c r="D616" s="12">
        <f t="shared" si="38"/>
        <v>1971</v>
      </c>
      <c r="E616" s="11">
        <v>27.969999313354492</v>
      </c>
      <c r="F616" s="11">
        <v>27.040000915527344</v>
      </c>
      <c r="G616" s="11">
        <v>102.91000366210938</v>
      </c>
      <c r="H616" s="11">
        <v>0.93999999761581421</v>
      </c>
      <c r="I616" s="11">
        <v>1.1000000238418579</v>
      </c>
      <c r="J616" s="11">
        <v>1.1000000238418579</v>
      </c>
      <c r="K616" s="11">
        <v>1.4900000095367432</v>
      </c>
      <c r="L616" s="11">
        <v>1.5</v>
      </c>
      <c r="M616" s="11">
        <v>4.0999999046325684</v>
      </c>
      <c r="N616" s="11">
        <v>0</v>
      </c>
    </row>
    <row r="617" spans="1:14">
      <c r="A617">
        <v>610</v>
      </c>
      <c r="B617" s="9">
        <v>26145</v>
      </c>
      <c r="C617" s="6">
        <f t="shared" si="37"/>
        <v>7</v>
      </c>
      <c r="D617" s="12">
        <f t="shared" si="38"/>
        <v>1971</v>
      </c>
      <c r="E617" s="11">
        <v>27.479999542236328</v>
      </c>
      <c r="F617" s="11">
        <v>26.569999694824219</v>
      </c>
      <c r="G617" s="11">
        <v>101.09999847412109</v>
      </c>
      <c r="H617" s="11">
        <v>0.92000001668930054</v>
      </c>
      <c r="I617" s="11">
        <v>1.1000000238418579</v>
      </c>
      <c r="J617" s="11">
        <v>2.75</v>
      </c>
      <c r="K617" s="11">
        <v>1.4700000286102295</v>
      </c>
      <c r="L617" s="11">
        <v>1.1000000238418579</v>
      </c>
      <c r="M617" s="11">
        <v>2.9000000953674316</v>
      </c>
      <c r="N617" s="11">
        <v>0</v>
      </c>
    </row>
    <row r="618" spans="1:14">
      <c r="A618">
        <v>611</v>
      </c>
      <c r="B618" s="9">
        <v>26176</v>
      </c>
      <c r="C618" s="6">
        <f t="shared" si="37"/>
        <v>8</v>
      </c>
      <c r="D618" s="12">
        <f t="shared" si="38"/>
        <v>1971</v>
      </c>
      <c r="E618" s="11">
        <v>21.850000381469727</v>
      </c>
      <c r="F618" s="11">
        <v>21.120000839233398</v>
      </c>
      <c r="G618" s="11">
        <v>80.360000610351563</v>
      </c>
      <c r="H618" s="11">
        <v>0.73000001907348633</v>
      </c>
      <c r="I618" s="11">
        <v>1.1000000238418579</v>
      </c>
      <c r="J618" s="11">
        <v>3.2999999523162842</v>
      </c>
      <c r="K618" s="11">
        <v>1.1699999570846558</v>
      </c>
      <c r="L618" s="11">
        <v>1.2000000476837158</v>
      </c>
      <c r="M618" s="11">
        <v>3.2999999523162842</v>
      </c>
      <c r="N618" s="11">
        <v>0</v>
      </c>
    </row>
    <row r="619" spans="1:14">
      <c r="A619">
        <v>612</v>
      </c>
      <c r="B619" s="9">
        <v>26206</v>
      </c>
      <c r="C619" s="6">
        <f t="shared" si="37"/>
        <v>9</v>
      </c>
      <c r="D619" s="12">
        <f t="shared" si="38"/>
        <v>1971</v>
      </c>
      <c r="E619" s="11">
        <v>16.799999237060547</v>
      </c>
      <c r="F619" s="11">
        <v>16.239999771118164</v>
      </c>
      <c r="G619" s="11">
        <v>61.779998779296875</v>
      </c>
      <c r="H619" s="11">
        <v>0.56000000238418579</v>
      </c>
      <c r="I619" s="11">
        <v>1.1000000238418579</v>
      </c>
      <c r="J619" s="11">
        <v>2.75</v>
      </c>
      <c r="K619" s="11">
        <v>0.89999997615814209</v>
      </c>
      <c r="L619" s="11">
        <v>3.0999999046325684</v>
      </c>
      <c r="M619" s="11">
        <v>8.3000001907348633</v>
      </c>
      <c r="N619" s="11">
        <v>0</v>
      </c>
    </row>
    <row r="620" spans="1:14">
      <c r="A620">
        <v>613</v>
      </c>
      <c r="B620" s="9">
        <v>26237</v>
      </c>
      <c r="C620" s="6">
        <f t="shared" si="37"/>
        <v>10</v>
      </c>
      <c r="D620" s="12">
        <f t="shared" si="38"/>
        <v>1971</v>
      </c>
      <c r="E620" s="11">
        <v>5.440000057220459</v>
      </c>
      <c r="F620" s="11">
        <v>5.2600002288818359</v>
      </c>
      <c r="G620" s="11">
        <v>20.010000228881836</v>
      </c>
      <c r="H620" s="11">
        <v>0.18000000715255737</v>
      </c>
      <c r="I620" s="11">
        <v>1.1000000238418579</v>
      </c>
      <c r="J620" s="11">
        <v>1.1000000238418579</v>
      </c>
      <c r="K620" s="11">
        <v>0.28999999165534973</v>
      </c>
      <c r="L620" s="11">
        <v>3</v>
      </c>
      <c r="M620" s="11">
        <v>7.9000000953674316</v>
      </c>
      <c r="N620" s="11">
        <v>93.519996643066406</v>
      </c>
    </row>
    <row r="621" spans="1:14">
      <c r="A621">
        <v>614</v>
      </c>
      <c r="B621" s="9">
        <v>26267</v>
      </c>
      <c r="C621" s="6">
        <f t="shared" si="37"/>
        <v>11</v>
      </c>
      <c r="D621" s="12">
        <f t="shared" si="38"/>
        <v>1971</v>
      </c>
      <c r="E621" s="11">
        <v>9999</v>
      </c>
      <c r="F621" s="11">
        <v>9999</v>
      </c>
      <c r="G621" s="11">
        <v>9999</v>
      </c>
      <c r="H621" s="11">
        <v>9999</v>
      </c>
      <c r="I621" s="11">
        <v>1.1000000238418579</v>
      </c>
      <c r="J621" s="11">
        <v>0.2800000011920929</v>
      </c>
      <c r="K621" s="11">
        <v>0</v>
      </c>
      <c r="L621" s="11">
        <v>2</v>
      </c>
      <c r="M621" s="11">
        <v>5.4000000953674316</v>
      </c>
      <c r="N621" s="11">
        <v>118.95999908447266</v>
      </c>
    </row>
    <row r="622" spans="1:14">
      <c r="A622">
        <v>615</v>
      </c>
      <c r="B622" s="9">
        <v>26298</v>
      </c>
      <c r="C622" s="6">
        <f t="shared" si="37"/>
        <v>12</v>
      </c>
      <c r="D622" s="12">
        <f t="shared" si="38"/>
        <v>1971</v>
      </c>
      <c r="E622" s="11">
        <v>9999</v>
      </c>
      <c r="F622" s="11">
        <v>9999</v>
      </c>
      <c r="G622" s="11">
        <v>9999</v>
      </c>
      <c r="H622" s="11">
        <v>9999</v>
      </c>
      <c r="I622" s="11">
        <v>1.1000000238418579</v>
      </c>
      <c r="J622" s="11">
        <v>0.2800000011920929</v>
      </c>
      <c r="K622" s="11">
        <v>0</v>
      </c>
      <c r="L622" s="11">
        <v>0.60000002384185791</v>
      </c>
      <c r="M622" s="11">
        <v>1.7000000476837158</v>
      </c>
      <c r="N622" s="11">
        <v>71.449996948242188</v>
      </c>
    </row>
    <row r="623" spans="1:14">
      <c r="A623">
        <v>616</v>
      </c>
      <c r="B623" s="9">
        <v>26329</v>
      </c>
      <c r="C623" s="6">
        <f t="shared" si="37"/>
        <v>1</v>
      </c>
      <c r="D623" s="12">
        <f t="shared" si="38"/>
        <v>1972</v>
      </c>
      <c r="E623" s="11">
        <v>9999</v>
      </c>
      <c r="F623" s="11">
        <v>9999</v>
      </c>
      <c r="G623" s="11">
        <v>9999</v>
      </c>
      <c r="H623" s="11">
        <v>9999</v>
      </c>
      <c r="I623" s="11">
        <v>1.1000000238418579</v>
      </c>
      <c r="J623" s="11">
        <v>0</v>
      </c>
      <c r="K623" s="11">
        <v>0</v>
      </c>
      <c r="L623" s="11">
        <v>0.5</v>
      </c>
      <c r="M623" s="11">
        <v>1.2000000476837158</v>
      </c>
      <c r="N623" s="11">
        <v>38.959999084472656</v>
      </c>
    </row>
    <row r="624" spans="1:14">
      <c r="A624">
        <v>617</v>
      </c>
      <c r="B624" s="9">
        <v>26358</v>
      </c>
      <c r="C624" s="6">
        <f t="shared" si="37"/>
        <v>2</v>
      </c>
      <c r="D624" s="12">
        <f t="shared" si="38"/>
        <v>1972</v>
      </c>
      <c r="E624" s="11">
        <v>9999</v>
      </c>
      <c r="F624" s="11">
        <v>9999</v>
      </c>
      <c r="G624" s="11">
        <v>9999</v>
      </c>
      <c r="H624" s="11">
        <v>9999</v>
      </c>
      <c r="I624" s="11">
        <v>1.1000000238418579</v>
      </c>
      <c r="J624" s="11">
        <v>0</v>
      </c>
      <c r="K624" s="11">
        <v>0</v>
      </c>
      <c r="L624" s="11">
        <v>0.5</v>
      </c>
      <c r="M624" s="11">
        <v>1.2000000476837158</v>
      </c>
      <c r="N624" s="11">
        <v>0</v>
      </c>
    </row>
    <row r="625" spans="1:14">
      <c r="A625">
        <v>618</v>
      </c>
      <c r="B625" s="9">
        <v>26389</v>
      </c>
      <c r="C625" s="6">
        <f t="shared" si="37"/>
        <v>3</v>
      </c>
      <c r="D625" s="12">
        <f t="shared" si="38"/>
        <v>1972</v>
      </c>
      <c r="E625" s="11">
        <v>1.8400000333786011</v>
      </c>
      <c r="F625" s="11">
        <v>1.7799999713897705</v>
      </c>
      <c r="G625" s="11">
        <v>9999</v>
      </c>
      <c r="H625" s="11">
        <v>9999</v>
      </c>
      <c r="I625" s="11">
        <v>1.1000000238418579</v>
      </c>
      <c r="J625" s="11">
        <v>1.6499999761581421</v>
      </c>
      <c r="K625" s="11">
        <v>0.10000000149011612</v>
      </c>
      <c r="L625" s="11">
        <v>0.5</v>
      </c>
      <c r="M625" s="11">
        <v>1.2000000476837158</v>
      </c>
      <c r="N625" s="11">
        <v>0</v>
      </c>
    </row>
    <row r="626" spans="1:14">
      <c r="A626">
        <v>619</v>
      </c>
      <c r="B626" s="9">
        <v>26419</v>
      </c>
      <c r="C626" s="6">
        <f t="shared" si="37"/>
        <v>4</v>
      </c>
      <c r="D626" s="12">
        <f t="shared" si="38"/>
        <v>1972</v>
      </c>
      <c r="E626" s="11">
        <v>27.639999389648438</v>
      </c>
      <c r="F626" s="11">
        <v>26.719999313354492</v>
      </c>
      <c r="G626" s="11">
        <v>102.62000274658203</v>
      </c>
      <c r="H626" s="11">
        <v>0.93000000715255737</v>
      </c>
      <c r="I626" s="11">
        <v>1.1000000238418579</v>
      </c>
      <c r="J626" s="11">
        <v>0.55000001192092896</v>
      </c>
      <c r="K626" s="11">
        <v>1.4700000286102295</v>
      </c>
      <c r="L626" s="11">
        <v>0.5</v>
      </c>
      <c r="M626" s="11">
        <v>1.2000000476837158</v>
      </c>
      <c r="N626" s="11">
        <v>0</v>
      </c>
    </row>
    <row r="627" spans="1:14">
      <c r="A627">
        <v>620</v>
      </c>
      <c r="B627" s="9">
        <v>26450</v>
      </c>
      <c r="C627" s="6">
        <f t="shared" si="37"/>
        <v>5</v>
      </c>
      <c r="D627" s="12">
        <f t="shared" si="38"/>
        <v>1972</v>
      </c>
      <c r="E627" s="11">
        <v>26.319999694824219</v>
      </c>
      <c r="F627" s="11">
        <v>25.450000762939453</v>
      </c>
      <c r="G627" s="11">
        <v>97.720001220703125</v>
      </c>
      <c r="H627" s="11">
        <v>0.88999998569488525</v>
      </c>
      <c r="I627" s="11">
        <v>1.1000000238418579</v>
      </c>
      <c r="J627" s="11">
        <v>0.55000001192092896</v>
      </c>
      <c r="K627" s="11">
        <v>1.3999999761581421</v>
      </c>
      <c r="L627" s="11">
        <v>1.1000000238418579</v>
      </c>
      <c r="M627" s="11">
        <v>2.9000000953674316</v>
      </c>
      <c r="N627" s="11">
        <v>0</v>
      </c>
    </row>
    <row r="628" spans="1:14">
      <c r="A628">
        <v>621</v>
      </c>
      <c r="B628" s="9">
        <v>26480</v>
      </c>
      <c r="C628" s="6">
        <f t="shared" si="37"/>
        <v>6</v>
      </c>
      <c r="D628" s="12">
        <f t="shared" si="38"/>
        <v>1972</v>
      </c>
      <c r="E628" s="11">
        <v>28.139999389648438</v>
      </c>
      <c r="F628" s="11">
        <v>27.200000762939453</v>
      </c>
      <c r="G628" s="11">
        <v>104.47000122070313</v>
      </c>
      <c r="H628" s="11">
        <v>0.94999998807907104</v>
      </c>
      <c r="I628" s="11">
        <v>1.1000000238418579</v>
      </c>
      <c r="J628" s="11">
        <v>1.1000000238418579</v>
      </c>
      <c r="K628" s="11">
        <v>1.5</v>
      </c>
      <c r="L628" s="11">
        <v>1.5</v>
      </c>
      <c r="M628" s="11">
        <v>4.0999999046325684</v>
      </c>
      <c r="N628" s="11">
        <v>0</v>
      </c>
    </row>
    <row r="629" spans="1:14">
      <c r="A629">
        <v>622</v>
      </c>
      <c r="B629" s="9">
        <v>26511</v>
      </c>
      <c r="C629" s="6">
        <f t="shared" si="37"/>
        <v>7</v>
      </c>
      <c r="D629" s="12">
        <f t="shared" si="38"/>
        <v>1972</v>
      </c>
      <c r="E629" s="11">
        <v>28.350000381469727</v>
      </c>
      <c r="F629" s="11">
        <v>27.399999618530273</v>
      </c>
      <c r="G629" s="11">
        <v>105.23000335693359</v>
      </c>
      <c r="H629" s="11">
        <v>0.95999997854232788</v>
      </c>
      <c r="I629" s="11">
        <v>1.1000000238418579</v>
      </c>
      <c r="J629" s="11">
        <v>2.75</v>
      </c>
      <c r="K629" s="11">
        <v>1.5099999904632568</v>
      </c>
      <c r="L629" s="11">
        <v>1.1000000238418579</v>
      </c>
      <c r="M629" s="11">
        <v>2.9000000953674316</v>
      </c>
      <c r="N629" s="11">
        <v>0</v>
      </c>
    </row>
    <row r="630" spans="1:14">
      <c r="A630">
        <v>623</v>
      </c>
      <c r="B630" s="9">
        <v>26542</v>
      </c>
      <c r="C630" s="6">
        <f t="shared" si="37"/>
        <v>8</v>
      </c>
      <c r="D630" s="12">
        <f t="shared" si="38"/>
        <v>1972</v>
      </c>
      <c r="E630" s="11">
        <v>22.579999923706055</v>
      </c>
      <c r="F630" s="11">
        <v>21.819999694824219</v>
      </c>
      <c r="G630" s="11">
        <v>83.80999755859375</v>
      </c>
      <c r="H630" s="11">
        <v>0.75999999046325684</v>
      </c>
      <c r="I630" s="11">
        <v>1.1000000238418579</v>
      </c>
      <c r="J630" s="11">
        <v>3.2999999523162842</v>
      </c>
      <c r="K630" s="11">
        <v>1.2000000476837158</v>
      </c>
      <c r="L630" s="11">
        <v>1.2000000476837158</v>
      </c>
      <c r="M630" s="11">
        <v>3.2999999523162842</v>
      </c>
      <c r="N630" s="11">
        <v>0</v>
      </c>
    </row>
    <row r="631" spans="1:14">
      <c r="A631">
        <v>624</v>
      </c>
      <c r="B631" s="9">
        <v>26572</v>
      </c>
      <c r="C631" s="6">
        <f t="shared" si="37"/>
        <v>9</v>
      </c>
      <c r="D631" s="12">
        <f t="shared" si="38"/>
        <v>1972</v>
      </c>
      <c r="E631" s="11">
        <v>14.409999847412109</v>
      </c>
      <c r="F631" s="11">
        <v>13.930000305175781</v>
      </c>
      <c r="G631" s="11">
        <v>53.509998321533203</v>
      </c>
      <c r="H631" s="11">
        <v>0.49000000953674316</v>
      </c>
      <c r="I631" s="11">
        <v>1.1000000238418579</v>
      </c>
      <c r="J631" s="11">
        <v>2.75</v>
      </c>
      <c r="K631" s="11">
        <v>0.76999998092651367</v>
      </c>
      <c r="L631" s="11">
        <v>3.0999999046325684</v>
      </c>
      <c r="M631" s="11">
        <v>8.3000001907348633</v>
      </c>
      <c r="N631" s="11">
        <v>0</v>
      </c>
    </row>
    <row r="632" spans="1:14">
      <c r="A632">
        <v>625</v>
      </c>
      <c r="B632" s="9">
        <v>26603</v>
      </c>
      <c r="C632" s="6">
        <f t="shared" si="37"/>
        <v>10</v>
      </c>
      <c r="D632" s="12">
        <f t="shared" si="38"/>
        <v>1972</v>
      </c>
      <c r="E632" s="11">
        <v>0.70999997854232788</v>
      </c>
      <c r="F632" s="11">
        <v>0.68999999761581421</v>
      </c>
      <c r="G632" s="11">
        <v>2.630000114440918</v>
      </c>
      <c r="H632" s="11">
        <v>1.9999999552965164E-2</v>
      </c>
      <c r="I632" s="11">
        <v>1.1000000238418579</v>
      </c>
      <c r="J632" s="11">
        <v>1.1000000238418579</v>
      </c>
      <c r="K632" s="11">
        <v>3.9999999105930328E-2</v>
      </c>
      <c r="L632" s="11">
        <v>3</v>
      </c>
      <c r="M632" s="11">
        <v>7.9000000953674316</v>
      </c>
      <c r="N632" s="11">
        <v>74.800003051757813</v>
      </c>
    </row>
    <row r="633" spans="1:14">
      <c r="A633">
        <v>626</v>
      </c>
      <c r="B633" s="9">
        <v>26633</v>
      </c>
      <c r="C633" s="6">
        <f t="shared" si="37"/>
        <v>11</v>
      </c>
      <c r="D633" s="12">
        <f t="shared" si="38"/>
        <v>1972</v>
      </c>
      <c r="E633" s="11">
        <v>9999</v>
      </c>
      <c r="F633" s="11">
        <v>9999</v>
      </c>
      <c r="G633" s="11">
        <v>9999</v>
      </c>
      <c r="H633" s="11">
        <v>9999</v>
      </c>
      <c r="I633" s="11">
        <v>1.1000000238418579</v>
      </c>
      <c r="J633" s="11">
        <v>0.2800000011920929</v>
      </c>
      <c r="K633" s="11">
        <v>0</v>
      </c>
      <c r="L633" s="11">
        <v>2</v>
      </c>
      <c r="M633" s="11">
        <v>5.4000000953674316</v>
      </c>
      <c r="N633" s="11">
        <v>87.449996948242188</v>
      </c>
    </row>
    <row r="634" spans="1:14">
      <c r="A634">
        <v>627</v>
      </c>
      <c r="B634" s="9">
        <v>26664</v>
      </c>
      <c r="C634" s="6">
        <f t="shared" si="37"/>
        <v>12</v>
      </c>
      <c r="D634" s="12">
        <f t="shared" si="38"/>
        <v>1972</v>
      </c>
      <c r="E634" s="11">
        <v>9999</v>
      </c>
      <c r="F634" s="11">
        <v>9999</v>
      </c>
      <c r="G634" s="11">
        <v>9999</v>
      </c>
      <c r="H634" s="11">
        <v>9999</v>
      </c>
      <c r="I634" s="11">
        <v>1.1000000238418579</v>
      </c>
      <c r="J634" s="11">
        <v>0.2800000011920929</v>
      </c>
      <c r="K634" s="11">
        <v>0</v>
      </c>
      <c r="L634" s="11">
        <v>0.60000002384185791</v>
      </c>
      <c r="M634" s="11">
        <v>1.7000000476837158</v>
      </c>
      <c r="N634" s="11">
        <v>71.019996643066406</v>
      </c>
    </row>
    <row r="635" spans="1:14">
      <c r="A635">
        <v>628</v>
      </c>
      <c r="B635" s="9">
        <v>26695</v>
      </c>
      <c r="C635" s="6">
        <f t="shared" si="37"/>
        <v>1</v>
      </c>
      <c r="D635" s="12">
        <f t="shared" si="38"/>
        <v>1973</v>
      </c>
      <c r="E635" s="11">
        <v>9999</v>
      </c>
      <c r="F635" s="11">
        <v>9999</v>
      </c>
      <c r="G635" s="11">
        <v>9999</v>
      </c>
      <c r="H635" s="11">
        <v>9999</v>
      </c>
      <c r="I635" s="11">
        <v>1.1000000238418579</v>
      </c>
      <c r="J635" s="11">
        <v>0</v>
      </c>
      <c r="K635" s="11">
        <v>0</v>
      </c>
      <c r="L635" s="11">
        <v>0.5</v>
      </c>
      <c r="M635" s="11">
        <v>1.2000000476837158</v>
      </c>
      <c r="N635" s="11">
        <v>0</v>
      </c>
    </row>
    <row r="636" spans="1:14">
      <c r="A636">
        <v>629</v>
      </c>
      <c r="B636" s="9">
        <v>26723</v>
      </c>
      <c r="C636" s="6">
        <f t="shared" si="37"/>
        <v>2</v>
      </c>
      <c r="D636" s="12">
        <f t="shared" si="38"/>
        <v>1973</v>
      </c>
      <c r="E636" s="11">
        <v>9999</v>
      </c>
      <c r="F636" s="11">
        <v>9999</v>
      </c>
      <c r="G636" s="11">
        <v>9999</v>
      </c>
      <c r="H636" s="11">
        <v>9999</v>
      </c>
      <c r="I636" s="11">
        <v>1.1000000238418579</v>
      </c>
      <c r="J636" s="11">
        <v>0</v>
      </c>
      <c r="K636" s="11">
        <v>0</v>
      </c>
      <c r="L636" s="11">
        <v>0.5</v>
      </c>
      <c r="M636" s="11">
        <v>1.2000000476837158</v>
      </c>
      <c r="N636" s="11">
        <v>0</v>
      </c>
    </row>
    <row r="637" spans="1:14">
      <c r="A637">
        <v>630</v>
      </c>
      <c r="B637" s="9">
        <v>26754</v>
      </c>
      <c r="C637" s="6">
        <f t="shared" si="37"/>
        <v>3</v>
      </c>
      <c r="D637" s="12">
        <f t="shared" si="38"/>
        <v>1973</v>
      </c>
      <c r="E637" s="11">
        <v>0</v>
      </c>
      <c r="F637" s="11">
        <v>0</v>
      </c>
      <c r="G637" s="11">
        <v>9999</v>
      </c>
      <c r="H637" s="11">
        <v>9999</v>
      </c>
      <c r="I637" s="11">
        <v>1.1000000238418579</v>
      </c>
      <c r="J637" s="11">
        <v>1.6499999761581421</v>
      </c>
      <c r="K637" s="11">
        <v>0</v>
      </c>
      <c r="L637" s="11">
        <v>0.5</v>
      </c>
      <c r="M637" s="11">
        <v>1.2000000476837158</v>
      </c>
      <c r="N637" s="11">
        <v>0</v>
      </c>
    </row>
    <row r="638" spans="1:14">
      <c r="A638">
        <v>631</v>
      </c>
      <c r="B638" s="9">
        <v>26784</v>
      </c>
      <c r="C638" s="6">
        <f t="shared" si="37"/>
        <v>4</v>
      </c>
      <c r="D638" s="12">
        <f t="shared" si="38"/>
        <v>1973</v>
      </c>
      <c r="E638" s="11">
        <v>21.840000152587891</v>
      </c>
      <c r="F638" s="11">
        <v>21.120000839233398</v>
      </c>
      <c r="G638" s="11">
        <v>80.089996337890625</v>
      </c>
      <c r="H638" s="11">
        <v>0.73000001907348633</v>
      </c>
      <c r="I638" s="11">
        <v>1.1000000238418579</v>
      </c>
      <c r="J638" s="11">
        <v>0.55000001192092896</v>
      </c>
      <c r="K638" s="11">
        <v>1.1599999666213989</v>
      </c>
      <c r="L638" s="11">
        <v>0.5</v>
      </c>
      <c r="M638" s="11">
        <v>1.2000000476837158</v>
      </c>
      <c r="N638" s="11">
        <v>0</v>
      </c>
    </row>
    <row r="639" spans="1:14">
      <c r="A639">
        <v>632</v>
      </c>
      <c r="B639" s="9">
        <v>26815</v>
      </c>
      <c r="C639" s="6">
        <f t="shared" si="37"/>
        <v>5</v>
      </c>
      <c r="D639" s="12">
        <f t="shared" si="38"/>
        <v>1973</v>
      </c>
      <c r="E639" s="11">
        <v>28</v>
      </c>
      <c r="F639" s="11">
        <v>27.059999465942383</v>
      </c>
      <c r="G639" s="11">
        <v>102.65000152587891</v>
      </c>
      <c r="H639" s="11">
        <v>0.93000000715255737</v>
      </c>
      <c r="I639" s="11">
        <v>1.1000000238418579</v>
      </c>
      <c r="J639" s="11">
        <v>0.55000001192092896</v>
      </c>
      <c r="K639" s="11">
        <v>1.4900000095367432</v>
      </c>
      <c r="L639" s="11">
        <v>1.1000000238418579</v>
      </c>
      <c r="M639" s="11">
        <v>2.9000000953674316</v>
      </c>
      <c r="N639" s="11">
        <v>0</v>
      </c>
    </row>
    <row r="640" spans="1:14">
      <c r="A640">
        <v>633</v>
      </c>
      <c r="B640" s="9">
        <v>26845</v>
      </c>
      <c r="C640" s="6">
        <f t="shared" si="37"/>
        <v>6</v>
      </c>
      <c r="D640" s="12">
        <f t="shared" si="38"/>
        <v>1973</v>
      </c>
      <c r="E640" s="11">
        <v>30.319999694824219</v>
      </c>
      <c r="F640" s="11">
        <v>29.309999465942383</v>
      </c>
      <c r="G640" s="11">
        <v>111.16000366210938</v>
      </c>
      <c r="H640" s="11">
        <v>1.0099999904632568</v>
      </c>
      <c r="I640" s="11">
        <v>1.1000000238418579</v>
      </c>
      <c r="J640" s="11">
        <v>1.1000000238418579</v>
      </c>
      <c r="K640" s="11">
        <v>1.6200000047683716</v>
      </c>
      <c r="L640" s="11">
        <v>1.5</v>
      </c>
      <c r="M640" s="11">
        <v>4.0999999046325684</v>
      </c>
      <c r="N640" s="11">
        <v>0</v>
      </c>
    </row>
    <row r="641" spans="1:14">
      <c r="A641">
        <v>634</v>
      </c>
      <c r="B641" s="9">
        <v>26876</v>
      </c>
      <c r="C641" s="6">
        <f t="shared" si="37"/>
        <v>7</v>
      </c>
      <c r="D641" s="12">
        <f t="shared" si="38"/>
        <v>1973</v>
      </c>
      <c r="E641" s="11">
        <v>29.129999160766602</v>
      </c>
      <c r="F641" s="11">
        <v>28.159999847412109</v>
      </c>
      <c r="G641" s="11">
        <v>106.80999755859375</v>
      </c>
      <c r="H641" s="11">
        <v>0.97000002861022949</v>
      </c>
      <c r="I641" s="11">
        <v>1.1000000238418579</v>
      </c>
      <c r="J641" s="11">
        <v>2.75</v>
      </c>
      <c r="K641" s="11">
        <v>1.5499999523162842</v>
      </c>
      <c r="L641" s="11">
        <v>1.1000000238418579</v>
      </c>
      <c r="M641" s="11">
        <v>2.9000000953674316</v>
      </c>
      <c r="N641" s="11">
        <v>0</v>
      </c>
    </row>
    <row r="642" spans="1:14">
      <c r="A642">
        <v>635</v>
      </c>
      <c r="B642" s="9">
        <v>26907</v>
      </c>
      <c r="C642" s="6">
        <f t="shared" si="37"/>
        <v>8</v>
      </c>
      <c r="D642" s="12">
        <f t="shared" si="38"/>
        <v>1973</v>
      </c>
      <c r="E642" s="11">
        <v>23.200000762939453</v>
      </c>
      <c r="F642" s="11">
        <v>22.430000305175781</v>
      </c>
      <c r="G642" s="11">
        <v>85.069999694824219</v>
      </c>
      <c r="H642" s="11">
        <v>0.76999998092651367</v>
      </c>
      <c r="I642" s="11">
        <v>1.1000000238418579</v>
      </c>
      <c r="J642" s="11">
        <v>3.2999999523162842</v>
      </c>
      <c r="K642" s="11">
        <v>1.2400000095367432</v>
      </c>
      <c r="L642" s="11">
        <v>1.2000000476837158</v>
      </c>
      <c r="M642" s="11">
        <v>3.2999999523162842</v>
      </c>
      <c r="N642" s="11">
        <v>0</v>
      </c>
    </row>
    <row r="643" spans="1:14">
      <c r="A643">
        <v>636</v>
      </c>
      <c r="B643" s="9">
        <v>26937</v>
      </c>
      <c r="C643" s="6">
        <f t="shared" si="37"/>
        <v>9</v>
      </c>
      <c r="D643" s="12">
        <f t="shared" si="38"/>
        <v>1973</v>
      </c>
      <c r="E643" s="11">
        <v>17.340000152587891</v>
      </c>
      <c r="F643" s="11">
        <v>16.760000228881836</v>
      </c>
      <c r="G643" s="11">
        <v>63.590000152587891</v>
      </c>
      <c r="H643" s="11">
        <v>0.57999998331069946</v>
      </c>
      <c r="I643" s="11">
        <v>1.1000000238418579</v>
      </c>
      <c r="J643" s="11">
        <v>2.75</v>
      </c>
      <c r="K643" s="11">
        <v>0.92000001668930054</v>
      </c>
      <c r="L643" s="11">
        <v>3.0999999046325684</v>
      </c>
      <c r="M643" s="11">
        <v>8.3000001907348633</v>
      </c>
      <c r="N643" s="11">
        <v>0</v>
      </c>
    </row>
    <row r="644" spans="1:14">
      <c r="A644">
        <v>637</v>
      </c>
      <c r="B644" s="9">
        <v>26968</v>
      </c>
      <c r="C644" s="6">
        <f t="shared" si="37"/>
        <v>10</v>
      </c>
      <c r="D644" s="12">
        <f t="shared" si="38"/>
        <v>1973</v>
      </c>
      <c r="E644" s="11">
        <v>0.17000000178813934</v>
      </c>
      <c r="F644" s="11">
        <v>0.17000000178813934</v>
      </c>
      <c r="G644" s="11">
        <v>0.62999999523162842</v>
      </c>
      <c r="H644" s="11">
        <v>9.9999997764825821E-3</v>
      </c>
      <c r="I644" s="11">
        <v>1.1000000238418579</v>
      </c>
      <c r="J644" s="11">
        <v>1.1000000238418579</v>
      </c>
      <c r="K644" s="11">
        <v>9.9999997764825821E-3</v>
      </c>
      <c r="L644" s="11">
        <v>2.5</v>
      </c>
      <c r="M644" s="11">
        <v>7.9000000953674316</v>
      </c>
      <c r="N644" s="11">
        <v>82.739997863769531</v>
      </c>
    </row>
    <row r="645" spans="1:14">
      <c r="A645">
        <v>638</v>
      </c>
      <c r="B645" s="9">
        <v>26998</v>
      </c>
      <c r="C645" s="6">
        <f t="shared" si="37"/>
        <v>11</v>
      </c>
      <c r="D645" s="12">
        <f t="shared" si="38"/>
        <v>1973</v>
      </c>
      <c r="E645" s="11">
        <v>9999</v>
      </c>
      <c r="F645" s="11">
        <v>9999</v>
      </c>
      <c r="G645" s="11">
        <v>9999</v>
      </c>
      <c r="H645" s="11">
        <v>9999</v>
      </c>
      <c r="I645" s="11">
        <v>1.1000000238418579</v>
      </c>
      <c r="J645" s="11">
        <v>0.2800000011920929</v>
      </c>
      <c r="K645" s="11">
        <v>0</v>
      </c>
      <c r="L645" s="11">
        <v>1.7000000476837158</v>
      </c>
      <c r="M645" s="11">
        <v>5.4000000953674316</v>
      </c>
      <c r="N645" s="11">
        <v>99.330001831054688</v>
      </c>
    </row>
    <row r="646" spans="1:14">
      <c r="A646">
        <v>639</v>
      </c>
      <c r="B646" s="9">
        <v>27029</v>
      </c>
      <c r="C646" s="6">
        <f t="shared" si="37"/>
        <v>12</v>
      </c>
      <c r="D646" s="12">
        <f t="shared" si="38"/>
        <v>1973</v>
      </c>
      <c r="E646" s="11">
        <v>9999</v>
      </c>
      <c r="F646" s="11">
        <v>9999</v>
      </c>
      <c r="G646" s="11">
        <v>9999</v>
      </c>
      <c r="H646" s="11">
        <v>9999</v>
      </c>
      <c r="I646" s="11">
        <v>1.1000000238418579</v>
      </c>
      <c r="J646" s="11">
        <v>0.2800000011920929</v>
      </c>
      <c r="K646" s="11">
        <v>0</v>
      </c>
      <c r="L646" s="11">
        <v>0.5</v>
      </c>
      <c r="M646" s="11">
        <v>1.7000000476837158</v>
      </c>
      <c r="N646" s="11">
        <v>63.740001678466797</v>
      </c>
    </row>
    <row r="647" spans="1:14">
      <c r="A647">
        <v>640</v>
      </c>
      <c r="B647" s="9">
        <v>27060</v>
      </c>
      <c r="C647" s="6">
        <f t="shared" si="37"/>
        <v>1</v>
      </c>
      <c r="D647" s="12">
        <f t="shared" si="38"/>
        <v>1974</v>
      </c>
      <c r="E647" s="11">
        <v>9999</v>
      </c>
      <c r="F647" s="11">
        <v>9999</v>
      </c>
      <c r="G647" s="11">
        <v>9999</v>
      </c>
      <c r="H647" s="11">
        <v>9999</v>
      </c>
      <c r="I647" s="11">
        <v>1.1000000238418579</v>
      </c>
      <c r="J647" s="11">
        <v>0</v>
      </c>
      <c r="K647" s="11">
        <v>0</v>
      </c>
      <c r="L647" s="11">
        <v>0.40000000596046448</v>
      </c>
      <c r="M647" s="11">
        <v>1.2000000476837158</v>
      </c>
      <c r="N647" s="11">
        <v>23.850000381469727</v>
      </c>
    </row>
    <row r="648" spans="1:14">
      <c r="A648">
        <v>641</v>
      </c>
      <c r="B648" s="9">
        <v>27088</v>
      </c>
      <c r="C648" s="6">
        <f t="shared" si="37"/>
        <v>2</v>
      </c>
      <c r="D648" s="12">
        <f t="shared" si="38"/>
        <v>1974</v>
      </c>
      <c r="E648" s="11">
        <v>9999</v>
      </c>
      <c r="F648" s="11">
        <v>9999</v>
      </c>
      <c r="G648" s="11">
        <v>9999</v>
      </c>
      <c r="H648" s="11">
        <v>9999</v>
      </c>
      <c r="I648" s="11">
        <v>1.1000000238418579</v>
      </c>
      <c r="J648" s="11">
        <v>0</v>
      </c>
      <c r="K648" s="11">
        <v>0</v>
      </c>
      <c r="L648" s="11">
        <v>0.40000000596046448</v>
      </c>
      <c r="M648" s="11">
        <v>1.2000000476837158</v>
      </c>
      <c r="N648" s="11">
        <v>0</v>
      </c>
    </row>
    <row r="649" spans="1:14">
      <c r="A649">
        <v>642</v>
      </c>
      <c r="B649" s="9">
        <v>27119</v>
      </c>
      <c r="C649" s="6">
        <f t="shared" ref="C649:C712" si="39">MONTH(B649)</f>
        <v>3</v>
      </c>
      <c r="D649" s="12">
        <f t="shared" ref="D649:D712" si="40">YEAR(B649)</f>
        <v>1974</v>
      </c>
      <c r="E649" s="11">
        <v>0</v>
      </c>
      <c r="F649" s="11">
        <v>0</v>
      </c>
      <c r="G649" s="11">
        <v>9999</v>
      </c>
      <c r="H649" s="11">
        <v>9999</v>
      </c>
      <c r="I649" s="11">
        <v>1.1000000238418579</v>
      </c>
      <c r="J649" s="11">
        <v>1.6499999761581421</v>
      </c>
      <c r="K649" s="11">
        <v>0</v>
      </c>
      <c r="L649" s="11">
        <v>0.40000000596046448</v>
      </c>
      <c r="M649" s="11">
        <v>1.2000000476837158</v>
      </c>
      <c r="N649" s="11">
        <v>0</v>
      </c>
    </row>
    <row r="650" spans="1:14">
      <c r="A650">
        <v>643</v>
      </c>
      <c r="B650" s="9">
        <v>27149</v>
      </c>
      <c r="C650" s="6">
        <f t="shared" si="39"/>
        <v>4</v>
      </c>
      <c r="D650" s="12">
        <f t="shared" si="40"/>
        <v>1974</v>
      </c>
      <c r="E650" s="11">
        <v>17.350000381469727</v>
      </c>
      <c r="F650" s="11">
        <v>16.770000457763672</v>
      </c>
      <c r="G650" s="11">
        <v>63.630001068115234</v>
      </c>
      <c r="H650" s="11">
        <v>0.57999998331069946</v>
      </c>
      <c r="I650" s="11">
        <v>1.1000000238418579</v>
      </c>
      <c r="J650" s="11">
        <v>0.55000001192092896</v>
      </c>
      <c r="K650" s="11">
        <v>0.93000000715255737</v>
      </c>
      <c r="L650" s="11">
        <v>0.40000000596046448</v>
      </c>
      <c r="M650" s="11">
        <v>1.2000000476837158</v>
      </c>
      <c r="N650" s="11">
        <v>0</v>
      </c>
    </row>
    <row r="651" spans="1:14">
      <c r="A651">
        <v>644</v>
      </c>
      <c r="B651" s="9">
        <v>27180</v>
      </c>
      <c r="C651" s="6">
        <f t="shared" si="39"/>
        <v>5</v>
      </c>
      <c r="D651" s="12">
        <f t="shared" si="40"/>
        <v>1974</v>
      </c>
      <c r="E651" s="11">
        <v>30.299999237060547</v>
      </c>
      <c r="F651" s="11">
        <v>29.290000915527344</v>
      </c>
      <c r="G651" s="11">
        <v>111.08999633789063</v>
      </c>
      <c r="H651" s="11">
        <v>1.0099999904632568</v>
      </c>
      <c r="I651" s="11">
        <v>1.1000000238418579</v>
      </c>
      <c r="J651" s="11">
        <v>0.55000001192092896</v>
      </c>
      <c r="K651" s="11">
        <v>1.6200000047683716</v>
      </c>
      <c r="L651" s="11">
        <v>0.89999997615814209</v>
      </c>
      <c r="M651" s="11">
        <v>2.9000000953674316</v>
      </c>
      <c r="N651" s="11">
        <v>0</v>
      </c>
    </row>
    <row r="652" spans="1:14">
      <c r="A652">
        <v>645</v>
      </c>
      <c r="B652" s="9">
        <v>27210</v>
      </c>
      <c r="C652" s="6">
        <f t="shared" si="39"/>
        <v>6</v>
      </c>
      <c r="D652" s="12">
        <f t="shared" si="40"/>
        <v>1974</v>
      </c>
      <c r="E652" s="11">
        <v>31.229999542236328</v>
      </c>
      <c r="F652" s="11">
        <v>30.190000534057617</v>
      </c>
      <c r="G652" s="11">
        <v>114.51000213623047</v>
      </c>
      <c r="H652" s="11">
        <v>1.0399999618530273</v>
      </c>
      <c r="I652" s="11">
        <v>1.1000000238418579</v>
      </c>
      <c r="J652" s="11">
        <v>1.1000000238418579</v>
      </c>
      <c r="K652" s="11">
        <v>1.6699999570846558</v>
      </c>
      <c r="L652" s="11">
        <v>1.2999999523162842</v>
      </c>
      <c r="M652" s="11">
        <v>4.0999999046325684</v>
      </c>
      <c r="N652" s="11">
        <v>0</v>
      </c>
    </row>
    <row r="653" spans="1:14">
      <c r="A653">
        <v>646</v>
      </c>
      <c r="B653" s="9">
        <v>27241</v>
      </c>
      <c r="C653" s="6">
        <f t="shared" si="39"/>
        <v>7</v>
      </c>
      <c r="D653" s="12">
        <f t="shared" si="40"/>
        <v>1974</v>
      </c>
      <c r="E653" s="11">
        <v>25.639999389648438</v>
      </c>
      <c r="F653" s="11">
        <v>24.790000915527344</v>
      </c>
      <c r="G653" s="11">
        <v>94.019996643066406</v>
      </c>
      <c r="H653" s="11">
        <v>0.85000002384185791</v>
      </c>
      <c r="I653" s="11">
        <v>1.1000000238418579</v>
      </c>
      <c r="J653" s="11">
        <v>2.75</v>
      </c>
      <c r="K653" s="11">
        <v>1.3700000047683716</v>
      </c>
      <c r="L653" s="11">
        <v>0.89999997615814209</v>
      </c>
      <c r="M653" s="11">
        <v>2.9000000953674316</v>
      </c>
      <c r="N653" s="11">
        <v>0</v>
      </c>
    </row>
    <row r="654" spans="1:14">
      <c r="A654">
        <v>647</v>
      </c>
      <c r="B654" s="9">
        <v>27272</v>
      </c>
      <c r="C654" s="6">
        <f t="shared" si="39"/>
        <v>8</v>
      </c>
      <c r="D654" s="12">
        <f t="shared" si="40"/>
        <v>1974</v>
      </c>
      <c r="E654" s="11">
        <v>24.579999923706055</v>
      </c>
      <c r="F654" s="11">
        <v>23.760000228881836</v>
      </c>
      <c r="G654" s="11">
        <v>90.139999389648438</v>
      </c>
      <c r="H654" s="11">
        <v>0.81999999284744263</v>
      </c>
      <c r="I654" s="11">
        <v>1.1000000238418579</v>
      </c>
      <c r="J654" s="11">
        <v>3.2999999523162842</v>
      </c>
      <c r="K654" s="11">
        <v>1.309999942779541</v>
      </c>
      <c r="L654" s="11">
        <v>1.1000000238418579</v>
      </c>
      <c r="M654" s="11">
        <v>3.2999999523162842</v>
      </c>
      <c r="N654" s="11">
        <v>0</v>
      </c>
    </row>
    <row r="655" spans="1:14">
      <c r="A655">
        <v>648</v>
      </c>
      <c r="B655" s="9">
        <v>27302</v>
      </c>
      <c r="C655" s="6">
        <f t="shared" si="39"/>
        <v>9</v>
      </c>
      <c r="D655" s="12">
        <f t="shared" si="40"/>
        <v>1974</v>
      </c>
      <c r="E655" s="11">
        <v>19.809999465942383</v>
      </c>
      <c r="F655" s="11">
        <v>19.149999618530273</v>
      </c>
      <c r="G655" s="11">
        <v>72.650001525878906</v>
      </c>
      <c r="H655" s="11">
        <v>0.6600000262260437</v>
      </c>
      <c r="I655" s="11">
        <v>1.1000000238418579</v>
      </c>
      <c r="J655" s="11">
        <v>2.75</v>
      </c>
      <c r="K655" s="11">
        <v>1.059999942779541</v>
      </c>
      <c r="L655" s="11">
        <v>2.7000000476837158</v>
      </c>
      <c r="M655" s="11">
        <v>8.3000001907348633</v>
      </c>
      <c r="N655" s="11">
        <v>0</v>
      </c>
    </row>
    <row r="656" spans="1:14">
      <c r="A656">
        <v>649</v>
      </c>
      <c r="B656" s="9">
        <v>27333</v>
      </c>
      <c r="C656" s="6">
        <f t="shared" si="39"/>
        <v>10</v>
      </c>
      <c r="D656" s="12">
        <f t="shared" si="40"/>
        <v>1974</v>
      </c>
      <c r="E656" s="11">
        <v>1.0800000429153442</v>
      </c>
      <c r="F656" s="11">
        <v>1.0499999523162842</v>
      </c>
      <c r="G656" s="11">
        <v>3.9700000286102295</v>
      </c>
      <c r="H656" s="11">
        <v>3.9999999105930328E-2</v>
      </c>
      <c r="I656" s="11">
        <v>1.1000000238418579</v>
      </c>
      <c r="J656" s="11">
        <v>1.1000000238418579</v>
      </c>
      <c r="K656" s="11">
        <v>5.9999998658895493E-2</v>
      </c>
      <c r="L656" s="11">
        <v>3</v>
      </c>
      <c r="M656" s="11">
        <v>7.9000000953674316</v>
      </c>
      <c r="N656" s="11">
        <v>90.550003051757813</v>
      </c>
    </row>
    <row r="657" spans="1:14">
      <c r="A657">
        <v>650</v>
      </c>
      <c r="B657" s="9">
        <v>27363</v>
      </c>
      <c r="C657" s="6">
        <f t="shared" si="39"/>
        <v>11</v>
      </c>
      <c r="D657" s="12">
        <f t="shared" si="40"/>
        <v>1974</v>
      </c>
      <c r="E657" s="11">
        <v>9999</v>
      </c>
      <c r="F657" s="11">
        <v>9999</v>
      </c>
      <c r="G657" s="11">
        <v>9999</v>
      </c>
      <c r="H657" s="11">
        <v>9999</v>
      </c>
      <c r="I657" s="11">
        <v>1.1000000238418579</v>
      </c>
      <c r="J657" s="11">
        <v>0.2800000011920929</v>
      </c>
      <c r="K657" s="11">
        <v>0</v>
      </c>
      <c r="L657" s="11">
        <v>2</v>
      </c>
      <c r="M657" s="11">
        <v>5.4000000953674316</v>
      </c>
      <c r="N657" s="11">
        <v>113.87999725341797</v>
      </c>
    </row>
    <row r="658" spans="1:14">
      <c r="A658">
        <v>651</v>
      </c>
      <c r="B658" s="9">
        <v>27394</v>
      </c>
      <c r="C658" s="6">
        <f t="shared" si="39"/>
        <v>12</v>
      </c>
      <c r="D658" s="12">
        <f t="shared" si="40"/>
        <v>1974</v>
      </c>
      <c r="E658" s="11">
        <v>9999</v>
      </c>
      <c r="F658" s="11">
        <v>9999</v>
      </c>
      <c r="G658" s="11">
        <v>9999</v>
      </c>
      <c r="H658" s="11">
        <v>9999</v>
      </c>
      <c r="I658" s="11">
        <v>1.1000000238418579</v>
      </c>
      <c r="J658" s="11">
        <v>0.2800000011920929</v>
      </c>
      <c r="K658" s="11">
        <v>0</v>
      </c>
      <c r="L658" s="11">
        <v>0.60000002384185791</v>
      </c>
      <c r="M658" s="11">
        <v>1.7000000476837158</v>
      </c>
      <c r="N658" s="11">
        <v>73.379997253417969</v>
      </c>
    </row>
    <row r="659" spans="1:14">
      <c r="A659">
        <v>652</v>
      </c>
      <c r="B659" s="9">
        <v>27425</v>
      </c>
      <c r="C659" s="6">
        <f t="shared" si="39"/>
        <v>1</v>
      </c>
      <c r="D659" s="12">
        <f t="shared" si="40"/>
        <v>1975</v>
      </c>
      <c r="E659" s="11">
        <v>9999</v>
      </c>
      <c r="F659" s="11">
        <v>9999</v>
      </c>
      <c r="G659" s="11">
        <v>9999</v>
      </c>
      <c r="H659" s="11">
        <v>9999</v>
      </c>
      <c r="I659" s="11">
        <v>1.1000000238418579</v>
      </c>
      <c r="J659" s="11">
        <v>0</v>
      </c>
      <c r="K659" s="11">
        <v>0</v>
      </c>
      <c r="L659" s="11">
        <v>0.5</v>
      </c>
      <c r="M659" s="11">
        <v>1.2000000476837158</v>
      </c>
      <c r="N659" s="11">
        <v>40.240001678466797</v>
      </c>
    </row>
    <row r="660" spans="1:14">
      <c r="A660">
        <v>653</v>
      </c>
      <c r="B660" s="9">
        <v>27453</v>
      </c>
      <c r="C660" s="6">
        <f t="shared" si="39"/>
        <v>2</v>
      </c>
      <c r="D660" s="12">
        <f t="shared" si="40"/>
        <v>1975</v>
      </c>
      <c r="E660" s="11">
        <v>9999</v>
      </c>
      <c r="F660" s="11">
        <v>9999</v>
      </c>
      <c r="G660" s="11">
        <v>9999</v>
      </c>
      <c r="H660" s="11">
        <v>9999</v>
      </c>
      <c r="I660" s="11">
        <v>1.1000000238418579</v>
      </c>
      <c r="J660" s="11">
        <v>0</v>
      </c>
      <c r="K660" s="11">
        <v>0</v>
      </c>
      <c r="L660" s="11">
        <v>0.5</v>
      </c>
      <c r="M660" s="11">
        <v>1.2000000476837158</v>
      </c>
      <c r="N660" s="11">
        <v>0</v>
      </c>
    </row>
    <row r="661" spans="1:14">
      <c r="A661">
        <v>654</v>
      </c>
      <c r="B661" s="9">
        <v>27484</v>
      </c>
      <c r="C661" s="6">
        <f t="shared" si="39"/>
        <v>3</v>
      </c>
      <c r="D661" s="12">
        <f t="shared" si="40"/>
        <v>1975</v>
      </c>
      <c r="E661" s="11">
        <v>0</v>
      </c>
      <c r="F661" s="11">
        <v>0</v>
      </c>
      <c r="G661" s="11">
        <v>9999</v>
      </c>
      <c r="H661" s="11">
        <v>9999</v>
      </c>
      <c r="I661" s="11">
        <v>1.1000000238418579</v>
      </c>
      <c r="J661" s="11">
        <v>1.6499999761581421</v>
      </c>
      <c r="K661" s="11">
        <v>0</v>
      </c>
      <c r="L661" s="11">
        <v>0.5</v>
      </c>
      <c r="M661" s="11">
        <v>1.2000000476837158</v>
      </c>
      <c r="N661" s="11">
        <v>0</v>
      </c>
    </row>
    <row r="662" spans="1:14">
      <c r="A662">
        <v>655</v>
      </c>
      <c r="B662" s="9">
        <v>27514</v>
      </c>
      <c r="C662" s="6">
        <f t="shared" si="39"/>
        <v>4</v>
      </c>
      <c r="D662" s="12">
        <f t="shared" si="40"/>
        <v>1975</v>
      </c>
      <c r="E662" s="11">
        <v>18.760000228881836</v>
      </c>
      <c r="F662" s="11">
        <v>18.139999389648438</v>
      </c>
      <c r="G662" s="11">
        <v>68.790000915527344</v>
      </c>
      <c r="H662" s="11">
        <v>0.62999999523162842</v>
      </c>
      <c r="I662" s="11">
        <v>1.1000000238418579</v>
      </c>
      <c r="J662" s="11">
        <v>0.55000001192092896</v>
      </c>
      <c r="K662" s="11">
        <v>1</v>
      </c>
      <c r="L662" s="11">
        <v>0.5</v>
      </c>
      <c r="M662" s="11">
        <v>1.2000000476837158</v>
      </c>
      <c r="N662" s="11">
        <v>0</v>
      </c>
    </row>
    <row r="663" spans="1:14">
      <c r="A663">
        <v>656</v>
      </c>
      <c r="B663" s="9">
        <v>27545</v>
      </c>
      <c r="C663" s="6">
        <f t="shared" si="39"/>
        <v>5</v>
      </c>
      <c r="D663" s="12">
        <f t="shared" si="40"/>
        <v>1975</v>
      </c>
      <c r="E663" s="11">
        <v>29.399999618530273</v>
      </c>
      <c r="F663" s="11">
        <v>28.420000076293945</v>
      </c>
      <c r="G663" s="11">
        <v>107.80000305175781</v>
      </c>
      <c r="H663" s="11">
        <v>0.98000001907348633</v>
      </c>
      <c r="I663" s="11">
        <v>1.1000000238418579</v>
      </c>
      <c r="J663" s="11">
        <v>0.55000001192092896</v>
      </c>
      <c r="K663" s="11">
        <v>1.5700000524520874</v>
      </c>
      <c r="L663" s="11">
        <v>1.1000000238418579</v>
      </c>
      <c r="M663" s="11">
        <v>2.9000000953674316</v>
      </c>
      <c r="N663" s="11">
        <v>0</v>
      </c>
    </row>
    <row r="664" spans="1:14">
      <c r="A664">
        <v>657</v>
      </c>
      <c r="B664" s="9">
        <v>27575</v>
      </c>
      <c r="C664" s="6">
        <f t="shared" si="39"/>
        <v>6</v>
      </c>
      <c r="D664" s="12">
        <f t="shared" si="40"/>
        <v>1975</v>
      </c>
      <c r="E664" s="11">
        <v>30.850000381469727</v>
      </c>
      <c r="F664" s="11">
        <v>29.819999694824219</v>
      </c>
      <c r="G664" s="11">
        <v>113.12000274658203</v>
      </c>
      <c r="H664" s="11">
        <v>1.0299999713897705</v>
      </c>
      <c r="I664" s="11">
        <v>1.1000000238418579</v>
      </c>
      <c r="J664" s="11">
        <v>1.1000000238418579</v>
      </c>
      <c r="K664" s="11">
        <v>1.6399999856948853</v>
      </c>
      <c r="L664" s="11">
        <v>1.5</v>
      </c>
      <c r="M664" s="11">
        <v>4.0999999046325684</v>
      </c>
      <c r="N664" s="11">
        <v>0</v>
      </c>
    </row>
    <row r="665" spans="1:14">
      <c r="A665">
        <v>658</v>
      </c>
      <c r="B665" s="9">
        <v>27606</v>
      </c>
      <c r="C665" s="6">
        <f t="shared" si="39"/>
        <v>7</v>
      </c>
      <c r="D665" s="12">
        <f t="shared" si="40"/>
        <v>1975</v>
      </c>
      <c r="E665" s="11">
        <v>29.149999618530273</v>
      </c>
      <c r="F665" s="11">
        <v>28.180000305175781</v>
      </c>
      <c r="G665" s="11">
        <v>106.87999725341797</v>
      </c>
      <c r="H665" s="11">
        <v>0.97000002861022949</v>
      </c>
      <c r="I665" s="11">
        <v>1.1000000238418579</v>
      </c>
      <c r="J665" s="11">
        <v>2.75</v>
      </c>
      <c r="K665" s="11">
        <v>1.5499999523162842</v>
      </c>
      <c r="L665" s="11">
        <v>1.1000000238418579</v>
      </c>
      <c r="M665" s="11">
        <v>2.9000000953674316</v>
      </c>
      <c r="N665" s="11">
        <v>0</v>
      </c>
    </row>
    <row r="666" spans="1:14">
      <c r="A666">
        <v>659</v>
      </c>
      <c r="B666" s="9">
        <v>27637</v>
      </c>
      <c r="C666" s="6">
        <f t="shared" si="39"/>
        <v>8</v>
      </c>
      <c r="D666" s="12">
        <f t="shared" si="40"/>
        <v>1975</v>
      </c>
      <c r="E666" s="11">
        <v>22.780000686645508</v>
      </c>
      <c r="F666" s="11">
        <v>22.020000457763672</v>
      </c>
      <c r="G666" s="11">
        <v>83.540000915527344</v>
      </c>
      <c r="H666" s="11">
        <v>0.75999999046325684</v>
      </c>
      <c r="I666" s="11">
        <v>1.1000000238418579</v>
      </c>
      <c r="J666" s="11">
        <v>3.2999999523162842</v>
      </c>
      <c r="K666" s="11">
        <v>1.2100000381469727</v>
      </c>
      <c r="L666" s="11">
        <v>1.2000000476837158</v>
      </c>
      <c r="M666" s="11">
        <v>3.2999999523162842</v>
      </c>
      <c r="N666" s="11">
        <v>0</v>
      </c>
    </row>
    <row r="667" spans="1:14">
      <c r="A667">
        <v>660</v>
      </c>
      <c r="B667" s="9">
        <v>27667</v>
      </c>
      <c r="C667" s="6">
        <f t="shared" si="39"/>
        <v>9</v>
      </c>
      <c r="D667" s="12">
        <f t="shared" si="40"/>
        <v>1975</v>
      </c>
      <c r="E667" s="11">
        <v>18.700000762939453</v>
      </c>
      <c r="F667" s="11">
        <v>18.079999923706055</v>
      </c>
      <c r="G667" s="11">
        <v>68.55999755859375</v>
      </c>
      <c r="H667" s="11">
        <v>0.62000000476837158</v>
      </c>
      <c r="I667" s="11">
        <v>1.1000000238418579</v>
      </c>
      <c r="J667" s="11">
        <v>2.75</v>
      </c>
      <c r="K667" s="11">
        <v>1</v>
      </c>
      <c r="L667" s="11">
        <v>3.0999999046325684</v>
      </c>
      <c r="M667" s="11">
        <v>8.3000001907348633</v>
      </c>
      <c r="N667" s="11">
        <v>0</v>
      </c>
    </row>
    <row r="668" spans="1:14">
      <c r="A668">
        <v>661</v>
      </c>
      <c r="B668" s="9">
        <v>27698</v>
      </c>
      <c r="C668" s="6">
        <f t="shared" si="39"/>
        <v>10</v>
      </c>
      <c r="D668" s="12">
        <f t="shared" si="40"/>
        <v>1975</v>
      </c>
      <c r="E668" s="11">
        <v>0.34999999403953552</v>
      </c>
      <c r="F668" s="11">
        <v>0.34000000357627869</v>
      </c>
      <c r="G668" s="11">
        <v>1.2999999523162842</v>
      </c>
      <c r="H668" s="11">
        <v>9.9999997764825821E-3</v>
      </c>
      <c r="I668" s="11">
        <v>1.1000000238418579</v>
      </c>
      <c r="J668" s="11">
        <v>1.1000000238418579</v>
      </c>
      <c r="K668" s="11">
        <v>1.9999999552965164E-2</v>
      </c>
      <c r="L668" s="11">
        <v>3</v>
      </c>
      <c r="M668" s="11">
        <v>7.9000000953674316</v>
      </c>
      <c r="N668" s="11">
        <v>73.150001525878906</v>
      </c>
    </row>
    <row r="669" spans="1:14">
      <c r="A669">
        <v>662</v>
      </c>
      <c r="B669" s="9">
        <v>27728</v>
      </c>
      <c r="C669" s="6">
        <f t="shared" si="39"/>
        <v>11</v>
      </c>
      <c r="D669" s="12">
        <f t="shared" si="40"/>
        <v>1975</v>
      </c>
      <c r="E669" s="11">
        <v>9999</v>
      </c>
      <c r="F669" s="11">
        <v>9999</v>
      </c>
      <c r="G669" s="11">
        <v>9999</v>
      </c>
      <c r="H669" s="11">
        <v>9999</v>
      </c>
      <c r="I669" s="11">
        <v>1.1000000238418579</v>
      </c>
      <c r="J669" s="11">
        <v>0.2800000011920929</v>
      </c>
      <c r="K669" s="11">
        <v>0</v>
      </c>
      <c r="L669" s="11">
        <v>2</v>
      </c>
      <c r="M669" s="11">
        <v>5.4000000953674316</v>
      </c>
      <c r="N669" s="11">
        <v>117.26999664306641</v>
      </c>
    </row>
    <row r="670" spans="1:14">
      <c r="A670">
        <v>663</v>
      </c>
      <c r="B670" s="9">
        <v>27759</v>
      </c>
      <c r="C670" s="6">
        <f t="shared" si="39"/>
        <v>12</v>
      </c>
      <c r="D670" s="12">
        <f t="shared" si="40"/>
        <v>1975</v>
      </c>
      <c r="E670" s="11">
        <v>9999</v>
      </c>
      <c r="F670" s="11">
        <v>9999</v>
      </c>
      <c r="G670" s="11">
        <v>9999</v>
      </c>
      <c r="H670" s="11">
        <v>9999</v>
      </c>
      <c r="I670" s="11">
        <v>1.1000000238418579</v>
      </c>
      <c r="J670" s="11">
        <v>0.2800000011920929</v>
      </c>
      <c r="K670" s="11">
        <v>0</v>
      </c>
      <c r="L670" s="11">
        <v>0.60000002384185791</v>
      </c>
      <c r="M670" s="11">
        <v>1.7000000476837158</v>
      </c>
      <c r="N670" s="11">
        <v>80.349998474121094</v>
      </c>
    </row>
    <row r="671" spans="1:14">
      <c r="A671">
        <v>664</v>
      </c>
      <c r="B671" s="9">
        <v>27790</v>
      </c>
      <c r="C671" s="6">
        <f t="shared" si="39"/>
        <v>1</v>
      </c>
      <c r="D671" s="12">
        <f t="shared" si="40"/>
        <v>1976</v>
      </c>
      <c r="E671" s="11">
        <v>9999</v>
      </c>
      <c r="F671" s="11">
        <v>9999</v>
      </c>
      <c r="G671" s="11">
        <v>9999</v>
      </c>
      <c r="H671" s="11">
        <v>9999</v>
      </c>
      <c r="I671" s="11">
        <v>1.1000000238418579</v>
      </c>
      <c r="J671" s="11">
        <v>0</v>
      </c>
      <c r="K671" s="11">
        <v>0</v>
      </c>
      <c r="L671" s="11">
        <v>0.5</v>
      </c>
      <c r="M671" s="11">
        <v>1.2000000476837158</v>
      </c>
      <c r="N671" s="11">
        <v>46.849998474121094</v>
      </c>
    </row>
    <row r="672" spans="1:14">
      <c r="A672">
        <v>665</v>
      </c>
      <c r="B672" s="9">
        <v>27819</v>
      </c>
      <c r="C672" s="6">
        <f t="shared" si="39"/>
        <v>2</v>
      </c>
      <c r="D672" s="12">
        <f t="shared" si="40"/>
        <v>1976</v>
      </c>
      <c r="E672" s="11">
        <v>9999</v>
      </c>
      <c r="F672" s="11">
        <v>9999</v>
      </c>
      <c r="G672" s="11">
        <v>9999</v>
      </c>
      <c r="H672" s="11">
        <v>9999</v>
      </c>
      <c r="I672" s="11">
        <v>1.1000000238418579</v>
      </c>
      <c r="J672" s="11">
        <v>0</v>
      </c>
      <c r="K672" s="11">
        <v>9.9999997764825821E-3</v>
      </c>
      <c r="L672" s="11">
        <v>0.5</v>
      </c>
      <c r="M672" s="11">
        <v>1.2000000476837158</v>
      </c>
      <c r="N672" s="11">
        <v>0</v>
      </c>
    </row>
    <row r="673" spans="1:14">
      <c r="A673">
        <v>666</v>
      </c>
      <c r="B673" s="9">
        <v>27850</v>
      </c>
      <c r="C673" s="6">
        <f t="shared" si="39"/>
        <v>3</v>
      </c>
      <c r="D673" s="12">
        <f t="shared" si="40"/>
        <v>1976</v>
      </c>
      <c r="E673" s="11">
        <v>7.2199997901916504</v>
      </c>
      <c r="F673" s="11">
        <v>6.9800000190734863</v>
      </c>
      <c r="G673" s="11">
        <v>9999</v>
      </c>
      <c r="H673" s="11">
        <v>9999</v>
      </c>
      <c r="I673" s="11">
        <v>1.1000000238418579</v>
      </c>
      <c r="J673" s="11">
        <v>1.6499999761581421</v>
      </c>
      <c r="K673" s="11">
        <v>0.37999999523162842</v>
      </c>
      <c r="L673" s="11">
        <v>0.5</v>
      </c>
      <c r="M673" s="11">
        <v>1.2000000476837158</v>
      </c>
      <c r="N673" s="11">
        <v>0</v>
      </c>
    </row>
    <row r="674" spans="1:14">
      <c r="A674">
        <v>667</v>
      </c>
      <c r="B674" s="9">
        <v>27880</v>
      </c>
      <c r="C674" s="6">
        <f t="shared" si="39"/>
        <v>4</v>
      </c>
      <c r="D674" s="12">
        <f t="shared" si="40"/>
        <v>1976</v>
      </c>
      <c r="E674" s="11">
        <v>26.700000762939453</v>
      </c>
      <c r="F674" s="11">
        <v>25.809999465942383</v>
      </c>
      <c r="G674" s="11">
        <v>102.83000183105469</v>
      </c>
      <c r="H674" s="11">
        <v>0.93000000715255737</v>
      </c>
      <c r="I674" s="11">
        <v>1.1000000238418579</v>
      </c>
      <c r="J674" s="11">
        <v>0.55000001192092896</v>
      </c>
      <c r="K674" s="11">
        <v>1.4199999570846558</v>
      </c>
      <c r="L674" s="11">
        <v>0.5</v>
      </c>
      <c r="M674" s="11">
        <v>1.2000000476837158</v>
      </c>
      <c r="N674" s="11">
        <v>0</v>
      </c>
    </row>
    <row r="675" spans="1:14">
      <c r="A675">
        <v>668</v>
      </c>
      <c r="B675" s="9">
        <v>27911</v>
      </c>
      <c r="C675" s="6">
        <f t="shared" si="39"/>
        <v>5</v>
      </c>
      <c r="D675" s="12">
        <f t="shared" si="40"/>
        <v>1976</v>
      </c>
      <c r="E675" s="11">
        <v>26.709999084472656</v>
      </c>
      <c r="F675" s="11">
        <v>25.819999694824219</v>
      </c>
      <c r="G675" s="11">
        <v>102.88999938964844</v>
      </c>
      <c r="H675" s="11">
        <v>0.93999999761581421</v>
      </c>
      <c r="I675" s="11">
        <v>1.1000000238418579</v>
      </c>
      <c r="J675" s="11">
        <v>0.55000001192092896</v>
      </c>
      <c r="K675" s="11">
        <v>1.4199999570846558</v>
      </c>
      <c r="L675" s="11">
        <v>1.1000000238418579</v>
      </c>
      <c r="M675" s="11">
        <v>2.9000000953674316</v>
      </c>
      <c r="N675" s="11">
        <v>0</v>
      </c>
    </row>
    <row r="676" spans="1:14">
      <c r="A676">
        <v>669</v>
      </c>
      <c r="B676" s="9">
        <v>27941</v>
      </c>
      <c r="C676" s="6">
        <f t="shared" si="39"/>
        <v>6</v>
      </c>
      <c r="D676" s="12">
        <f t="shared" si="40"/>
        <v>1976</v>
      </c>
      <c r="E676" s="11">
        <v>29.340000152587891</v>
      </c>
      <c r="F676" s="11">
        <v>28.360000610351563</v>
      </c>
      <c r="G676" s="11">
        <v>113.01999664306641</v>
      </c>
      <c r="H676" s="11">
        <v>1.0299999713897705</v>
      </c>
      <c r="I676" s="11">
        <v>1.1000000238418579</v>
      </c>
      <c r="J676" s="11">
        <v>1.1000000238418579</v>
      </c>
      <c r="K676" s="11">
        <v>1.559999942779541</v>
      </c>
      <c r="L676" s="11">
        <v>1.5</v>
      </c>
      <c r="M676" s="11">
        <v>4.0999999046325684</v>
      </c>
      <c r="N676" s="11">
        <v>0</v>
      </c>
    </row>
    <row r="677" spans="1:14">
      <c r="A677">
        <v>670</v>
      </c>
      <c r="B677" s="9">
        <v>27972</v>
      </c>
      <c r="C677" s="6">
        <f t="shared" si="39"/>
        <v>7</v>
      </c>
      <c r="D677" s="12">
        <f t="shared" si="40"/>
        <v>1976</v>
      </c>
      <c r="E677" s="11">
        <v>29.75</v>
      </c>
      <c r="F677" s="11">
        <v>28.760000228881836</v>
      </c>
      <c r="G677" s="11">
        <v>114.58999633789063</v>
      </c>
      <c r="H677" s="11">
        <v>1.0399999618530273</v>
      </c>
      <c r="I677" s="11">
        <v>1.1000000238418579</v>
      </c>
      <c r="J677" s="11">
        <v>2.75</v>
      </c>
      <c r="K677" s="11">
        <v>1.5800000429153442</v>
      </c>
      <c r="L677" s="11">
        <v>1.1000000238418579</v>
      </c>
      <c r="M677" s="11">
        <v>2.9000000953674316</v>
      </c>
      <c r="N677" s="11">
        <v>0</v>
      </c>
    </row>
    <row r="678" spans="1:14">
      <c r="A678">
        <v>671</v>
      </c>
      <c r="B678" s="9">
        <v>28003</v>
      </c>
      <c r="C678" s="6">
        <f t="shared" si="39"/>
        <v>8</v>
      </c>
      <c r="D678" s="12">
        <f t="shared" si="40"/>
        <v>1976</v>
      </c>
      <c r="E678" s="11">
        <v>19.069999694824219</v>
      </c>
      <c r="F678" s="11">
        <v>18.430000305175781</v>
      </c>
      <c r="G678" s="11">
        <v>73.44000244140625</v>
      </c>
      <c r="H678" s="11">
        <v>0.67000001668930054</v>
      </c>
      <c r="I678" s="11">
        <v>1.1000000238418579</v>
      </c>
      <c r="J678" s="11">
        <v>3.2999999523162842</v>
      </c>
      <c r="K678" s="11">
        <v>1.0099999904632568</v>
      </c>
      <c r="L678" s="11">
        <v>1.2000000476837158</v>
      </c>
      <c r="M678" s="11">
        <v>3.2999999523162842</v>
      </c>
      <c r="N678" s="11">
        <v>0</v>
      </c>
    </row>
    <row r="679" spans="1:14">
      <c r="A679">
        <v>672</v>
      </c>
      <c r="B679" s="9">
        <v>28033</v>
      </c>
      <c r="C679" s="6">
        <f t="shared" si="39"/>
        <v>9</v>
      </c>
      <c r="D679" s="12">
        <f t="shared" si="40"/>
        <v>1976</v>
      </c>
      <c r="E679" s="11">
        <v>7.4099998474121094</v>
      </c>
      <c r="F679" s="11">
        <v>7.1599998474121094</v>
      </c>
      <c r="G679" s="11">
        <v>28.530000686645508</v>
      </c>
      <c r="H679" s="11">
        <v>0.25999999046325684</v>
      </c>
      <c r="I679" s="11">
        <v>1.1000000238418579</v>
      </c>
      <c r="J679" s="11">
        <v>2.75</v>
      </c>
      <c r="K679" s="11">
        <v>0.38999998569488525</v>
      </c>
      <c r="L679" s="11">
        <v>3.0999999046325684</v>
      </c>
      <c r="M679" s="11">
        <v>8.3000001907348633</v>
      </c>
      <c r="N679" s="11">
        <v>0</v>
      </c>
    </row>
    <row r="680" spans="1:14">
      <c r="A680">
        <v>673</v>
      </c>
      <c r="B680" s="9">
        <v>28064</v>
      </c>
      <c r="C680" s="6">
        <f t="shared" si="39"/>
        <v>10</v>
      </c>
      <c r="D680" s="12">
        <f t="shared" si="40"/>
        <v>1976</v>
      </c>
      <c r="E680" s="11">
        <v>3.809999942779541</v>
      </c>
      <c r="F680" s="11">
        <v>3.690000057220459</v>
      </c>
      <c r="G680" s="11">
        <v>14.689999580383301</v>
      </c>
      <c r="H680" s="11">
        <v>0.12999999523162842</v>
      </c>
      <c r="I680" s="11">
        <v>1.1000000238418579</v>
      </c>
      <c r="J680" s="11">
        <v>1.1000000238418579</v>
      </c>
      <c r="K680" s="11">
        <v>0.20000000298023224</v>
      </c>
      <c r="L680" s="11">
        <v>5.9000000953674316</v>
      </c>
      <c r="M680" s="11">
        <v>7.9000000953674316</v>
      </c>
      <c r="N680" s="11">
        <v>91.5</v>
      </c>
    </row>
    <row r="681" spans="1:14">
      <c r="A681">
        <v>674</v>
      </c>
      <c r="B681" s="9">
        <v>28094</v>
      </c>
      <c r="C681" s="6">
        <f t="shared" si="39"/>
        <v>11</v>
      </c>
      <c r="D681" s="12">
        <f t="shared" si="40"/>
        <v>1976</v>
      </c>
      <c r="E681" s="11">
        <v>9999</v>
      </c>
      <c r="F681" s="11">
        <v>9999</v>
      </c>
      <c r="G681" s="11">
        <v>9999</v>
      </c>
      <c r="H681" s="11">
        <v>9999</v>
      </c>
      <c r="I681" s="11">
        <v>1.1000000238418579</v>
      </c>
      <c r="J681" s="11">
        <v>0.2800000011920929</v>
      </c>
      <c r="K681" s="11">
        <v>9.9999997764825821E-3</v>
      </c>
      <c r="L681" s="11">
        <v>4</v>
      </c>
      <c r="M681" s="11">
        <v>5.4000000953674316</v>
      </c>
      <c r="N681" s="11">
        <v>117.23000335693359</v>
      </c>
    </row>
    <row r="682" spans="1:14">
      <c r="A682">
        <v>675</v>
      </c>
      <c r="B682" s="9">
        <v>28125</v>
      </c>
      <c r="C682" s="6">
        <f t="shared" si="39"/>
        <v>12</v>
      </c>
      <c r="D682" s="12">
        <f t="shared" si="40"/>
        <v>1976</v>
      </c>
      <c r="E682" s="11">
        <v>9999</v>
      </c>
      <c r="F682" s="11">
        <v>9999</v>
      </c>
      <c r="G682" s="11">
        <v>9999</v>
      </c>
      <c r="H682" s="11">
        <v>9999</v>
      </c>
      <c r="I682" s="11">
        <v>1.1000000238418579</v>
      </c>
      <c r="J682" s="11">
        <v>0.2800000011920929</v>
      </c>
      <c r="K682" s="11">
        <v>0</v>
      </c>
      <c r="L682" s="11">
        <v>1.2000000476837158</v>
      </c>
      <c r="M682" s="11">
        <v>1.7000000476837158</v>
      </c>
      <c r="N682" s="11">
        <v>90.790000915527344</v>
      </c>
    </row>
    <row r="683" spans="1:14">
      <c r="A683">
        <v>676</v>
      </c>
      <c r="B683" s="9">
        <v>28156</v>
      </c>
      <c r="C683" s="6">
        <f t="shared" si="39"/>
        <v>1</v>
      </c>
      <c r="D683" s="12">
        <f t="shared" si="40"/>
        <v>1977</v>
      </c>
      <c r="E683" s="11">
        <v>9999</v>
      </c>
      <c r="F683" s="11">
        <v>9999</v>
      </c>
      <c r="G683" s="11">
        <v>9999</v>
      </c>
      <c r="H683" s="11">
        <v>9999</v>
      </c>
      <c r="I683" s="11">
        <v>1.1000000238418579</v>
      </c>
      <c r="J683" s="11">
        <v>0</v>
      </c>
      <c r="K683" s="11">
        <v>0</v>
      </c>
      <c r="L683" s="11">
        <v>0.89999997615814209</v>
      </c>
      <c r="M683" s="11">
        <v>1.2000000476837158</v>
      </c>
      <c r="N683" s="11">
        <v>35.349998474121094</v>
      </c>
    </row>
    <row r="684" spans="1:14">
      <c r="A684">
        <v>677</v>
      </c>
      <c r="B684" s="9">
        <v>28184</v>
      </c>
      <c r="C684" s="6">
        <f t="shared" si="39"/>
        <v>2</v>
      </c>
      <c r="D684" s="12">
        <f t="shared" si="40"/>
        <v>1977</v>
      </c>
      <c r="E684" s="11">
        <v>9999</v>
      </c>
      <c r="F684" s="11">
        <v>9999</v>
      </c>
      <c r="G684" s="11">
        <v>9999</v>
      </c>
      <c r="H684" s="11">
        <v>9999</v>
      </c>
      <c r="I684" s="11">
        <v>1.1000000238418579</v>
      </c>
      <c r="J684" s="11">
        <v>0</v>
      </c>
      <c r="K684" s="11">
        <v>9.9999997764825821E-3</v>
      </c>
      <c r="L684" s="11">
        <v>0.89999997615814209</v>
      </c>
      <c r="M684" s="11">
        <v>1.2000000476837158</v>
      </c>
      <c r="N684" s="11">
        <v>0</v>
      </c>
    </row>
    <row r="685" spans="1:14">
      <c r="A685">
        <v>678</v>
      </c>
      <c r="B685" s="9">
        <v>28215</v>
      </c>
      <c r="C685" s="6">
        <f t="shared" si="39"/>
        <v>3</v>
      </c>
      <c r="D685" s="12">
        <f t="shared" si="40"/>
        <v>1977</v>
      </c>
      <c r="E685" s="11">
        <v>5.2800002098083496</v>
      </c>
      <c r="F685" s="11">
        <v>5.0999999046325684</v>
      </c>
      <c r="G685" s="11">
        <v>9999</v>
      </c>
      <c r="H685" s="11">
        <v>9999</v>
      </c>
      <c r="I685" s="11">
        <v>1.1000000238418579</v>
      </c>
      <c r="J685" s="11">
        <v>1.6499999761581421</v>
      </c>
      <c r="K685" s="11">
        <v>0.2800000011920929</v>
      </c>
      <c r="L685" s="11">
        <v>0.89999997615814209</v>
      </c>
      <c r="M685" s="11">
        <v>1.2000000476837158</v>
      </c>
      <c r="N685" s="11">
        <v>0</v>
      </c>
    </row>
    <row r="686" spans="1:14">
      <c r="A686">
        <v>679</v>
      </c>
      <c r="B686" s="9">
        <v>28245</v>
      </c>
      <c r="C686" s="6">
        <f t="shared" si="39"/>
        <v>4</v>
      </c>
      <c r="D686" s="12">
        <f t="shared" si="40"/>
        <v>1977</v>
      </c>
      <c r="E686" s="11">
        <v>31.879999160766602</v>
      </c>
      <c r="F686" s="11">
        <v>30.809999465942383</v>
      </c>
      <c r="G686" s="11">
        <v>121.13999938964844</v>
      </c>
      <c r="H686" s="11">
        <v>1.1000000238418579</v>
      </c>
      <c r="I686" s="11">
        <v>1.1000000238418579</v>
      </c>
      <c r="J686" s="11">
        <v>0.55000001192092896</v>
      </c>
      <c r="K686" s="11">
        <v>1.7000000476837158</v>
      </c>
      <c r="L686" s="11">
        <v>0.89999997615814209</v>
      </c>
      <c r="M686" s="11">
        <v>1.2000000476837158</v>
      </c>
      <c r="N686" s="11">
        <v>0</v>
      </c>
    </row>
    <row r="687" spans="1:14">
      <c r="A687">
        <v>680</v>
      </c>
      <c r="B687" s="9">
        <v>28276</v>
      </c>
      <c r="C687" s="6">
        <f t="shared" si="39"/>
        <v>5</v>
      </c>
      <c r="D687" s="12">
        <f t="shared" si="40"/>
        <v>1977</v>
      </c>
      <c r="E687" s="11">
        <v>18.809999465942383</v>
      </c>
      <c r="F687" s="11">
        <v>18.190000534057617</v>
      </c>
      <c r="G687" s="11">
        <v>71.5</v>
      </c>
      <c r="H687" s="11">
        <v>0.64999997615814209</v>
      </c>
      <c r="I687" s="11">
        <v>1.1000000238418579</v>
      </c>
      <c r="J687" s="11">
        <v>0.55000001192092896</v>
      </c>
      <c r="K687" s="11">
        <v>1</v>
      </c>
      <c r="L687" s="11">
        <v>2.2000000476837158</v>
      </c>
      <c r="M687" s="11">
        <v>2.9000000953674316</v>
      </c>
      <c r="N687" s="11">
        <v>0</v>
      </c>
    </row>
    <row r="688" spans="1:14">
      <c r="A688">
        <v>681</v>
      </c>
      <c r="B688" s="9">
        <v>28306</v>
      </c>
      <c r="C688" s="6">
        <f t="shared" si="39"/>
        <v>6</v>
      </c>
      <c r="D688" s="12">
        <f t="shared" si="40"/>
        <v>1977</v>
      </c>
      <c r="E688" s="11">
        <v>30.709999084472656</v>
      </c>
      <c r="F688" s="11">
        <v>29.680000305175781</v>
      </c>
      <c r="G688" s="11">
        <v>116.69000244140625</v>
      </c>
      <c r="H688" s="11">
        <v>1.059999942779541</v>
      </c>
      <c r="I688" s="11">
        <v>1.1000000238418579</v>
      </c>
      <c r="J688" s="11">
        <v>1.1000000238418579</v>
      </c>
      <c r="K688" s="11">
        <v>1.6399999856948853</v>
      </c>
      <c r="L688" s="11">
        <v>3.0999999046325684</v>
      </c>
      <c r="M688" s="11">
        <v>4.0999999046325684</v>
      </c>
      <c r="N688" s="11">
        <v>0</v>
      </c>
    </row>
    <row r="689" spans="1:14">
      <c r="A689">
        <v>682</v>
      </c>
      <c r="B689" s="9">
        <v>28337</v>
      </c>
      <c r="C689" s="6">
        <f t="shared" si="39"/>
        <v>7</v>
      </c>
      <c r="D689" s="12">
        <f t="shared" si="40"/>
        <v>1977</v>
      </c>
      <c r="E689" s="11">
        <v>30.729999542236328</v>
      </c>
      <c r="F689" s="11">
        <v>29.709999084472656</v>
      </c>
      <c r="G689" s="11">
        <v>116.79000091552734</v>
      </c>
      <c r="H689" s="11">
        <v>1.059999942779541</v>
      </c>
      <c r="I689" s="11">
        <v>1.1000000238418579</v>
      </c>
      <c r="J689" s="11">
        <v>2.75</v>
      </c>
      <c r="K689" s="11">
        <v>1.6399999856948853</v>
      </c>
      <c r="L689" s="11">
        <v>2.2000000476837158</v>
      </c>
      <c r="M689" s="11">
        <v>2.9000000953674316</v>
      </c>
      <c r="N689" s="11">
        <v>0</v>
      </c>
    </row>
    <row r="690" spans="1:14">
      <c r="A690">
        <v>683</v>
      </c>
      <c r="B690" s="9">
        <v>28368</v>
      </c>
      <c r="C690" s="6">
        <f t="shared" si="39"/>
        <v>8</v>
      </c>
      <c r="D690" s="12">
        <f t="shared" si="40"/>
        <v>1977</v>
      </c>
      <c r="E690" s="11">
        <v>23.219999313354492</v>
      </c>
      <c r="F690" s="11">
        <v>22.440000534057617</v>
      </c>
      <c r="G690" s="11">
        <v>88.239997863769531</v>
      </c>
      <c r="H690" s="11">
        <v>0.80000001192092896</v>
      </c>
      <c r="I690" s="11">
        <v>1.1000000238418579</v>
      </c>
      <c r="J690" s="11">
        <v>3.2999999523162842</v>
      </c>
      <c r="K690" s="11">
        <v>1.2400000095367432</v>
      </c>
      <c r="L690" s="11">
        <v>2.5</v>
      </c>
      <c r="M690" s="11">
        <v>3.2999999523162842</v>
      </c>
      <c r="N690" s="11">
        <v>0</v>
      </c>
    </row>
    <row r="691" spans="1:14">
      <c r="A691">
        <v>684</v>
      </c>
      <c r="B691" s="9">
        <v>28398</v>
      </c>
      <c r="C691" s="6">
        <f t="shared" si="39"/>
        <v>9</v>
      </c>
      <c r="D691" s="12">
        <f t="shared" si="40"/>
        <v>1977</v>
      </c>
      <c r="E691" s="11">
        <v>6.0799999237060547</v>
      </c>
      <c r="F691" s="11">
        <v>5.880000114440918</v>
      </c>
      <c r="G691" s="11">
        <v>23.120000839233398</v>
      </c>
      <c r="H691" s="11">
        <v>0.20999999344348907</v>
      </c>
      <c r="I691" s="11">
        <v>1.1000000238418579</v>
      </c>
      <c r="J691" s="11">
        <v>2.75</v>
      </c>
      <c r="K691" s="11">
        <v>0.31999999284744263</v>
      </c>
      <c r="L691" s="11">
        <v>6.1999998092651367</v>
      </c>
      <c r="M691" s="11">
        <v>8.3000001907348633</v>
      </c>
      <c r="N691" s="11">
        <v>0</v>
      </c>
    </row>
    <row r="692" spans="1:14">
      <c r="A692">
        <v>685</v>
      </c>
      <c r="B692" s="9">
        <v>28429</v>
      </c>
      <c r="C692" s="6">
        <f t="shared" si="39"/>
        <v>10</v>
      </c>
      <c r="D692" s="12">
        <f t="shared" si="40"/>
        <v>1977</v>
      </c>
      <c r="E692" s="11">
        <v>3.2899999618530273</v>
      </c>
      <c r="F692" s="11">
        <v>3.1800000667572021</v>
      </c>
      <c r="G692" s="11">
        <v>12.520000457763672</v>
      </c>
      <c r="H692" s="11">
        <v>0.10999999940395355</v>
      </c>
      <c r="I692" s="11">
        <v>1.1000000238418579</v>
      </c>
      <c r="J692" s="11">
        <v>1.1000000238418579</v>
      </c>
      <c r="K692" s="11">
        <v>0.18000000715255737</v>
      </c>
      <c r="L692" s="11">
        <v>3</v>
      </c>
      <c r="M692" s="11">
        <v>7.9000000953674316</v>
      </c>
      <c r="N692" s="11">
        <v>88.900001525878906</v>
      </c>
    </row>
    <row r="693" spans="1:14">
      <c r="A693">
        <v>686</v>
      </c>
      <c r="B693" s="9">
        <v>28459</v>
      </c>
      <c r="C693" s="6">
        <f t="shared" si="39"/>
        <v>11</v>
      </c>
      <c r="D693" s="12">
        <f t="shared" si="40"/>
        <v>1977</v>
      </c>
      <c r="E693" s="11">
        <v>9999</v>
      </c>
      <c r="F693" s="11">
        <v>9999</v>
      </c>
      <c r="G693" s="11">
        <v>9999</v>
      </c>
      <c r="H693" s="11">
        <v>9999</v>
      </c>
      <c r="I693" s="11">
        <v>1.1000000238418579</v>
      </c>
      <c r="J693" s="11">
        <v>0.2800000011920929</v>
      </c>
      <c r="K693" s="11">
        <v>0</v>
      </c>
      <c r="L693" s="11">
        <v>2</v>
      </c>
      <c r="M693" s="11">
        <v>5.4000000953674316</v>
      </c>
      <c r="N693" s="11">
        <v>115.44000244140625</v>
      </c>
    </row>
    <row r="694" spans="1:14">
      <c r="A694">
        <v>687</v>
      </c>
      <c r="B694" s="9">
        <v>28490</v>
      </c>
      <c r="C694" s="6">
        <f t="shared" si="39"/>
        <v>12</v>
      </c>
      <c r="D694" s="12">
        <f t="shared" si="40"/>
        <v>1977</v>
      </c>
      <c r="E694" s="11">
        <v>9999</v>
      </c>
      <c r="F694" s="11">
        <v>9999</v>
      </c>
      <c r="G694" s="11">
        <v>9999</v>
      </c>
      <c r="H694" s="11">
        <v>9999</v>
      </c>
      <c r="I694" s="11">
        <v>1.1000000238418579</v>
      </c>
      <c r="J694" s="11">
        <v>0.2800000011920929</v>
      </c>
      <c r="K694" s="11">
        <v>0</v>
      </c>
      <c r="L694" s="11">
        <v>0.60000002384185791</v>
      </c>
      <c r="M694" s="11">
        <v>1.7000000476837158</v>
      </c>
      <c r="N694" s="11">
        <v>68.760002136230469</v>
      </c>
    </row>
    <row r="695" spans="1:14">
      <c r="A695">
        <v>688</v>
      </c>
      <c r="B695" s="9">
        <v>28521</v>
      </c>
      <c r="C695" s="6">
        <f t="shared" si="39"/>
        <v>1</v>
      </c>
      <c r="D695" s="12">
        <f t="shared" si="40"/>
        <v>1978</v>
      </c>
      <c r="E695" s="11">
        <v>9999</v>
      </c>
      <c r="F695" s="11">
        <v>9999</v>
      </c>
      <c r="G695" s="11">
        <v>9999</v>
      </c>
      <c r="H695" s="11">
        <v>9999</v>
      </c>
      <c r="I695" s="11">
        <v>1.1000000238418579</v>
      </c>
      <c r="J695" s="11">
        <v>0</v>
      </c>
      <c r="K695" s="11">
        <v>0</v>
      </c>
      <c r="L695" s="11">
        <v>0.5</v>
      </c>
      <c r="M695" s="11">
        <v>1.2000000476837158</v>
      </c>
      <c r="N695" s="11">
        <v>1.9700000286102295</v>
      </c>
    </row>
    <row r="696" spans="1:14">
      <c r="A696">
        <v>689</v>
      </c>
      <c r="B696" s="9">
        <v>28549</v>
      </c>
      <c r="C696" s="6">
        <f t="shared" si="39"/>
        <v>2</v>
      </c>
      <c r="D696" s="12">
        <f t="shared" si="40"/>
        <v>1978</v>
      </c>
      <c r="E696" s="11">
        <v>9999</v>
      </c>
      <c r="F696" s="11">
        <v>9999</v>
      </c>
      <c r="G696" s="11">
        <v>9999</v>
      </c>
      <c r="H696" s="11">
        <v>9999</v>
      </c>
      <c r="I696" s="11">
        <v>1.1000000238418579</v>
      </c>
      <c r="J696" s="11">
        <v>0</v>
      </c>
      <c r="K696" s="11">
        <v>0</v>
      </c>
      <c r="L696" s="11">
        <v>0.5</v>
      </c>
      <c r="M696" s="11">
        <v>1.2000000476837158</v>
      </c>
      <c r="N696" s="11">
        <v>0</v>
      </c>
    </row>
    <row r="697" spans="1:14">
      <c r="A697">
        <v>690</v>
      </c>
      <c r="B697" s="9">
        <v>28580</v>
      </c>
      <c r="C697" s="6">
        <f t="shared" si="39"/>
        <v>3</v>
      </c>
      <c r="D697" s="12">
        <f t="shared" si="40"/>
        <v>1978</v>
      </c>
      <c r="E697" s="11">
        <v>0</v>
      </c>
      <c r="F697" s="11">
        <v>0</v>
      </c>
      <c r="G697" s="11">
        <v>9999</v>
      </c>
      <c r="H697" s="11">
        <v>9999</v>
      </c>
      <c r="I697" s="11">
        <v>1.1000000238418579</v>
      </c>
      <c r="J697" s="11">
        <v>1.6499999761581421</v>
      </c>
      <c r="K697" s="11">
        <v>0</v>
      </c>
      <c r="L697" s="11">
        <v>0.5</v>
      </c>
      <c r="M697" s="11">
        <v>1.2000000476837158</v>
      </c>
      <c r="N697" s="11">
        <v>0</v>
      </c>
    </row>
    <row r="698" spans="1:14">
      <c r="A698">
        <v>691</v>
      </c>
      <c r="B698" s="9">
        <v>28610</v>
      </c>
      <c r="C698" s="6">
        <f t="shared" si="39"/>
        <v>4</v>
      </c>
      <c r="D698" s="12">
        <f t="shared" si="40"/>
        <v>1978</v>
      </c>
      <c r="E698" s="11">
        <v>11.319999694824219</v>
      </c>
      <c r="F698" s="11">
        <v>10.939999580383301</v>
      </c>
      <c r="G698" s="11">
        <v>41.5</v>
      </c>
      <c r="H698" s="11">
        <v>0.37999999523162842</v>
      </c>
      <c r="I698" s="11">
        <v>1.1000000238418579</v>
      </c>
      <c r="J698" s="11">
        <v>0.55000001192092896</v>
      </c>
      <c r="K698" s="11">
        <v>0.60000002384185791</v>
      </c>
      <c r="L698" s="11">
        <v>0.5</v>
      </c>
      <c r="M698" s="11">
        <v>1.2000000476837158</v>
      </c>
      <c r="N698" s="11">
        <v>0</v>
      </c>
    </row>
    <row r="699" spans="1:14">
      <c r="A699">
        <v>692</v>
      </c>
      <c r="B699" s="9">
        <v>28641</v>
      </c>
      <c r="C699" s="6">
        <f t="shared" si="39"/>
        <v>5</v>
      </c>
      <c r="D699" s="12">
        <f t="shared" si="40"/>
        <v>1978</v>
      </c>
      <c r="E699" s="11">
        <v>29.329999923706055</v>
      </c>
      <c r="F699" s="11">
        <v>28.360000610351563</v>
      </c>
      <c r="G699" s="11">
        <v>107.55999755859375</v>
      </c>
      <c r="H699" s="11">
        <v>0.98000001907348633</v>
      </c>
      <c r="I699" s="11">
        <v>1.1000000238418579</v>
      </c>
      <c r="J699" s="11">
        <v>0.55000001192092896</v>
      </c>
      <c r="K699" s="11">
        <v>1.559999942779541</v>
      </c>
      <c r="L699" s="11">
        <v>1.1000000238418579</v>
      </c>
      <c r="M699" s="11">
        <v>2.9000000953674316</v>
      </c>
      <c r="N699" s="11">
        <v>0</v>
      </c>
    </row>
    <row r="700" spans="1:14">
      <c r="A700">
        <v>693</v>
      </c>
      <c r="B700" s="9">
        <v>28671</v>
      </c>
      <c r="C700" s="6">
        <f t="shared" si="39"/>
        <v>6</v>
      </c>
      <c r="D700" s="12">
        <f t="shared" si="40"/>
        <v>1978</v>
      </c>
      <c r="E700" s="11">
        <v>32.799999237060547</v>
      </c>
      <c r="F700" s="11">
        <v>31.700000762939453</v>
      </c>
      <c r="G700" s="11">
        <v>120.25</v>
      </c>
      <c r="H700" s="11">
        <v>1.0900000333786011</v>
      </c>
      <c r="I700" s="11">
        <v>1.1000000238418579</v>
      </c>
      <c r="J700" s="11">
        <v>1.1000000238418579</v>
      </c>
      <c r="K700" s="11">
        <v>1.75</v>
      </c>
      <c r="L700" s="11">
        <v>1.5</v>
      </c>
      <c r="M700" s="11">
        <v>4.0999999046325684</v>
      </c>
      <c r="N700" s="11">
        <v>0</v>
      </c>
    </row>
    <row r="701" spans="1:14">
      <c r="A701">
        <v>694</v>
      </c>
      <c r="B701" s="9">
        <v>28702</v>
      </c>
      <c r="C701" s="6">
        <f t="shared" si="39"/>
        <v>7</v>
      </c>
      <c r="D701" s="12">
        <f t="shared" si="40"/>
        <v>1978</v>
      </c>
      <c r="E701" s="11">
        <v>31.430000305175781</v>
      </c>
      <c r="F701" s="11">
        <v>30.379999160766602</v>
      </c>
      <c r="G701" s="11">
        <v>115.23999786376953</v>
      </c>
      <c r="H701" s="11">
        <v>1.0499999523162842</v>
      </c>
      <c r="I701" s="11">
        <v>1.1000000238418579</v>
      </c>
      <c r="J701" s="11">
        <v>2.75</v>
      </c>
      <c r="K701" s="11">
        <v>1.6799999475479126</v>
      </c>
      <c r="L701" s="11">
        <v>1.1000000238418579</v>
      </c>
      <c r="M701" s="11">
        <v>2.9000000953674316</v>
      </c>
      <c r="N701" s="11">
        <v>0</v>
      </c>
    </row>
    <row r="702" spans="1:14">
      <c r="A702">
        <v>695</v>
      </c>
      <c r="B702" s="9">
        <v>28733</v>
      </c>
      <c r="C702" s="6">
        <f t="shared" si="39"/>
        <v>8</v>
      </c>
      <c r="D702" s="12">
        <f t="shared" si="40"/>
        <v>1978</v>
      </c>
      <c r="E702" s="11">
        <v>25.069999694824219</v>
      </c>
      <c r="F702" s="11">
        <v>24.229999542236328</v>
      </c>
      <c r="G702" s="11">
        <v>91.910003662109375</v>
      </c>
      <c r="H702" s="11">
        <v>0.8399999737739563</v>
      </c>
      <c r="I702" s="11">
        <v>1.1000000238418579</v>
      </c>
      <c r="J702" s="11">
        <v>3.2999999523162842</v>
      </c>
      <c r="K702" s="11">
        <v>1.3400000333786011</v>
      </c>
      <c r="L702" s="11">
        <v>1.2000000476837158</v>
      </c>
      <c r="M702" s="11">
        <v>3.2999999523162842</v>
      </c>
      <c r="N702" s="11">
        <v>0</v>
      </c>
    </row>
    <row r="703" spans="1:14">
      <c r="A703">
        <v>696</v>
      </c>
      <c r="B703" s="9">
        <v>28763</v>
      </c>
      <c r="C703" s="6">
        <f t="shared" si="39"/>
        <v>9</v>
      </c>
      <c r="D703" s="12">
        <f t="shared" si="40"/>
        <v>1978</v>
      </c>
      <c r="E703" s="11">
        <v>12.800000190734863</v>
      </c>
      <c r="F703" s="11">
        <v>12.380000114440918</v>
      </c>
      <c r="G703" s="11">
        <v>46.939998626708984</v>
      </c>
      <c r="H703" s="11">
        <v>0.43000000715255737</v>
      </c>
      <c r="I703" s="11">
        <v>1.1000000238418579</v>
      </c>
      <c r="J703" s="11">
        <v>2.75</v>
      </c>
      <c r="K703" s="11">
        <v>0.68000000715255737</v>
      </c>
      <c r="L703" s="11">
        <v>3.0999999046325684</v>
      </c>
      <c r="M703" s="11">
        <v>8.3000001907348633</v>
      </c>
      <c r="N703" s="11">
        <v>0</v>
      </c>
    </row>
    <row r="704" spans="1:14">
      <c r="A704">
        <v>697</v>
      </c>
      <c r="B704" s="9">
        <v>28794</v>
      </c>
      <c r="C704" s="6">
        <f t="shared" si="39"/>
        <v>10</v>
      </c>
      <c r="D704" s="12">
        <f t="shared" si="40"/>
        <v>1978</v>
      </c>
      <c r="E704" s="11">
        <v>7.25</v>
      </c>
      <c r="F704" s="11">
        <v>7.0100002288818359</v>
      </c>
      <c r="G704" s="11">
        <v>26.590000152587891</v>
      </c>
      <c r="H704" s="11">
        <v>0.23999999463558197</v>
      </c>
      <c r="I704" s="11">
        <v>1.1000000238418579</v>
      </c>
      <c r="J704" s="11">
        <v>1.1000000238418579</v>
      </c>
      <c r="K704" s="11">
        <v>0.38999998569488525</v>
      </c>
      <c r="L704" s="11">
        <v>3</v>
      </c>
      <c r="M704" s="11">
        <v>7.9000000953674316</v>
      </c>
      <c r="N704" s="11">
        <v>101.83999633789063</v>
      </c>
    </row>
    <row r="705" spans="1:14">
      <c r="A705">
        <v>698</v>
      </c>
      <c r="B705" s="9">
        <v>28824</v>
      </c>
      <c r="C705" s="6">
        <f t="shared" si="39"/>
        <v>11</v>
      </c>
      <c r="D705" s="12">
        <f t="shared" si="40"/>
        <v>1978</v>
      </c>
      <c r="E705" s="11">
        <v>9999</v>
      </c>
      <c r="F705" s="11">
        <v>9999</v>
      </c>
      <c r="G705" s="11">
        <v>9999</v>
      </c>
      <c r="H705" s="11">
        <v>9999</v>
      </c>
      <c r="I705" s="11">
        <v>1.1000000238418579</v>
      </c>
      <c r="J705" s="11">
        <v>0.2800000011920929</v>
      </c>
      <c r="K705" s="11">
        <v>0</v>
      </c>
      <c r="L705" s="11">
        <v>2</v>
      </c>
      <c r="M705" s="11">
        <v>5.4000000953674316</v>
      </c>
      <c r="N705" s="11">
        <v>115.83000183105469</v>
      </c>
    </row>
    <row r="706" spans="1:14">
      <c r="A706">
        <v>699</v>
      </c>
      <c r="B706" s="9">
        <v>28855</v>
      </c>
      <c r="C706" s="6">
        <f t="shared" si="39"/>
        <v>12</v>
      </c>
      <c r="D706" s="12">
        <f t="shared" si="40"/>
        <v>1978</v>
      </c>
      <c r="E706" s="11">
        <v>9999</v>
      </c>
      <c r="F706" s="11">
        <v>9999</v>
      </c>
      <c r="G706" s="11">
        <v>9999</v>
      </c>
      <c r="H706" s="11">
        <v>9999</v>
      </c>
      <c r="I706" s="11">
        <v>1.1000000238418579</v>
      </c>
      <c r="J706" s="11">
        <v>0.2800000011920929</v>
      </c>
      <c r="K706" s="11">
        <v>0</v>
      </c>
      <c r="L706" s="11">
        <v>0.60000002384185791</v>
      </c>
      <c r="M706" s="11">
        <v>1.7000000476837158</v>
      </c>
      <c r="N706" s="11">
        <v>88.169998168945313</v>
      </c>
    </row>
    <row r="707" spans="1:14">
      <c r="A707">
        <v>700</v>
      </c>
      <c r="B707" s="9">
        <v>28886</v>
      </c>
      <c r="C707" s="6">
        <f t="shared" si="39"/>
        <v>1</v>
      </c>
      <c r="D707" s="12">
        <f t="shared" si="40"/>
        <v>1979</v>
      </c>
      <c r="E707" s="11">
        <v>9999</v>
      </c>
      <c r="F707" s="11">
        <v>9999</v>
      </c>
      <c r="G707" s="11">
        <v>9999</v>
      </c>
      <c r="H707" s="11">
        <v>9999</v>
      </c>
      <c r="I707" s="11">
        <v>1.1000000238418579</v>
      </c>
      <c r="J707" s="11">
        <v>0</v>
      </c>
      <c r="K707" s="11">
        <v>0</v>
      </c>
      <c r="L707" s="11">
        <v>0.5</v>
      </c>
      <c r="M707" s="11">
        <v>1.2000000476837158</v>
      </c>
      <c r="N707" s="11">
        <v>24.659999847412109</v>
      </c>
    </row>
    <row r="708" spans="1:14">
      <c r="A708">
        <v>701</v>
      </c>
      <c r="B708" s="9">
        <v>28914</v>
      </c>
      <c r="C708" s="6">
        <f t="shared" si="39"/>
        <v>2</v>
      </c>
      <c r="D708" s="12">
        <f t="shared" si="40"/>
        <v>1979</v>
      </c>
      <c r="E708" s="11">
        <v>9999</v>
      </c>
      <c r="F708" s="11">
        <v>9999</v>
      </c>
      <c r="G708" s="11">
        <v>9999</v>
      </c>
      <c r="H708" s="11">
        <v>9999</v>
      </c>
      <c r="I708" s="11">
        <v>1.1000000238418579</v>
      </c>
      <c r="J708" s="11">
        <v>0</v>
      </c>
      <c r="K708" s="11">
        <v>0</v>
      </c>
      <c r="L708" s="11">
        <v>0.5</v>
      </c>
      <c r="M708" s="11">
        <v>1.2000000476837158</v>
      </c>
      <c r="N708" s="11">
        <v>0</v>
      </c>
    </row>
    <row r="709" spans="1:14">
      <c r="A709">
        <v>702</v>
      </c>
      <c r="B709" s="9">
        <v>28945</v>
      </c>
      <c r="C709" s="6">
        <f t="shared" si="39"/>
        <v>3</v>
      </c>
      <c r="D709" s="12">
        <f t="shared" si="40"/>
        <v>1979</v>
      </c>
      <c r="E709" s="11">
        <v>0</v>
      </c>
      <c r="F709" s="11">
        <v>0</v>
      </c>
      <c r="G709" s="11">
        <v>9999</v>
      </c>
      <c r="H709" s="11">
        <v>9999</v>
      </c>
      <c r="I709" s="11">
        <v>1.1000000238418579</v>
      </c>
      <c r="J709" s="11">
        <v>1.6499999761581421</v>
      </c>
      <c r="K709" s="11">
        <v>0</v>
      </c>
      <c r="L709" s="11">
        <v>0.5</v>
      </c>
      <c r="M709" s="11">
        <v>1.2000000476837158</v>
      </c>
      <c r="N709" s="11">
        <v>0</v>
      </c>
    </row>
    <row r="710" spans="1:14">
      <c r="A710">
        <v>703</v>
      </c>
      <c r="B710" s="9">
        <v>28975</v>
      </c>
      <c r="C710" s="6">
        <f t="shared" si="39"/>
        <v>4</v>
      </c>
      <c r="D710" s="12">
        <f t="shared" si="40"/>
        <v>1979</v>
      </c>
      <c r="E710" s="11">
        <v>16.569999694824219</v>
      </c>
      <c r="F710" s="11">
        <v>16.010000228881836</v>
      </c>
      <c r="G710" s="11">
        <v>60.740001678466797</v>
      </c>
      <c r="H710" s="11">
        <v>0.55000001192092896</v>
      </c>
      <c r="I710" s="11">
        <v>1.1000000238418579</v>
      </c>
      <c r="J710" s="11">
        <v>0.55000001192092896</v>
      </c>
      <c r="K710" s="11">
        <v>0.87999999523162842</v>
      </c>
      <c r="L710" s="11">
        <v>0.5</v>
      </c>
      <c r="M710" s="11">
        <v>1.2000000476837158</v>
      </c>
      <c r="N710" s="11">
        <v>0</v>
      </c>
    </row>
    <row r="711" spans="1:14">
      <c r="A711">
        <v>704</v>
      </c>
      <c r="B711" s="9">
        <v>29006</v>
      </c>
      <c r="C711" s="6">
        <f t="shared" si="39"/>
        <v>5</v>
      </c>
      <c r="D711" s="12">
        <f t="shared" si="40"/>
        <v>1979</v>
      </c>
      <c r="E711" s="11">
        <v>29.190000534057617</v>
      </c>
      <c r="F711" s="11">
        <v>28.219999313354492</v>
      </c>
      <c r="G711" s="11">
        <v>107.02999877929688</v>
      </c>
      <c r="H711" s="11">
        <v>0.97000002861022949</v>
      </c>
      <c r="I711" s="11">
        <v>1.1000000238418579</v>
      </c>
      <c r="J711" s="11">
        <v>0.55000001192092896</v>
      </c>
      <c r="K711" s="11">
        <v>1.559999942779541</v>
      </c>
      <c r="L711" s="11">
        <v>1.1000000238418579</v>
      </c>
      <c r="M711" s="11">
        <v>2.9000000953674316</v>
      </c>
      <c r="N711" s="11">
        <v>0</v>
      </c>
    </row>
    <row r="712" spans="1:14">
      <c r="A712">
        <v>705</v>
      </c>
      <c r="B712" s="9">
        <v>29036</v>
      </c>
      <c r="C712" s="6">
        <f t="shared" si="39"/>
        <v>6</v>
      </c>
      <c r="D712" s="12">
        <f t="shared" si="40"/>
        <v>1979</v>
      </c>
      <c r="E712" s="11">
        <v>32</v>
      </c>
      <c r="F712" s="11">
        <v>30.940000534057617</v>
      </c>
      <c r="G712" s="11">
        <v>117.33999633789063</v>
      </c>
      <c r="H712" s="11">
        <v>1.0700000524520874</v>
      </c>
      <c r="I712" s="11">
        <v>1.1000000238418579</v>
      </c>
      <c r="J712" s="11">
        <v>1.1000000238418579</v>
      </c>
      <c r="K712" s="11">
        <v>1.7100000381469727</v>
      </c>
      <c r="L712" s="11">
        <v>1.5</v>
      </c>
      <c r="M712" s="11">
        <v>4.0999999046325684</v>
      </c>
      <c r="N712" s="11">
        <v>0</v>
      </c>
    </row>
    <row r="713" spans="1:14">
      <c r="A713">
        <v>706</v>
      </c>
      <c r="B713" s="9">
        <v>29067</v>
      </c>
      <c r="C713" s="6">
        <f t="shared" ref="C713:C776" si="41">MONTH(B713)</f>
        <v>7</v>
      </c>
      <c r="D713" s="12">
        <f t="shared" ref="D713:D776" si="42">YEAR(B713)</f>
        <v>1979</v>
      </c>
      <c r="E713" s="11">
        <v>30.329999923706055</v>
      </c>
      <c r="F713" s="11">
        <v>29.319999694824219</v>
      </c>
      <c r="G713" s="11">
        <v>111.19999694824219</v>
      </c>
      <c r="H713" s="11">
        <v>1.0099999904632568</v>
      </c>
      <c r="I713" s="11">
        <v>1.1000000238418579</v>
      </c>
      <c r="J713" s="11">
        <v>2.75</v>
      </c>
      <c r="K713" s="11">
        <v>1.6200000047683716</v>
      </c>
      <c r="L713" s="11">
        <v>1.1000000238418579</v>
      </c>
      <c r="M713" s="11">
        <v>2.9000000953674316</v>
      </c>
      <c r="N713" s="11">
        <v>0</v>
      </c>
    </row>
    <row r="714" spans="1:14">
      <c r="A714">
        <v>707</v>
      </c>
      <c r="B714" s="9">
        <v>29098</v>
      </c>
      <c r="C714" s="6">
        <f t="shared" si="41"/>
        <v>8</v>
      </c>
      <c r="D714" s="12">
        <f t="shared" si="42"/>
        <v>1979</v>
      </c>
      <c r="E714" s="11">
        <v>23.010000228881836</v>
      </c>
      <c r="F714" s="11">
        <v>22.239999771118164</v>
      </c>
      <c r="G714" s="11">
        <v>84.360000610351563</v>
      </c>
      <c r="H714" s="11">
        <v>0.76999998092651367</v>
      </c>
      <c r="I714" s="11">
        <v>1.1000000238418579</v>
      </c>
      <c r="J714" s="11">
        <v>3.2999999523162842</v>
      </c>
      <c r="K714" s="11">
        <v>1.2300000190734863</v>
      </c>
      <c r="L714" s="11">
        <v>1.2000000476837158</v>
      </c>
      <c r="M714" s="11">
        <v>3.2999999523162842</v>
      </c>
      <c r="N714" s="11">
        <v>0</v>
      </c>
    </row>
    <row r="715" spans="1:14">
      <c r="A715">
        <v>708</v>
      </c>
      <c r="B715" s="9">
        <v>29128</v>
      </c>
      <c r="C715" s="6">
        <f t="shared" si="41"/>
        <v>9</v>
      </c>
      <c r="D715" s="12">
        <f t="shared" si="42"/>
        <v>1979</v>
      </c>
      <c r="E715" s="11">
        <v>18.340000152587891</v>
      </c>
      <c r="F715" s="11">
        <v>17.729999542236328</v>
      </c>
      <c r="G715" s="11">
        <v>67.260002136230469</v>
      </c>
      <c r="H715" s="11">
        <v>0.61000001430511475</v>
      </c>
      <c r="I715" s="11">
        <v>1.1000000238418579</v>
      </c>
      <c r="J715" s="11">
        <v>2.75</v>
      </c>
      <c r="K715" s="11">
        <v>0.98000001907348633</v>
      </c>
      <c r="L715" s="11">
        <v>3.0999999046325684</v>
      </c>
      <c r="M715" s="11">
        <v>8.3000001907348633</v>
      </c>
      <c r="N715" s="11">
        <v>0</v>
      </c>
    </row>
    <row r="716" spans="1:14">
      <c r="A716">
        <v>709</v>
      </c>
      <c r="B716" s="9">
        <v>29159</v>
      </c>
      <c r="C716" s="6">
        <f t="shared" si="41"/>
        <v>10</v>
      </c>
      <c r="D716" s="12">
        <f t="shared" si="42"/>
        <v>1979</v>
      </c>
      <c r="E716" s="11">
        <v>0.56000000238418579</v>
      </c>
      <c r="F716" s="11">
        <v>0.54000002145767212</v>
      </c>
      <c r="G716" s="11">
        <v>2.059999942779541</v>
      </c>
      <c r="H716" s="11">
        <v>1.9999999552965164E-2</v>
      </c>
      <c r="I716" s="11">
        <v>1.1000000238418579</v>
      </c>
      <c r="J716" s="11">
        <v>1.1000000238418579</v>
      </c>
      <c r="K716" s="11">
        <v>2.9999999329447746E-2</v>
      </c>
      <c r="L716" s="11">
        <v>2.5</v>
      </c>
      <c r="M716" s="11">
        <v>7.9000000953674316</v>
      </c>
      <c r="N716" s="11">
        <v>73.860000610351563</v>
      </c>
    </row>
    <row r="717" spans="1:14">
      <c r="A717">
        <v>710</v>
      </c>
      <c r="B717" s="9">
        <v>29189</v>
      </c>
      <c r="C717" s="6">
        <f t="shared" si="41"/>
        <v>11</v>
      </c>
      <c r="D717" s="12">
        <f t="shared" si="42"/>
        <v>1979</v>
      </c>
      <c r="E717" s="11">
        <v>9999</v>
      </c>
      <c r="F717" s="11">
        <v>9999</v>
      </c>
      <c r="G717" s="11">
        <v>9999</v>
      </c>
      <c r="H717" s="11">
        <v>9999</v>
      </c>
      <c r="I717" s="11">
        <v>1.1000000238418579</v>
      </c>
      <c r="J717" s="11">
        <v>0.2800000011920929</v>
      </c>
      <c r="K717" s="11">
        <v>0</v>
      </c>
      <c r="L717" s="11">
        <v>1.7000000476837158</v>
      </c>
      <c r="M717" s="11">
        <v>5.4000000953674316</v>
      </c>
      <c r="N717" s="11">
        <v>110.58000183105469</v>
      </c>
    </row>
    <row r="718" spans="1:14">
      <c r="A718">
        <v>711</v>
      </c>
      <c r="B718" s="9">
        <v>29220</v>
      </c>
      <c r="C718" s="6">
        <f t="shared" si="41"/>
        <v>12</v>
      </c>
      <c r="D718" s="12">
        <f t="shared" si="42"/>
        <v>1979</v>
      </c>
      <c r="E718" s="11">
        <v>9999</v>
      </c>
      <c r="F718" s="11">
        <v>9999</v>
      </c>
      <c r="G718" s="11">
        <v>9999</v>
      </c>
      <c r="H718" s="11">
        <v>9999</v>
      </c>
      <c r="I718" s="11">
        <v>1.1000000238418579</v>
      </c>
      <c r="J718" s="11">
        <v>0.2800000011920929</v>
      </c>
      <c r="K718" s="11">
        <v>0</v>
      </c>
      <c r="L718" s="11">
        <v>0.5</v>
      </c>
      <c r="M718" s="11">
        <v>1.7000000476837158</v>
      </c>
      <c r="N718" s="11">
        <v>70.5</v>
      </c>
    </row>
    <row r="719" spans="1:14">
      <c r="A719">
        <v>712</v>
      </c>
      <c r="B719" s="9">
        <v>29251</v>
      </c>
      <c r="C719" s="6">
        <f t="shared" si="41"/>
        <v>1</v>
      </c>
      <c r="D719" s="12">
        <f t="shared" si="42"/>
        <v>1980</v>
      </c>
      <c r="E719" s="11">
        <v>9999</v>
      </c>
      <c r="F719" s="11">
        <v>9999</v>
      </c>
      <c r="G719" s="11">
        <v>9999</v>
      </c>
      <c r="H719" s="11">
        <v>9999</v>
      </c>
      <c r="I719" s="11">
        <v>1.1000000238418579</v>
      </c>
      <c r="J719" s="11">
        <v>0</v>
      </c>
      <c r="K719" s="11">
        <v>0</v>
      </c>
      <c r="L719" s="11">
        <v>0.40000000596046448</v>
      </c>
      <c r="M719" s="11">
        <v>1.2000000476837158</v>
      </c>
      <c r="N719" s="11">
        <v>36.400001525878906</v>
      </c>
    </row>
    <row r="720" spans="1:14">
      <c r="A720">
        <v>713</v>
      </c>
      <c r="B720" s="9">
        <v>29280</v>
      </c>
      <c r="C720" s="6">
        <f t="shared" si="41"/>
        <v>2</v>
      </c>
      <c r="D720" s="12">
        <f t="shared" si="42"/>
        <v>1980</v>
      </c>
      <c r="E720" s="11">
        <v>9999</v>
      </c>
      <c r="F720" s="11">
        <v>9999</v>
      </c>
      <c r="G720" s="11">
        <v>9999</v>
      </c>
      <c r="H720" s="11">
        <v>9999</v>
      </c>
      <c r="I720" s="11">
        <v>1.1000000238418579</v>
      </c>
      <c r="J720" s="11">
        <v>0</v>
      </c>
      <c r="K720" s="11">
        <v>0</v>
      </c>
      <c r="L720" s="11">
        <v>0.40000000596046448</v>
      </c>
      <c r="M720" s="11">
        <v>1.2000000476837158</v>
      </c>
      <c r="N720" s="11">
        <v>0</v>
      </c>
    </row>
    <row r="721" spans="1:14">
      <c r="A721">
        <v>714</v>
      </c>
      <c r="B721" s="9">
        <v>29311</v>
      </c>
      <c r="C721" s="6">
        <f t="shared" si="41"/>
        <v>3</v>
      </c>
      <c r="D721" s="12">
        <f t="shared" si="42"/>
        <v>1980</v>
      </c>
      <c r="E721" s="11">
        <v>0</v>
      </c>
      <c r="F721" s="11">
        <v>0</v>
      </c>
      <c r="G721" s="11">
        <v>9999</v>
      </c>
      <c r="H721" s="11">
        <v>9999</v>
      </c>
      <c r="I721" s="11">
        <v>1.1000000238418579</v>
      </c>
      <c r="J721" s="11">
        <v>1.6499999761581421</v>
      </c>
      <c r="K721" s="11">
        <v>0</v>
      </c>
      <c r="L721" s="11">
        <v>0.40000000596046448</v>
      </c>
      <c r="M721" s="11">
        <v>1.2000000476837158</v>
      </c>
      <c r="N721" s="11">
        <v>0</v>
      </c>
    </row>
    <row r="722" spans="1:14">
      <c r="A722">
        <v>715</v>
      </c>
      <c r="B722" s="9">
        <v>29341</v>
      </c>
      <c r="C722" s="6">
        <f t="shared" si="41"/>
        <v>4</v>
      </c>
      <c r="D722" s="12">
        <f t="shared" si="42"/>
        <v>1980</v>
      </c>
      <c r="E722" s="11">
        <v>21.709999084472656</v>
      </c>
      <c r="F722" s="11">
        <v>20.989999771118164</v>
      </c>
      <c r="G722" s="11">
        <v>79.620002746582031</v>
      </c>
      <c r="H722" s="11">
        <v>0.72000002861022949</v>
      </c>
      <c r="I722" s="11">
        <v>1.1000000238418579</v>
      </c>
      <c r="J722" s="11">
        <v>0.55000001192092896</v>
      </c>
      <c r="K722" s="11">
        <v>1.1499999761581421</v>
      </c>
      <c r="L722" s="11">
        <v>0.40000000596046448</v>
      </c>
      <c r="M722" s="11">
        <v>1.2000000476837158</v>
      </c>
      <c r="N722" s="11">
        <v>0</v>
      </c>
    </row>
    <row r="723" spans="1:14">
      <c r="A723">
        <v>716</v>
      </c>
      <c r="B723" s="9">
        <v>29372</v>
      </c>
      <c r="C723" s="6">
        <f t="shared" si="41"/>
        <v>5</v>
      </c>
      <c r="D723" s="12">
        <f t="shared" si="42"/>
        <v>1980</v>
      </c>
      <c r="E723" s="11">
        <v>26.690000534057617</v>
      </c>
      <c r="F723" s="11">
        <v>25.799999237060547</v>
      </c>
      <c r="G723" s="11">
        <v>97.849998474121094</v>
      </c>
      <c r="H723" s="11">
        <v>0.88999998569488525</v>
      </c>
      <c r="I723" s="11">
        <v>1.1000000238418579</v>
      </c>
      <c r="J723" s="11">
        <v>0.55000001192092896</v>
      </c>
      <c r="K723" s="11">
        <v>1.4199999570846558</v>
      </c>
      <c r="L723" s="11">
        <v>0.89999997615814209</v>
      </c>
      <c r="M723" s="11">
        <v>2.9000000953674316</v>
      </c>
      <c r="N723" s="11">
        <v>0</v>
      </c>
    </row>
    <row r="724" spans="1:14">
      <c r="A724">
        <v>717</v>
      </c>
      <c r="B724" s="9">
        <v>29402</v>
      </c>
      <c r="C724" s="6">
        <f t="shared" si="41"/>
        <v>6</v>
      </c>
      <c r="D724" s="12">
        <f t="shared" si="42"/>
        <v>1980</v>
      </c>
      <c r="E724" s="11">
        <v>28.409999847412109</v>
      </c>
      <c r="F724" s="11">
        <v>27.469999313354492</v>
      </c>
      <c r="G724" s="11">
        <v>104.18000030517578</v>
      </c>
      <c r="H724" s="11">
        <v>0.94999998807907104</v>
      </c>
      <c r="I724" s="11">
        <v>1.1000000238418579</v>
      </c>
      <c r="J724" s="11">
        <v>1.1000000238418579</v>
      </c>
      <c r="K724" s="11">
        <v>1.5099999904632568</v>
      </c>
      <c r="L724" s="11">
        <v>1.2999999523162842</v>
      </c>
      <c r="M724" s="11">
        <v>4.0999999046325684</v>
      </c>
      <c r="N724" s="11">
        <v>0</v>
      </c>
    </row>
    <row r="725" spans="1:14">
      <c r="A725">
        <v>718</v>
      </c>
      <c r="B725" s="9">
        <v>29433</v>
      </c>
      <c r="C725" s="6">
        <f t="shared" si="41"/>
        <v>7</v>
      </c>
      <c r="D725" s="12">
        <f t="shared" si="42"/>
        <v>1980</v>
      </c>
      <c r="E725" s="11">
        <v>28.110000610351563</v>
      </c>
      <c r="F725" s="11">
        <v>27.180000305175781</v>
      </c>
      <c r="G725" s="11">
        <v>103.08000183105469</v>
      </c>
      <c r="H725" s="11">
        <v>0.93999999761581421</v>
      </c>
      <c r="I725" s="11">
        <v>1.1000000238418579</v>
      </c>
      <c r="J725" s="11">
        <v>2.75</v>
      </c>
      <c r="K725" s="11">
        <v>1.5</v>
      </c>
      <c r="L725" s="11">
        <v>0.89999997615814209</v>
      </c>
      <c r="M725" s="11">
        <v>2.9000000953674316</v>
      </c>
      <c r="N725" s="11">
        <v>0</v>
      </c>
    </row>
    <row r="726" spans="1:14">
      <c r="A726">
        <v>719</v>
      </c>
      <c r="B726" s="9">
        <v>29464</v>
      </c>
      <c r="C726" s="6">
        <f t="shared" si="41"/>
        <v>8</v>
      </c>
      <c r="D726" s="12">
        <f t="shared" si="42"/>
        <v>1980</v>
      </c>
      <c r="E726" s="11">
        <v>22.409999847412109</v>
      </c>
      <c r="F726" s="11">
        <v>21.670000076293945</v>
      </c>
      <c r="G726" s="11">
        <v>82.180000305175781</v>
      </c>
      <c r="H726" s="11">
        <v>0.75</v>
      </c>
      <c r="I726" s="11">
        <v>1.1000000238418579</v>
      </c>
      <c r="J726" s="11">
        <v>3.2999999523162842</v>
      </c>
      <c r="K726" s="11">
        <v>1.190000057220459</v>
      </c>
      <c r="L726" s="11">
        <v>1.1000000238418579</v>
      </c>
      <c r="M726" s="11">
        <v>3.2999999523162842</v>
      </c>
      <c r="N726" s="11">
        <v>0</v>
      </c>
    </row>
    <row r="727" spans="1:14">
      <c r="A727">
        <v>720</v>
      </c>
      <c r="B727" s="9">
        <v>29494</v>
      </c>
      <c r="C727" s="6">
        <f t="shared" si="41"/>
        <v>9</v>
      </c>
      <c r="D727" s="12">
        <f t="shared" si="42"/>
        <v>1980</v>
      </c>
      <c r="E727" s="11">
        <v>17.549999237060547</v>
      </c>
      <c r="F727" s="11">
        <v>16.959999084472656</v>
      </c>
      <c r="G727" s="11">
        <v>64.330001831054688</v>
      </c>
      <c r="H727" s="11">
        <v>0.57999998331069946</v>
      </c>
      <c r="I727" s="11">
        <v>1.1000000238418579</v>
      </c>
      <c r="J727" s="11">
        <v>2.75</v>
      </c>
      <c r="K727" s="11">
        <v>0.93000000715255737</v>
      </c>
      <c r="L727" s="11">
        <v>2.7000000476837158</v>
      </c>
      <c r="M727" s="11">
        <v>8.3000001907348633</v>
      </c>
      <c r="N727" s="11">
        <v>0</v>
      </c>
    </row>
    <row r="728" spans="1:14">
      <c r="A728">
        <v>721</v>
      </c>
      <c r="B728" s="9">
        <v>29525</v>
      </c>
      <c r="C728" s="6">
        <f t="shared" si="41"/>
        <v>10</v>
      </c>
      <c r="D728" s="12">
        <f t="shared" si="42"/>
        <v>1980</v>
      </c>
      <c r="E728" s="11">
        <v>5.1100001335144043</v>
      </c>
      <c r="F728" s="11">
        <v>4.940000057220459</v>
      </c>
      <c r="G728" s="11">
        <v>18.75</v>
      </c>
      <c r="H728" s="11">
        <v>0.17000000178813934</v>
      </c>
      <c r="I728" s="11">
        <v>1.1000000238418579</v>
      </c>
      <c r="J728" s="11">
        <v>1.1000000238418579</v>
      </c>
      <c r="K728" s="11">
        <v>0.27000001072883606</v>
      </c>
      <c r="L728" s="11">
        <v>3</v>
      </c>
      <c r="M728" s="11">
        <v>7.9000000953674316</v>
      </c>
      <c r="N728" s="11">
        <v>87.959999084472656</v>
      </c>
    </row>
    <row r="729" spans="1:14">
      <c r="A729">
        <v>722</v>
      </c>
      <c r="B729" s="9">
        <v>29555</v>
      </c>
      <c r="C729" s="6">
        <f t="shared" si="41"/>
        <v>11</v>
      </c>
      <c r="D729" s="12">
        <f t="shared" si="42"/>
        <v>1980</v>
      </c>
      <c r="E729" s="11">
        <v>9999</v>
      </c>
      <c r="F729" s="11">
        <v>9999</v>
      </c>
      <c r="G729" s="11">
        <v>9999</v>
      </c>
      <c r="H729" s="11">
        <v>9999</v>
      </c>
      <c r="I729" s="11">
        <v>1.1000000238418579</v>
      </c>
      <c r="J729" s="11">
        <v>0.2800000011920929</v>
      </c>
      <c r="K729" s="11">
        <v>1.9999999552965164E-2</v>
      </c>
      <c r="L729" s="11">
        <v>2</v>
      </c>
      <c r="M729" s="11">
        <v>5.4000000953674316</v>
      </c>
      <c r="N729" s="11">
        <v>124.44000244140625</v>
      </c>
    </row>
    <row r="730" spans="1:14">
      <c r="A730">
        <v>723</v>
      </c>
      <c r="B730" s="9">
        <v>29586</v>
      </c>
      <c r="C730" s="6">
        <f t="shared" si="41"/>
        <v>12</v>
      </c>
      <c r="D730" s="12">
        <f t="shared" si="42"/>
        <v>1980</v>
      </c>
      <c r="E730" s="11">
        <v>9999</v>
      </c>
      <c r="F730" s="11">
        <v>9999</v>
      </c>
      <c r="G730" s="11">
        <v>9999</v>
      </c>
      <c r="H730" s="11">
        <v>9999</v>
      </c>
      <c r="I730" s="11">
        <v>1.1000000238418579</v>
      </c>
      <c r="J730" s="11">
        <v>0.2800000011920929</v>
      </c>
      <c r="K730" s="11">
        <v>0</v>
      </c>
      <c r="L730" s="11">
        <v>0.60000002384185791</v>
      </c>
      <c r="M730" s="11">
        <v>1.7000000476837158</v>
      </c>
      <c r="N730" s="11">
        <v>79.739997863769531</v>
      </c>
    </row>
    <row r="731" spans="1:14">
      <c r="A731">
        <v>724</v>
      </c>
      <c r="B731" s="9">
        <v>29617</v>
      </c>
      <c r="C731" s="6">
        <f t="shared" si="41"/>
        <v>1</v>
      </c>
      <c r="D731" s="12">
        <f t="shared" si="42"/>
        <v>1981</v>
      </c>
      <c r="E731" s="11">
        <v>9999</v>
      </c>
      <c r="F731" s="11">
        <v>9999</v>
      </c>
      <c r="G731" s="11">
        <v>9999</v>
      </c>
      <c r="H731" s="11">
        <v>9999</v>
      </c>
      <c r="I731" s="11">
        <v>1.1000000238418579</v>
      </c>
      <c r="J731" s="11">
        <v>0</v>
      </c>
      <c r="K731" s="11">
        <v>0</v>
      </c>
      <c r="L731" s="11">
        <v>0.5</v>
      </c>
      <c r="M731" s="11">
        <v>1.2000000476837158</v>
      </c>
      <c r="N731" s="11">
        <v>13.090000152587891</v>
      </c>
    </row>
    <row r="732" spans="1:14">
      <c r="A732">
        <v>725</v>
      </c>
      <c r="B732" s="9">
        <v>29645</v>
      </c>
      <c r="C732" s="6">
        <f t="shared" si="41"/>
        <v>2</v>
      </c>
      <c r="D732" s="12">
        <f t="shared" si="42"/>
        <v>1981</v>
      </c>
      <c r="E732" s="11">
        <v>9999</v>
      </c>
      <c r="F732" s="11">
        <v>9999</v>
      </c>
      <c r="G732" s="11">
        <v>9999</v>
      </c>
      <c r="H732" s="11">
        <v>9999</v>
      </c>
      <c r="I732" s="11">
        <v>1.1000000238418579</v>
      </c>
      <c r="J732" s="11">
        <v>0</v>
      </c>
      <c r="K732" s="11">
        <v>0</v>
      </c>
      <c r="L732" s="11">
        <v>0.5</v>
      </c>
      <c r="M732" s="11">
        <v>1.2000000476837158</v>
      </c>
      <c r="N732" s="11">
        <v>0</v>
      </c>
    </row>
    <row r="733" spans="1:14">
      <c r="A733">
        <v>726</v>
      </c>
      <c r="B733" s="9">
        <v>29676</v>
      </c>
      <c r="C733" s="6">
        <f t="shared" si="41"/>
        <v>3</v>
      </c>
      <c r="D733" s="12">
        <f t="shared" si="42"/>
        <v>1981</v>
      </c>
      <c r="E733" s="11">
        <v>0</v>
      </c>
      <c r="F733" s="11">
        <v>0</v>
      </c>
      <c r="G733" s="11">
        <v>9999</v>
      </c>
      <c r="H733" s="11">
        <v>9999</v>
      </c>
      <c r="I733" s="11">
        <v>1.1000000238418579</v>
      </c>
      <c r="J733" s="11">
        <v>1.6499999761581421</v>
      </c>
      <c r="K733" s="11">
        <v>0</v>
      </c>
      <c r="L733" s="11">
        <v>0.5</v>
      </c>
      <c r="M733" s="11">
        <v>1.2000000476837158</v>
      </c>
      <c r="N733" s="11">
        <v>0</v>
      </c>
    </row>
    <row r="734" spans="1:14">
      <c r="A734">
        <v>727</v>
      </c>
      <c r="B734" s="9">
        <v>29706</v>
      </c>
      <c r="C734" s="6">
        <f t="shared" si="41"/>
        <v>4</v>
      </c>
      <c r="D734" s="12">
        <f t="shared" si="42"/>
        <v>1981</v>
      </c>
      <c r="E734" s="11">
        <v>17.459999084472656</v>
      </c>
      <c r="F734" s="11">
        <v>16.879999160766602</v>
      </c>
      <c r="G734" s="11">
        <v>64.029998779296875</v>
      </c>
      <c r="H734" s="11">
        <v>0.57999998331069946</v>
      </c>
      <c r="I734" s="11">
        <v>1.1000000238418579</v>
      </c>
      <c r="J734" s="11">
        <v>0.55000001192092896</v>
      </c>
      <c r="K734" s="11">
        <v>0.93000000715255737</v>
      </c>
      <c r="L734" s="11">
        <v>0.5</v>
      </c>
      <c r="M734" s="11">
        <v>1.2000000476837158</v>
      </c>
      <c r="N734" s="11">
        <v>0</v>
      </c>
    </row>
    <row r="735" spans="1:14">
      <c r="A735">
        <v>728</v>
      </c>
      <c r="B735" s="9">
        <v>29737</v>
      </c>
      <c r="C735" s="6">
        <f t="shared" si="41"/>
        <v>5</v>
      </c>
      <c r="D735" s="12">
        <f t="shared" si="42"/>
        <v>1981</v>
      </c>
      <c r="E735" s="11">
        <v>28.299999237060547</v>
      </c>
      <c r="F735" s="11">
        <v>27.360000610351563</v>
      </c>
      <c r="G735" s="11">
        <v>103.76999664306641</v>
      </c>
      <c r="H735" s="11">
        <v>0.93999999761581421</v>
      </c>
      <c r="I735" s="11">
        <v>1.1000000238418579</v>
      </c>
      <c r="J735" s="11">
        <v>0.55000001192092896</v>
      </c>
      <c r="K735" s="11">
        <v>1.5099999904632568</v>
      </c>
      <c r="L735" s="11">
        <v>1.1000000238418579</v>
      </c>
      <c r="M735" s="11">
        <v>2.9000000953674316</v>
      </c>
      <c r="N735" s="11">
        <v>0</v>
      </c>
    </row>
    <row r="736" spans="1:14">
      <c r="A736">
        <v>729</v>
      </c>
      <c r="B736" s="9">
        <v>29767</v>
      </c>
      <c r="C736" s="6">
        <f t="shared" si="41"/>
        <v>6</v>
      </c>
      <c r="D736" s="12">
        <f t="shared" si="42"/>
        <v>1981</v>
      </c>
      <c r="E736" s="11">
        <v>32.290000915527344</v>
      </c>
      <c r="F736" s="11">
        <v>31.219999313354492</v>
      </c>
      <c r="G736" s="11">
        <v>118.40000152587891</v>
      </c>
      <c r="H736" s="11">
        <v>1.0800000429153442</v>
      </c>
      <c r="I736" s="11">
        <v>1.1000000238418579</v>
      </c>
      <c r="J736" s="11">
        <v>1.1000000238418579</v>
      </c>
      <c r="K736" s="11">
        <v>1.7200000286102295</v>
      </c>
      <c r="L736" s="11">
        <v>1.5</v>
      </c>
      <c r="M736" s="11">
        <v>4.0999999046325684</v>
      </c>
      <c r="N736" s="11">
        <v>0</v>
      </c>
    </row>
    <row r="737" spans="1:14">
      <c r="A737">
        <v>730</v>
      </c>
      <c r="B737" s="9">
        <v>29798</v>
      </c>
      <c r="C737" s="6">
        <f t="shared" si="41"/>
        <v>7</v>
      </c>
      <c r="D737" s="12">
        <f t="shared" si="42"/>
        <v>1981</v>
      </c>
      <c r="E737" s="11">
        <v>30.780000686645508</v>
      </c>
      <c r="F737" s="11">
        <v>29.75</v>
      </c>
      <c r="G737" s="11">
        <v>112.83999633789063</v>
      </c>
      <c r="H737" s="11">
        <v>1.0299999713897705</v>
      </c>
      <c r="I737" s="11">
        <v>1.1000000238418579</v>
      </c>
      <c r="J737" s="11">
        <v>2.75</v>
      </c>
      <c r="K737" s="11">
        <v>1.6399999856948853</v>
      </c>
      <c r="L737" s="11">
        <v>1.1000000238418579</v>
      </c>
      <c r="M737" s="11">
        <v>2.9000000953674316</v>
      </c>
      <c r="N737" s="11">
        <v>0</v>
      </c>
    </row>
    <row r="738" spans="1:14">
      <c r="A738">
        <v>731</v>
      </c>
      <c r="B738" s="9">
        <v>29829</v>
      </c>
      <c r="C738" s="6">
        <f t="shared" si="41"/>
        <v>8</v>
      </c>
      <c r="D738" s="12">
        <f t="shared" si="42"/>
        <v>1981</v>
      </c>
      <c r="E738" s="11">
        <v>24.510000228881836</v>
      </c>
      <c r="F738" s="11">
        <v>23.700000762939453</v>
      </c>
      <c r="G738" s="11">
        <v>89.879997253417969</v>
      </c>
      <c r="H738" s="11">
        <v>0.81999999284744263</v>
      </c>
      <c r="I738" s="11">
        <v>1.1000000238418579</v>
      </c>
      <c r="J738" s="11">
        <v>3.2999999523162842</v>
      </c>
      <c r="K738" s="11">
        <v>1.309999942779541</v>
      </c>
      <c r="L738" s="11">
        <v>1.2000000476837158</v>
      </c>
      <c r="M738" s="11">
        <v>3.2999999523162842</v>
      </c>
      <c r="N738" s="11">
        <v>0</v>
      </c>
    </row>
    <row r="739" spans="1:14">
      <c r="A739">
        <v>732</v>
      </c>
      <c r="B739" s="9">
        <v>29859</v>
      </c>
      <c r="C739" s="6">
        <f t="shared" si="41"/>
        <v>9</v>
      </c>
      <c r="D739" s="12">
        <f t="shared" si="42"/>
        <v>1981</v>
      </c>
      <c r="E739" s="11">
        <v>16.659999847412109</v>
      </c>
      <c r="F739" s="11">
        <v>16.100000381469727</v>
      </c>
      <c r="G739" s="11">
        <v>61.080001831054688</v>
      </c>
      <c r="H739" s="11">
        <v>0.56000000238418579</v>
      </c>
      <c r="I739" s="11">
        <v>1.1000000238418579</v>
      </c>
      <c r="J739" s="11">
        <v>2.75</v>
      </c>
      <c r="K739" s="11">
        <v>0.88999998569488525</v>
      </c>
      <c r="L739" s="11">
        <v>3.0999999046325684</v>
      </c>
      <c r="M739" s="11">
        <v>8.3000001907348633</v>
      </c>
      <c r="N739" s="11">
        <v>0</v>
      </c>
    </row>
    <row r="740" spans="1:14">
      <c r="A740">
        <v>733</v>
      </c>
      <c r="B740" s="9">
        <v>29890</v>
      </c>
      <c r="C740" s="6">
        <f t="shared" si="41"/>
        <v>10</v>
      </c>
      <c r="D740" s="12">
        <f t="shared" si="42"/>
        <v>1981</v>
      </c>
      <c r="E740" s="11">
        <v>0</v>
      </c>
      <c r="F740" s="11">
        <v>0</v>
      </c>
      <c r="G740" s="11">
        <v>0</v>
      </c>
      <c r="H740" s="11">
        <v>0</v>
      </c>
      <c r="I740" s="11">
        <v>1.1000000238418579</v>
      </c>
      <c r="J740" s="11">
        <v>1.1000000238418579</v>
      </c>
      <c r="K740" s="11">
        <v>0</v>
      </c>
      <c r="L740" s="11">
        <v>2.5</v>
      </c>
      <c r="M740" s="11">
        <v>7.9000000953674316</v>
      </c>
      <c r="N740" s="11">
        <v>67.550003051757813</v>
      </c>
    </row>
    <row r="741" spans="1:14">
      <c r="A741">
        <v>734</v>
      </c>
      <c r="B741" s="9">
        <v>29920</v>
      </c>
      <c r="C741" s="6">
        <f t="shared" si="41"/>
        <v>11</v>
      </c>
      <c r="D741" s="12">
        <f t="shared" si="42"/>
        <v>1981</v>
      </c>
      <c r="E741" s="11">
        <v>9999</v>
      </c>
      <c r="F741" s="11">
        <v>9999</v>
      </c>
      <c r="G741" s="11">
        <v>9999</v>
      </c>
      <c r="H741" s="11">
        <v>9999</v>
      </c>
      <c r="I741" s="11">
        <v>1.1000000238418579</v>
      </c>
      <c r="J741" s="11">
        <v>0.2800000011920929</v>
      </c>
      <c r="K741" s="11">
        <v>0</v>
      </c>
      <c r="L741" s="11">
        <v>1.7000000476837158</v>
      </c>
      <c r="M741" s="11">
        <v>5.4000000953674316</v>
      </c>
      <c r="N741" s="11">
        <v>85.279998779296875</v>
      </c>
    </row>
    <row r="742" spans="1:14">
      <c r="A742">
        <v>735</v>
      </c>
      <c r="B742" s="9">
        <v>29951</v>
      </c>
      <c r="C742" s="6">
        <f t="shared" si="41"/>
        <v>12</v>
      </c>
      <c r="D742" s="12">
        <f t="shared" si="42"/>
        <v>1981</v>
      </c>
      <c r="E742" s="11">
        <v>9999</v>
      </c>
      <c r="F742" s="11">
        <v>9999</v>
      </c>
      <c r="G742" s="11">
        <v>9999</v>
      </c>
      <c r="H742" s="11">
        <v>9999</v>
      </c>
      <c r="I742" s="11">
        <v>1.1000000238418579</v>
      </c>
      <c r="J742" s="11">
        <v>0.2800000011920929</v>
      </c>
      <c r="K742" s="11">
        <v>0</v>
      </c>
      <c r="L742" s="11">
        <v>0.5</v>
      </c>
      <c r="M742" s="11">
        <v>1.7000000476837158</v>
      </c>
      <c r="N742" s="11">
        <v>65.430000305175781</v>
      </c>
    </row>
    <row r="743" spans="1:14">
      <c r="A743">
        <v>736</v>
      </c>
      <c r="B743" s="9">
        <v>29982</v>
      </c>
      <c r="C743" s="6">
        <f t="shared" si="41"/>
        <v>1</v>
      </c>
      <c r="D743" s="12">
        <f t="shared" si="42"/>
        <v>1982</v>
      </c>
      <c r="E743" s="11">
        <v>9999</v>
      </c>
      <c r="F743" s="11">
        <v>9999</v>
      </c>
      <c r="G743" s="11">
        <v>9999</v>
      </c>
      <c r="H743" s="11">
        <v>9999</v>
      </c>
      <c r="I743" s="11">
        <v>1.1000000238418579</v>
      </c>
      <c r="J743" s="11">
        <v>0</v>
      </c>
      <c r="K743" s="11">
        <v>0</v>
      </c>
      <c r="L743" s="11">
        <v>0.40000000596046448</v>
      </c>
      <c r="M743" s="11">
        <v>1.2000000476837158</v>
      </c>
      <c r="N743" s="11">
        <v>15.100000381469727</v>
      </c>
    </row>
    <row r="744" spans="1:14">
      <c r="A744">
        <v>737</v>
      </c>
      <c r="B744" s="9">
        <v>30010</v>
      </c>
      <c r="C744" s="6">
        <f t="shared" si="41"/>
        <v>2</v>
      </c>
      <c r="D744" s="12">
        <f t="shared" si="42"/>
        <v>1982</v>
      </c>
      <c r="E744" s="11">
        <v>9999</v>
      </c>
      <c r="F744" s="11">
        <v>9999</v>
      </c>
      <c r="G744" s="11">
        <v>9999</v>
      </c>
      <c r="H744" s="11">
        <v>9999</v>
      </c>
      <c r="I744" s="11">
        <v>1.1000000238418579</v>
      </c>
      <c r="J744" s="11">
        <v>0</v>
      </c>
      <c r="K744" s="11">
        <v>0</v>
      </c>
      <c r="L744" s="11">
        <v>0.40000000596046448</v>
      </c>
      <c r="M744" s="11">
        <v>1.2000000476837158</v>
      </c>
      <c r="N744" s="11">
        <v>0</v>
      </c>
    </row>
    <row r="745" spans="1:14">
      <c r="A745">
        <v>738</v>
      </c>
      <c r="B745" s="9">
        <v>30041</v>
      </c>
      <c r="C745" s="6">
        <f t="shared" si="41"/>
        <v>3</v>
      </c>
      <c r="D745" s="12">
        <f t="shared" si="42"/>
        <v>1982</v>
      </c>
      <c r="E745" s="11">
        <v>0</v>
      </c>
      <c r="F745" s="11">
        <v>0</v>
      </c>
      <c r="G745" s="11">
        <v>9999</v>
      </c>
      <c r="H745" s="11">
        <v>9999</v>
      </c>
      <c r="I745" s="11">
        <v>1.1000000238418579</v>
      </c>
      <c r="J745" s="11">
        <v>1.6499999761581421</v>
      </c>
      <c r="K745" s="11">
        <v>0</v>
      </c>
      <c r="L745" s="11">
        <v>0.40000000596046448</v>
      </c>
      <c r="M745" s="11">
        <v>1.2000000476837158</v>
      </c>
      <c r="N745" s="11">
        <v>0</v>
      </c>
    </row>
    <row r="746" spans="1:14">
      <c r="A746">
        <v>739</v>
      </c>
      <c r="B746" s="9">
        <v>30071</v>
      </c>
      <c r="C746" s="6">
        <f t="shared" si="41"/>
        <v>4</v>
      </c>
      <c r="D746" s="12">
        <f t="shared" si="42"/>
        <v>1982</v>
      </c>
      <c r="E746" s="11">
        <v>13.75</v>
      </c>
      <c r="F746" s="11">
        <v>13.300000190734863</v>
      </c>
      <c r="G746" s="11">
        <v>50.430000305175781</v>
      </c>
      <c r="H746" s="11">
        <v>0.46000000834465027</v>
      </c>
      <c r="I746" s="11">
        <v>1.1000000238418579</v>
      </c>
      <c r="J746" s="11">
        <v>0.55000001192092896</v>
      </c>
      <c r="K746" s="11">
        <v>0.73000001907348633</v>
      </c>
      <c r="L746" s="11">
        <v>0.40000000596046448</v>
      </c>
      <c r="M746" s="11">
        <v>1.2000000476837158</v>
      </c>
      <c r="N746" s="11">
        <v>0</v>
      </c>
    </row>
    <row r="747" spans="1:14">
      <c r="A747">
        <v>740</v>
      </c>
      <c r="B747" s="9">
        <v>30102</v>
      </c>
      <c r="C747" s="6">
        <f t="shared" si="41"/>
        <v>5</v>
      </c>
      <c r="D747" s="12">
        <f t="shared" si="42"/>
        <v>1982</v>
      </c>
      <c r="E747" s="11">
        <v>31</v>
      </c>
      <c r="F747" s="11">
        <v>29.969999313354492</v>
      </c>
      <c r="G747" s="11">
        <v>113.66999816894531</v>
      </c>
      <c r="H747" s="11">
        <v>1.0299999713897705</v>
      </c>
      <c r="I747" s="11">
        <v>1.1000000238418579</v>
      </c>
      <c r="J747" s="11">
        <v>0.55000001192092896</v>
      </c>
      <c r="K747" s="11">
        <v>1.6499999761581421</v>
      </c>
      <c r="L747" s="11">
        <v>0.89999997615814209</v>
      </c>
      <c r="M747" s="11">
        <v>2.9000000953674316</v>
      </c>
      <c r="N747" s="11">
        <v>0</v>
      </c>
    </row>
    <row r="748" spans="1:14">
      <c r="A748">
        <v>741</v>
      </c>
      <c r="B748" s="9">
        <v>30132</v>
      </c>
      <c r="C748" s="6">
        <f t="shared" si="41"/>
        <v>6</v>
      </c>
      <c r="D748" s="12">
        <f t="shared" si="42"/>
        <v>1982</v>
      </c>
      <c r="E748" s="11">
        <v>31.75</v>
      </c>
      <c r="F748" s="11">
        <v>30.690000534057617</v>
      </c>
      <c r="G748" s="11">
        <v>116.41999816894531</v>
      </c>
      <c r="H748" s="11">
        <v>1.059999942779541</v>
      </c>
      <c r="I748" s="11">
        <v>1.1000000238418579</v>
      </c>
      <c r="J748" s="11">
        <v>1.1000000238418579</v>
      </c>
      <c r="K748" s="11">
        <v>1.690000057220459</v>
      </c>
      <c r="L748" s="11">
        <v>1.2999999523162842</v>
      </c>
      <c r="M748" s="11">
        <v>4.0999999046325684</v>
      </c>
      <c r="N748" s="11">
        <v>0</v>
      </c>
    </row>
    <row r="749" spans="1:14">
      <c r="A749">
        <v>742</v>
      </c>
      <c r="B749" s="9">
        <v>30163</v>
      </c>
      <c r="C749" s="6">
        <f t="shared" si="41"/>
        <v>7</v>
      </c>
      <c r="D749" s="12">
        <f t="shared" si="42"/>
        <v>1982</v>
      </c>
      <c r="E749" s="11">
        <v>33.139999389648438</v>
      </c>
      <c r="F749" s="11">
        <v>32.040000915527344</v>
      </c>
      <c r="G749" s="11">
        <v>121.51000213623047</v>
      </c>
      <c r="H749" s="11">
        <v>1.1000000238418579</v>
      </c>
      <c r="I749" s="11">
        <v>1.1000000238418579</v>
      </c>
      <c r="J749" s="11">
        <v>2.75</v>
      </c>
      <c r="K749" s="11">
        <v>1.7699999809265137</v>
      </c>
      <c r="L749" s="11">
        <v>0.89999997615814209</v>
      </c>
      <c r="M749" s="11">
        <v>2.9000000953674316</v>
      </c>
      <c r="N749" s="11">
        <v>0</v>
      </c>
    </row>
    <row r="750" spans="1:14">
      <c r="A750">
        <v>743</v>
      </c>
      <c r="B750" s="9">
        <v>30194</v>
      </c>
      <c r="C750" s="6">
        <f t="shared" si="41"/>
        <v>8</v>
      </c>
      <c r="D750" s="12">
        <f t="shared" si="42"/>
        <v>1982</v>
      </c>
      <c r="E750" s="11">
        <v>26.280000686645508</v>
      </c>
      <c r="F750" s="11">
        <v>25.399999618530273</v>
      </c>
      <c r="G750" s="11">
        <v>96.360000610351563</v>
      </c>
      <c r="H750" s="11">
        <v>0.87999999523162842</v>
      </c>
      <c r="I750" s="11">
        <v>1.1000000238418579</v>
      </c>
      <c r="J750" s="11">
        <v>3.2999999523162842</v>
      </c>
      <c r="K750" s="11">
        <v>1.3999999761581421</v>
      </c>
      <c r="L750" s="11">
        <v>1.1000000238418579</v>
      </c>
      <c r="M750" s="11">
        <v>3.2999999523162842</v>
      </c>
      <c r="N750" s="11">
        <v>0</v>
      </c>
    </row>
    <row r="751" spans="1:14">
      <c r="A751">
        <v>744</v>
      </c>
      <c r="B751" s="9">
        <v>30224</v>
      </c>
      <c r="C751" s="6">
        <f t="shared" si="41"/>
        <v>9</v>
      </c>
      <c r="D751" s="12">
        <f t="shared" si="42"/>
        <v>1982</v>
      </c>
      <c r="E751" s="11">
        <v>14.069999694824219</v>
      </c>
      <c r="F751" s="11">
        <v>13.600000381469727</v>
      </c>
      <c r="G751" s="11">
        <v>51.599998474121094</v>
      </c>
      <c r="H751" s="11">
        <v>0.4699999988079071</v>
      </c>
      <c r="I751" s="11">
        <v>1.1000000238418579</v>
      </c>
      <c r="J751" s="11">
        <v>2.75</v>
      </c>
      <c r="K751" s="11">
        <v>0.75</v>
      </c>
      <c r="L751" s="11">
        <v>2.7000000476837158</v>
      </c>
      <c r="M751" s="11">
        <v>8.3000001907348633</v>
      </c>
      <c r="N751" s="11">
        <v>0</v>
      </c>
    </row>
    <row r="752" spans="1:14">
      <c r="A752">
        <v>745</v>
      </c>
      <c r="B752" s="9">
        <v>30255</v>
      </c>
      <c r="C752" s="6">
        <f t="shared" si="41"/>
        <v>10</v>
      </c>
      <c r="D752" s="12">
        <f t="shared" si="42"/>
        <v>1982</v>
      </c>
      <c r="E752" s="11">
        <v>0</v>
      </c>
      <c r="F752" s="11">
        <v>0</v>
      </c>
      <c r="G752" s="11">
        <v>0</v>
      </c>
      <c r="H752" s="11">
        <v>0</v>
      </c>
      <c r="I752" s="11">
        <v>1.1000000238418579</v>
      </c>
      <c r="J752" s="11">
        <v>1.1000000238418579</v>
      </c>
      <c r="K752" s="11">
        <v>0</v>
      </c>
      <c r="L752" s="11">
        <v>2.5</v>
      </c>
      <c r="M752" s="11">
        <v>7.9000000953674316</v>
      </c>
      <c r="N752" s="11">
        <v>75.800003051757813</v>
      </c>
    </row>
    <row r="753" spans="1:14">
      <c r="A753">
        <v>746</v>
      </c>
      <c r="B753" s="9">
        <v>30285</v>
      </c>
      <c r="C753" s="6">
        <f t="shared" si="41"/>
        <v>11</v>
      </c>
      <c r="D753" s="12">
        <f t="shared" si="42"/>
        <v>1982</v>
      </c>
      <c r="E753" s="11">
        <v>9999</v>
      </c>
      <c r="F753" s="11">
        <v>9999</v>
      </c>
      <c r="G753" s="11">
        <v>9999</v>
      </c>
      <c r="H753" s="11">
        <v>9999</v>
      </c>
      <c r="I753" s="11">
        <v>1.1000000238418579</v>
      </c>
      <c r="J753" s="11">
        <v>0.2800000011920929</v>
      </c>
      <c r="K753" s="11">
        <v>0</v>
      </c>
      <c r="L753" s="11">
        <v>1.7000000476837158</v>
      </c>
      <c r="M753" s="11">
        <v>5.4000000953674316</v>
      </c>
      <c r="N753" s="11">
        <v>91.569999694824219</v>
      </c>
    </row>
    <row r="754" spans="1:14">
      <c r="A754">
        <v>747</v>
      </c>
      <c r="B754" s="9">
        <v>30316</v>
      </c>
      <c r="C754" s="6">
        <f t="shared" si="41"/>
        <v>12</v>
      </c>
      <c r="D754" s="12">
        <f t="shared" si="42"/>
        <v>1982</v>
      </c>
      <c r="E754" s="11">
        <v>9999</v>
      </c>
      <c r="F754" s="11">
        <v>9999</v>
      </c>
      <c r="G754" s="11">
        <v>9999</v>
      </c>
      <c r="H754" s="11">
        <v>9999</v>
      </c>
      <c r="I754" s="11">
        <v>1.1000000238418579</v>
      </c>
      <c r="J754" s="11">
        <v>0.2800000011920929</v>
      </c>
      <c r="K754" s="11">
        <v>0</v>
      </c>
      <c r="L754" s="11">
        <v>0.5</v>
      </c>
      <c r="M754" s="11">
        <v>1.7000000476837158</v>
      </c>
      <c r="N754" s="11">
        <v>77.760002136230469</v>
      </c>
    </row>
    <row r="755" spans="1:14">
      <c r="A755">
        <v>748</v>
      </c>
      <c r="B755" s="9">
        <v>30347</v>
      </c>
      <c r="C755" s="6">
        <f t="shared" si="41"/>
        <v>1</v>
      </c>
      <c r="D755" s="12">
        <f t="shared" si="42"/>
        <v>1983</v>
      </c>
      <c r="E755" s="11">
        <v>9999</v>
      </c>
      <c r="F755" s="11">
        <v>9999</v>
      </c>
      <c r="G755" s="11">
        <v>9999</v>
      </c>
      <c r="H755" s="11">
        <v>9999</v>
      </c>
      <c r="I755" s="11">
        <v>1.1000000238418579</v>
      </c>
      <c r="J755" s="11">
        <v>0</v>
      </c>
      <c r="K755" s="11">
        <v>0</v>
      </c>
      <c r="L755" s="11">
        <v>0.40000000596046448</v>
      </c>
      <c r="M755" s="11">
        <v>1.2000000476837158</v>
      </c>
      <c r="N755" s="11">
        <v>11.539999961853027</v>
      </c>
    </row>
    <row r="756" spans="1:14">
      <c r="A756">
        <v>749</v>
      </c>
      <c r="B756" s="9">
        <v>30375</v>
      </c>
      <c r="C756" s="6">
        <f t="shared" si="41"/>
        <v>2</v>
      </c>
      <c r="D756" s="12">
        <f t="shared" si="42"/>
        <v>1983</v>
      </c>
      <c r="E756" s="11">
        <v>9999</v>
      </c>
      <c r="F756" s="11">
        <v>9999</v>
      </c>
      <c r="G756" s="11">
        <v>9999</v>
      </c>
      <c r="H756" s="11">
        <v>9999</v>
      </c>
      <c r="I756" s="11">
        <v>1.1000000238418579</v>
      </c>
      <c r="J756" s="11">
        <v>0</v>
      </c>
      <c r="K756" s="11">
        <v>0</v>
      </c>
      <c r="L756" s="11">
        <v>0.40000000596046448</v>
      </c>
      <c r="M756" s="11">
        <v>1.2000000476837158</v>
      </c>
      <c r="N756" s="11">
        <v>0</v>
      </c>
    </row>
    <row r="757" spans="1:14">
      <c r="A757">
        <v>750</v>
      </c>
      <c r="B757" s="9">
        <v>30406</v>
      </c>
      <c r="C757" s="6">
        <f t="shared" si="41"/>
        <v>3</v>
      </c>
      <c r="D757" s="12">
        <f t="shared" si="42"/>
        <v>1983</v>
      </c>
      <c r="E757" s="11">
        <v>0</v>
      </c>
      <c r="F757" s="11">
        <v>0</v>
      </c>
      <c r="G757" s="11">
        <v>9999</v>
      </c>
      <c r="H757" s="11">
        <v>9999</v>
      </c>
      <c r="I757" s="11">
        <v>1.1000000238418579</v>
      </c>
      <c r="J757" s="11">
        <v>1.6499999761581421</v>
      </c>
      <c r="K757" s="11">
        <v>0</v>
      </c>
      <c r="L757" s="11">
        <v>0.40000000596046448</v>
      </c>
      <c r="M757" s="11">
        <v>1.2000000476837158</v>
      </c>
      <c r="N757" s="11">
        <v>0</v>
      </c>
    </row>
    <row r="758" spans="1:14">
      <c r="A758">
        <v>751</v>
      </c>
      <c r="B758" s="9">
        <v>30436</v>
      </c>
      <c r="C758" s="6">
        <f t="shared" si="41"/>
        <v>4</v>
      </c>
      <c r="D758" s="12">
        <f t="shared" si="42"/>
        <v>1983</v>
      </c>
      <c r="E758" s="11">
        <v>10.510000228881836</v>
      </c>
      <c r="F758" s="11">
        <v>10.159999847412109</v>
      </c>
      <c r="G758" s="11">
        <v>38.520000457763672</v>
      </c>
      <c r="H758" s="11">
        <v>0.34999999403953552</v>
      </c>
      <c r="I758" s="11">
        <v>1.1000000238418579</v>
      </c>
      <c r="J758" s="11">
        <v>0.55000001192092896</v>
      </c>
      <c r="K758" s="11">
        <v>0.56000000238418579</v>
      </c>
      <c r="L758" s="11">
        <v>0.40000000596046448</v>
      </c>
      <c r="M758" s="11">
        <v>1.2000000476837158</v>
      </c>
      <c r="N758" s="11">
        <v>0</v>
      </c>
    </row>
    <row r="759" spans="1:14">
      <c r="A759">
        <v>752</v>
      </c>
      <c r="B759" s="9">
        <v>30467</v>
      </c>
      <c r="C759" s="6">
        <f t="shared" si="41"/>
        <v>5</v>
      </c>
      <c r="D759" s="12">
        <f t="shared" si="42"/>
        <v>1983</v>
      </c>
      <c r="E759" s="11">
        <v>29.139999389648438</v>
      </c>
      <c r="F759" s="11">
        <v>28.170000076293945</v>
      </c>
      <c r="G759" s="11">
        <v>106.86000061035156</v>
      </c>
      <c r="H759" s="11">
        <v>0.97000002861022949</v>
      </c>
      <c r="I759" s="11">
        <v>1.1000000238418579</v>
      </c>
      <c r="J759" s="11">
        <v>0.55000001192092896</v>
      </c>
      <c r="K759" s="11">
        <v>1.5499999523162842</v>
      </c>
      <c r="L759" s="11">
        <v>0.89999997615814209</v>
      </c>
      <c r="M759" s="11">
        <v>2.9000000953674316</v>
      </c>
      <c r="N759" s="11">
        <v>0</v>
      </c>
    </row>
    <row r="760" spans="1:14">
      <c r="A760">
        <v>753</v>
      </c>
      <c r="B760" s="9">
        <v>30497</v>
      </c>
      <c r="C760" s="6">
        <f t="shared" si="41"/>
        <v>6</v>
      </c>
      <c r="D760" s="12">
        <f t="shared" si="42"/>
        <v>1983</v>
      </c>
      <c r="E760" s="11">
        <v>31.729999542236328</v>
      </c>
      <c r="F760" s="11">
        <v>30.670000076293945</v>
      </c>
      <c r="G760" s="11">
        <v>116.34999847412109</v>
      </c>
      <c r="H760" s="11">
        <v>1.059999942779541</v>
      </c>
      <c r="I760" s="11">
        <v>1.1000000238418579</v>
      </c>
      <c r="J760" s="11">
        <v>1.1000000238418579</v>
      </c>
      <c r="K760" s="11">
        <v>1.690000057220459</v>
      </c>
      <c r="L760" s="11">
        <v>1.2999999523162842</v>
      </c>
      <c r="M760" s="11">
        <v>4.0999999046325684</v>
      </c>
      <c r="N760" s="11">
        <v>0</v>
      </c>
    </row>
    <row r="761" spans="1:14">
      <c r="A761">
        <v>754</v>
      </c>
      <c r="B761" s="9">
        <v>30528</v>
      </c>
      <c r="C761" s="6">
        <f t="shared" si="41"/>
        <v>7</v>
      </c>
      <c r="D761" s="12">
        <f t="shared" si="42"/>
        <v>1983</v>
      </c>
      <c r="E761" s="11">
        <v>33.279998779296875</v>
      </c>
      <c r="F761" s="11">
        <v>32.169998168945313</v>
      </c>
      <c r="G761" s="11">
        <v>122.04000091552734</v>
      </c>
      <c r="H761" s="11">
        <v>1.1100000143051147</v>
      </c>
      <c r="I761" s="11">
        <v>1.1000000238418579</v>
      </c>
      <c r="J761" s="11">
        <v>2.75</v>
      </c>
      <c r="K761" s="11">
        <v>1.7799999713897705</v>
      </c>
      <c r="L761" s="11">
        <v>0.89999997615814209</v>
      </c>
      <c r="M761" s="11">
        <v>2.9000000953674316</v>
      </c>
      <c r="N761" s="11">
        <v>0</v>
      </c>
    </row>
    <row r="762" spans="1:14">
      <c r="A762">
        <v>755</v>
      </c>
      <c r="B762" s="9">
        <v>30559</v>
      </c>
      <c r="C762" s="6">
        <f t="shared" si="41"/>
        <v>8</v>
      </c>
      <c r="D762" s="12">
        <f t="shared" si="42"/>
        <v>1983</v>
      </c>
      <c r="E762" s="11">
        <v>25.950000762939453</v>
      </c>
      <c r="F762" s="11">
        <v>25.090000152587891</v>
      </c>
      <c r="G762" s="11">
        <v>95.160003662109375</v>
      </c>
      <c r="H762" s="11">
        <v>0.87000000476837158</v>
      </c>
      <c r="I762" s="11">
        <v>1.1000000238418579</v>
      </c>
      <c r="J762" s="11">
        <v>3.2999999523162842</v>
      </c>
      <c r="K762" s="11">
        <v>1.3799999952316284</v>
      </c>
      <c r="L762" s="11">
        <v>1.1000000238418579</v>
      </c>
      <c r="M762" s="11">
        <v>3.2999999523162842</v>
      </c>
      <c r="N762" s="11">
        <v>0</v>
      </c>
    </row>
    <row r="763" spans="1:14">
      <c r="A763">
        <v>756</v>
      </c>
      <c r="B763" s="9">
        <v>30589</v>
      </c>
      <c r="C763" s="6">
        <f t="shared" si="41"/>
        <v>9</v>
      </c>
      <c r="D763" s="12">
        <f t="shared" si="42"/>
        <v>1983</v>
      </c>
      <c r="E763" s="11">
        <v>14.739999771118164</v>
      </c>
      <c r="F763" s="11">
        <v>14.25</v>
      </c>
      <c r="G763" s="11">
        <v>54.060001373291016</v>
      </c>
      <c r="H763" s="11">
        <v>0.49000000953674316</v>
      </c>
      <c r="I763" s="11">
        <v>1.1000000238418579</v>
      </c>
      <c r="J763" s="11">
        <v>2.75</v>
      </c>
      <c r="K763" s="11">
        <v>0.79000002145767212</v>
      </c>
      <c r="L763" s="11">
        <v>2.7000000476837158</v>
      </c>
      <c r="M763" s="11">
        <v>8.3000001907348633</v>
      </c>
      <c r="N763" s="11">
        <v>0</v>
      </c>
    </row>
    <row r="764" spans="1:14">
      <c r="A764">
        <v>757</v>
      </c>
      <c r="B764" s="9">
        <v>30620</v>
      </c>
      <c r="C764" s="6">
        <f t="shared" si="41"/>
        <v>10</v>
      </c>
      <c r="D764" s="12">
        <f t="shared" si="42"/>
        <v>1983</v>
      </c>
      <c r="E764" s="11">
        <v>4.6399998664855957</v>
      </c>
      <c r="F764" s="11">
        <v>4.4800000190734863</v>
      </c>
      <c r="G764" s="11">
        <v>17</v>
      </c>
      <c r="H764" s="11">
        <v>0.15000000596046448</v>
      </c>
      <c r="I764" s="11">
        <v>1.1000000238418579</v>
      </c>
      <c r="J764" s="11">
        <v>1.1000000238418579</v>
      </c>
      <c r="K764" s="11">
        <v>0.25</v>
      </c>
      <c r="L764" s="11">
        <v>2.5</v>
      </c>
      <c r="M764" s="11">
        <v>7.9000000953674316</v>
      </c>
      <c r="N764" s="11">
        <v>81.220001220703125</v>
      </c>
    </row>
    <row r="765" spans="1:14">
      <c r="A765">
        <v>758</v>
      </c>
      <c r="B765" s="9">
        <v>30650</v>
      </c>
      <c r="C765" s="6">
        <f t="shared" si="41"/>
        <v>11</v>
      </c>
      <c r="D765" s="12">
        <f t="shared" si="42"/>
        <v>1983</v>
      </c>
      <c r="E765" s="11">
        <v>9999</v>
      </c>
      <c r="F765" s="11">
        <v>9999</v>
      </c>
      <c r="G765" s="11">
        <v>9999</v>
      </c>
      <c r="H765" s="11">
        <v>9999</v>
      </c>
      <c r="I765" s="11">
        <v>1.1000000238418579</v>
      </c>
      <c r="J765" s="11">
        <v>0.2800000011920929</v>
      </c>
      <c r="K765" s="11">
        <v>0</v>
      </c>
      <c r="L765" s="11">
        <v>1.7000000476837158</v>
      </c>
      <c r="M765" s="11">
        <v>5.4000000953674316</v>
      </c>
      <c r="N765" s="11">
        <v>83.30999755859375</v>
      </c>
    </row>
    <row r="766" spans="1:14">
      <c r="A766">
        <v>759</v>
      </c>
      <c r="B766" s="9">
        <v>30681</v>
      </c>
      <c r="C766" s="6">
        <f t="shared" si="41"/>
        <v>12</v>
      </c>
      <c r="D766" s="12">
        <f t="shared" si="42"/>
        <v>1983</v>
      </c>
      <c r="E766" s="11">
        <v>9999</v>
      </c>
      <c r="F766" s="11">
        <v>9999</v>
      </c>
      <c r="G766" s="11">
        <v>9999</v>
      </c>
      <c r="H766" s="11">
        <v>9999</v>
      </c>
      <c r="I766" s="11">
        <v>1.1000000238418579</v>
      </c>
      <c r="J766" s="11">
        <v>0.2800000011920929</v>
      </c>
      <c r="K766" s="11">
        <v>0</v>
      </c>
      <c r="L766" s="11">
        <v>0.5</v>
      </c>
      <c r="M766" s="11">
        <v>1.7000000476837158</v>
      </c>
      <c r="N766" s="11">
        <v>38.119998931884766</v>
      </c>
    </row>
    <row r="767" spans="1:14">
      <c r="A767">
        <v>760</v>
      </c>
      <c r="B767" s="9">
        <v>30712</v>
      </c>
      <c r="C767" s="6">
        <f t="shared" si="41"/>
        <v>1</v>
      </c>
      <c r="D767" s="12">
        <f t="shared" si="42"/>
        <v>1984</v>
      </c>
      <c r="E767" s="11">
        <v>9999</v>
      </c>
      <c r="F767" s="11">
        <v>9999</v>
      </c>
      <c r="G767" s="11">
        <v>9999</v>
      </c>
      <c r="H767" s="11">
        <v>9999</v>
      </c>
      <c r="I767" s="11">
        <v>1.1000000238418579</v>
      </c>
      <c r="J767" s="11">
        <v>0</v>
      </c>
      <c r="K767" s="11">
        <v>0</v>
      </c>
      <c r="L767" s="11">
        <v>0.40000000596046448</v>
      </c>
      <c r="M767" s="11">
        <v>1.2000000476837158</v>
      </c>
      <c r="N767" s="11">
        <v>44.520000457763672</v>
      </c>
    </row>
    <row r="768" spans="1:14">
      <c r="A768">
        <v>761</v>
      </c>
      <c r="B768" s="9">
        <v>30741</v>
      </c>
      <c r="C768" s="6">
        <f t="shared" si="41"/>
        <v>2</v>
      </c>
      <c r="D768" s="12">
        <f t="shared" si="42"/>
        <v>1984</v>
      </c>
      <c r="E768" s="11">
        <v>9999</v>
      </c>
      <c r="F768" s="11">
        <v>9999</v>
      </c>
      <c r="G768" s="11">
        <v>9999</v>
      </c>
      <c r="H768" s="11">
        <v>9999</v>
      </c>
      <c r="I768" s="11">
        <v>1.1000000238418579</v>
      </c>
      <c r="J768" s="11">
        <v>0</v>
      </c>
      <c r="K768" s="11">
        <v>0</v>
      </c>
      <c r="L768" s="11">
        <v>0.40000000596046448</v>
      </c>
      <c r="M768" s="11">
        <v>1.2000000476837158</v>
      </c>
      <c r="N768" s="11">
        <v>0</v>
      </c>
    </row>
    <row r="769" spans="1:14">
      <c r="A769">
        <v>762</v>
      </c>
      <c r="B769" s="9">
        <v>30772</v>
      </c>
      <c r="C769" s="6">
        <f t="shared" si="41"/>
        <v>3</v>
      </c>
      <c r="D769" s="12">
        <f t="shared" si="42"/>
        <v>1984</v>
      </c>
      <c r="E769" s="11">
        <v>0.18000000715255737</v>
      </c>
      <c r="F769" s="11">
        <v>0.17000000178813934</v>
      </c>
      <c r="G769" s="11">
        <v>9999</v>
      </c>
      <c r="H769" s="11">
        <v>9999</v>
      </c>
      <c r="I769" s="11">
        <v>1.1000000238418579</v>
      </c>
      <c r="J769" s="11">
        <v>1.6499999761581421</v>
      </c>
      <c r="K769" s="11">
        <v>9.9999997764825821E-3</v>
      </c>
      <c r="L769" s="11">
        <v>0.40000000596046448</v>
      </c>
      <c r="M769" s="11">
        <v>1.2000000476837158</v>
      </c>
      <c r="N769" s="11">
        <v>0</v>
      </c>
    </row>
    <row r="770" spans="1:14">
      <c r="A770">
        <v>763</v>
      </c>
      <c r="B770" s="9">
        <v>30802</v>
      </c>
      <c r="C770" s="6">
        <f t="shared" si="41"/>
        <v>4</v>
      </c>
      <c r="D770" s="12">
        <f t="shared" si="42"/>
        <v>1984</v>
      </c>
      <c r="E770" s="11">
        <v>24.440000534057617</v>
      </c>
      <c r="F770" s="11">
        <v>23.620000839233398</v>
      </c>
      <c r="G770" s="11">
        <v>89.699996948242188</v>
      </c>
      <c r="H770" s="11">
        <v>0.81999999284744263</v>
      </c>
      <c r="I770" s="11">
        <v>1.1000000238418579</v>
      </c>
      <c r="J770" s="11">
        <v>0.55000001192092896</v>
      </c>
      <c r="K770" s="11">
        <v>1.2999999523162842</v>
      </c>
      <c r="L770" s="11">
        <v>0.40000000596046448</v>
      </c>
      <c r="M770" s="11">
        <v>1.2000000476837158</v>
      </c>
      <c r="N770" s="11">
        <v>0</v>
      </c>
    </row>
    <row r="771" spans="1:14">
      <c r="A771">
        <v>764</v>
      </c>
      <c r="B771" s="9">
        <v>30833</v>
      </c>
      <c r="C771" s="6">
        <f t="shared" si="41"/>
        <v>5</v>
      </c>
      <c r="D771" s="12">
        <f t="shared" si="42"/>
        <v>1984</v>
      </c>
      <c r="E771" s="11">
        <v>28.829999923706055</v>
      </c>
      <c r="F771" s="11">
        <v>27.870000839233398</v>
      </c>
      <c r="G771" s="11">
        <v>105.83999633789063</v>
      </c>
      <c r="H771" s="11">
        <v>0.95999997854232788</v>
      </c>
      <c r="I771" s="11">
        <v>1.1000000238418579</v>
      </c>
      <c r="J771" s="11">
        <v>0.55000001192092896</v>
      </c>
      <c r="K771" s="11">
        <v>1.5399999618530273</v>
      </c>
      <c r="L771" s="11">
        <v>0.89999997615814209</v>
      </c>
      <c r="M771" s="11">
        <v>2.9000000953674316</v>
      </c>
      <c r="N771" s="11">
        <v>0</v>
      </c>
    </row>
    <row r="772" spans="1:14">
      <c r="A772">
        <v>765</v>
      </c>
      <c r="B772" s="9">
        <v>30863</v>
      </c>
      <c r="C772" s="6">
        <f t="shared" si="41"/>
        <v>6</v>
      </c>
      <c r="D772" s="12">
        <f t="shared" si="42"/>
        <v>1984</v>
      </c>
      <c r="E772" s="11">
        <v>29.469999313354492</v>
      </c>
      <c r="F772" s="11">
        <v>28.479999542236328</v>
      </c>
      <c r="G772" s="11">
        <v>108.16999816894531</v>
      </c>
      <c r="H772" s="11">
        <v>0.98000001907348633</v>
      </c>
      <c r="I772" s="11">
        <v>1.1000000238418579</v>
      </c>
      <c r="J772" s="11">
        <v>1.1000000238418579</v>
      </c>
      <c r="K772" s="11">
        <v>1.5700000524520874</v>
      </c>
      <c r="L772" s="11">
        <v>1.2999999523162842</v>
      </c>
      <c r="M772" s="11">
        <v>4.0999999046325684</v>
      </c>
      <c r="N772" s="11">
        <v>0</v>
      </c>
    </row>
    <row r="773" spans="1:14">
      <c r="A773">
        <v>766</v>
      </c>
      <c r="B773" s="9">
        <v>30894</v>
      </c>
      <c r="C773" s="6">
        <f t="shared" si="41"/>
        <v>7</v>
      </c>
      <c r="D773" s="12">
        <f t="shared" si="42"/>
        <v>1984</v>
      </c>
      <c r="E773" s="11">
        <v>28.600000381469727</v>
      </c>
      <c r="F773" s="11">
        <v>27.649999618530273</v>
      </c>
      <c r="G773" s="11">
        <v>105</v>
      </c>
      <c r="H773" s="11">
        <v>0.94999998807907104</v>
      </c>
      <c r="I773" s="11">
        <v>1.1000000238418579</v>
      </c>
      <c r="J773" s="11">
        <v>2.75</v>
      </c>
      <c r="K773" s="11">
        <v>1.5299999713897705</v>
      </c>
      <c r="L773" s="11">
        <v>0.89999997615814209</v>
      </c>
      <c r="M773" s="11">
        <v>2.9000000953674316</v>
      </c>
      <c r="N773" s="11">
        <v>0</v>
      </c>
    </row>
    <row r="774" spans="1:14">
      <c r="A774">
        <v>767</v>
      </c>
      <c r="B774" s="9">
        <v>30925</v>
      </c>
      <c r="C774" s="6">
        <f t="shared" si="41"/>
        <v>8</v>
      </c>
      <c r="D774" s="12">
        <f t="shared" si="42"/>
        <v>1984</v>
      </c>
      <c r="E774" s="11">
        <v>20.469999313354492</v>
      </c>
      <c r="F774" s="11">
        <v>19.790000915527344</v>
      </c>
      <c r="G774" s="11">
        <v>75.160003662109375</v>
      </c>
      <c r="H774" s="11">
        <v>0.68000000715255737</v>
      </c>
      <c r="I774" s="11">
        <v>1.1000000238418579</v>
      </c>
      <c r="J774" s="11">
        <v>3.2999999523162842</v>
      </c>
      <c r="K774" s="11">
        <v>1.0900000333786011</v>
      </c>
      <c r="L774" s="11">
        <v>1.1000000238418579</v>
      </c>
      <c r="M774" s="11">
        <v>3.2999999523162842</v>
      </c>
      <c r="N774" s="11">
        <v>0</v>
      </c>
    </row>
    <row r="775" spans="1:14">
      <c r="A775">
        <v>768</v>
      </c>
      <c r="B775" s="9">
        <v>30955</v>
      </c>
      <c r="C775" s="6">
        <f t="shared" si="41"/>
        <v>9</v>
      </c>
      <c r="D775" s="12">
        <f t="shared" si="42"/>
        <v>1984</v>
      </c>
      <c r="E775" s="11">
        <v>17.579999923706055</v>
      </c>
      <c r="F775" s="11">
        <v>16.989999771118164</v>
      </c>
      <c r="G775" s="11">
        <v>64.529998779296875</v>
      </c>
      <c r="H775" s="11">
        <v>0.5899999737739563</v>
      </c>
      <c r="I775" s="11">
        <v>1.1000000238418579</v>
      </c>
      <c r="J775" s="11">
        <v>2.75</v>
      </c>
      <c r="K775" s="11">
        <v>0.93999999761581421</v>
      </c>
      <c r="L775" s="11">
        <v>2.7000000476837158</v>
      </c>
      <c r="M775" s="11">
        <v>8.3000001907348633</v>
      </c>
      <c r="N775" s="11">
        <v>0</v>
      </c>
    </row>
    <row r="776" spans="1:14">
      <c r="A776">
        <v>769</v>
      </c>
      <c r="B776" s="9">
        <v>30986</v>
      </c>
      <c r="C776" s="6">
        <f t="shared" si="41"/>
        <v>10</v>
      </c>
      <c r="D776" s="12">
        <f t="shared" si="42"/>
        <v>1984</v>
      </c>
      <c r="E776" s="11">
        <v>0.43000000715255737</v>
      </c>
      <c r="F776" s="11">
        <v>0.41999998688697815</v>
      </c>
      <c r="G776" s="11">
        <v>1.5900000333786011</v>
      </c>
      <c r="H776" s="11">
        <v>9.9999997764825821E-3</v>
      </c>
      <c r="I776" s="11">
        <v>1.1000000238418579</v>
      </c>
      <c r="J776" s="11">
        <v>1.1000000238418579</v>
      </c>
      <c r="K776" s="11">
        <v>1.9999999552965164E-2</v>
      </c>
      <c r="L776" s="11">
        <v>3</v>
      </c>
      <c r="M776" s="11">
        <v>7.9000000953674316</v>
      </c>
      <c r="N776" s="11">
        <v>74.989997863769531</v>
      </c>
    </row>
    <row r="777" spans="1:14">
      <c r="A777">
        <v>770</v>
      </c>
      <c r="B777" s="9">
        <v>31016</v>
      </c>
      <c r="C777" s="6">
        <f t="shared" ref="C777:C840" si="43">MONTH(B777)</f>
        <v>11</v>
      </c>
      <c r="D777" s="12">
        <f t="shared" ref="D777:D840" si="44">YEAR(B777)</f>
        <v>1984</v>
      </c>
      <c r="E777" s="11">
        <v>9999</v>
      </c>
      <c r="F777" s="11">
        <v>9999</v>
      </c>
      <c r="G777" s="11">
        <v>9999</v>
      </c>
      <c r="H777" s="11">
        <v>9999</v>
      </c>
      <c r="I777" s="11">
        <v>1.1000000238418579</v>
      </c>
      <c r="J777" s="11">
        <v>0.2800000011920929</v>
      </c>
      <c r="K777" s="11">
        <v>0</v>
      </c>
      <c r="L777" s="11">
        <v>2</v>
      </c>
      <c r="M777" s="11">
        <v>5.4000000953674316</v>
      </c>
      <c r="N777" s="11">
        <v>86.489997863769531</v>
      </c>
    </row>
    <row r="778" spans="1:14">
      <c r="A778">
        <v>771</v>
      </c>
      <c r="B778" s="9">
        <v>31047</v>
      </c>
      <c r="C778" s="6">
        <f t="shared" si="43"/>
        <v>12</v>
      </c>
      <c r="D778" s="12">
        <f t="shared" si="44"/>
        <v>1984</v>
      </c>
      <c r="E778" s="11">
        <v>9999</v>
      </c>
      <c r="F778" s="11">
        <v>9999</v>
      </c>
      <c r="G778" s="11">
        <v>9999</v>
      </c>
      <c r="H778" s="11">
        <v>9999</v>
      </c>
      <c r="I778" s="11">
        <v>1.1000000238418579</v>
      </c>
      <c r="J778" s="11">
        <v>0.2800000011920929</v>
      </c>
      <c r="K778" s="11">
        <v>0</v>
      </c>
      <c r="L778" s="11">
        <v>0.60000002384185791</v>
      </c>
      <c r="M778" s="11">
        <v>1.7000000476837158</v>
      </c>
      <c r="N778" s="11">
        <v>79.489997863769531</v>
      </c>
    </row>
    <row r="779" spans="1:14">
      <c r="A779">
        <v>772</v>
      </c>
      <c r="B779" s="9">
        <v>31078</v>
      </c>
      <c r="C779" s="6">
        <f t="shared" si="43"/>
        <v>1</v>
      </c>
      <c r="D779" s="12">
        <f t="shared" si="44"/>
        <v>1985</v>
      </c>
      <c r="E779" s="11">
        <v>9999</v>
      </c>
      <c r="F779" s="11">
        <v>9999</v>
      </c>
      <c r="G779" s="11">
        <v>9999</v>
      </c>
      <c r="H779" s="11">
        <v>9999</v>
      </c>
      <c r="I779" s="11">
        <v>1.1000000238418579</v>
      </c>
      <c r="J779" s="11">
        <v>0</v>
      </c>
      <c r="K779" s="11">
        <v>0</v>
      </c>
      <c r="L779" s="11">
        <v>0.5</v>
      </c>
      <c r="M779" s="11">
        <v>1.2000000476837158</v>
      </c>
      <c r="N779" s="11">
        <v>39.669998168945313</v>
      </c>
    </row>
    <row r="780" spans="1:14">
      <c r="A780">
        <v>773</v>
      </c>
      <c r="B780" s="9">
        <v>31106</v>
      </c>
      <c r="C780" s="6">
        <f t="shared" si="43"/>
        <v>2</v>
      </c>
      <c r="D780" s="12">
        <f t="shared" si="44"/>
        <v>1985</v>
      </c>
      <c r="E780" s="11">
        <v>9999</v>
      </c>
      <c r="F780" s="11">
        <v>9999</v>
      </c>
      <c r="G780" s="11">
        <v>9999</v>
      </c>
      <c r="H780" s="11">
        <v>9999</v>
      </c>
      <c r="I780" s="11">
        <v>1.1000000238418579</v>
      </c>
      <c r="J780" s="11">
        <v>0</v>
      </c>
      <c r="K780" s="11">
        <v>0</v>
      </c>
      <c r="L780" s="11">
        <v>0.5</v>
      </c>
      <c r="M780" s="11">
        <v>1.2000000476837158</v>
      </c>
      <c r="N780" s="11">
        <v>0</v>
      </c>
    </row>
    <row r="781" spans="1:14">
      <c r="A781">
        <v>774</v>
      </c>
      <c r="B781" s="9">
        <v>31137</v>
      </c>
      <c r="C781" s="6">
        <f t="shared" si="43"/>
        <v>3</v>
      </c>
      <c r="D781" s="12">
        <f t="shared" si="44"/>
        <v>1985</v>
      </c>
      <c r="E781" s="11">
        <v>0</v>
      </c>
      <c r="F781" s="11">
        <v>0</v>
      </c>
      <c r="G781" s="11">
        <v>9999</v>
      </c>
      <c r="H781" s="11">
        <v>9999</v>
      </c>
      <c r="I781" s="11">
        <v>1.1000000238418579</v>
      </c>
      <c r="J781" s="11">
        <v>1.6499999761581421</v>
      </c>
      <c r="K781" s="11">
        <v>0</v>
      </c>
      <c r="L781" s="11">
        <v>0.5</v>
      </c>
      <c r="M781" s="11">
        <v>1.2000000476837158</v>
      </c>
      <c r="N781" s="11">
        <v>0</v>
      </c>
    </row>
    <row r="782" spans="1:14">
      <c r="A782">
        <v>775</v>
      </c>
      <c r="B782" s="9">
        <v>31167</v>
      </c>
      <c r="C782" s="6">
        <f t="shared" si="43"/>
        <v>4</v>
      </c>
      <c r="D782" s="12">
        <f t="shared" si="44"/>
        <v>1985</v>
      </c>
      <c r="E782" s="11">
        <v>23.5</v>
      </c>
      <c r="F782" s="11">
        <v>22.719999313354492</v>
      </c>
      <c r="G782" s="11">
        <v>86.169998168945313</v>
      </c>
      <c r="H782" s="11">
        <v>0.77999997138977051</v>
      </c>
      <c r="I782" s="11">
        <v>1.1000000238418579</v>
      </c>
      <c r="J782" s="11">
        <v>0.55000001192092896</v>
      </c>
      <c r="K782" s="11">
        <v>1.25</v>
      </c>
      <c r="L782" s="11">
        <v>0.5</v>
      </c>
      <c r="M782" s="11">
        <v>1.2000000476837158</v>
      </c>
      <c r="N782" s="11">
        <v>0</v>
      </c>
    </row>
    <row r="783" spans="1:14">
      <c r="A783">
        <v>776</v>
      </c>
      <c r="B783" s="9">
        <v>31198</v>
      </c>
      <c r="C783" s="6">
        <f t="shared" si="43"/>
        <v>5</v>
      </c>
      <c r="D783" s="12">
        <f t="shared" si="44"/>
        <v>1985</v>
      </c>
      <c r="E783" s="11">
        <v>29.260000228881836</v>
      </c>
      <c r="F783" s="11">
        <v>28.290000915527344</v>
      </c>
      <c r="G783" s="11">
        <v>107.29000091552734</v>
      </c>
      <c r="H783" s="11">
        <v>0.98000001907348633</v>
      </c>
      <c r="I783" s="11">
        <v>1.1000000238418579</v>
      </c>
      <c r="J783" s="11">
        <v>0.55000001192092896</v>
      </c>
      <c r="K783" s="11">
        <v>1.559999942779541</v>
      </c>
      <c r="L783" s="11">
        <v>1.1000000238418579</v>
      </c>
      <c r="M783" s="11">
        <v>2.9000000953674316</v>
      </c>
      <c r="N783" s="11">
        <v>0</v>
      </c>
    </row>
    <row r="784" spans="1:14">
      <c r="A784">
        <v>777</v>
      </c>
      <c r="B784" s="9">
        <v>31228</v>
      </c>
      <c r="C784" s="6">
        <f t="shared" si="43"/>
        <v>6</v>
      </c>
      <c r="D784" s="12">
        <f t="shared" si="44"/>
        <v>1985</v>
      </c>
      <c r="E784" s="11">
        <v>30.370000839233398</v>
      </c>
      <c r="F784" s="11">
        <v>29.360000610351563</v>
      </c>
      <c r="G784" s="11">
        <v>111.36000061035156</v>
      </c>
      <c r="H784" s="11">
        <v>1.0099999904632568</v>
      </c>
      <c r="I784" s="11">
        <v>1.1000000238418579</v>
      </c>
      <c r="J784" s="11">
        <v>1.1000000238418579</v>
      </c>
      <c r="K784" s="11">
        <v>1.6200000047683716</v>
      </c>
      <c r="L784" s="11">
        <v>1.5</v>
      </c>
      <c r="M784" s="11">
        <v>4.0999999046325684</v>
      </c>
      <c r="N784" s="11">
        <v>0</v>
      </c>
    </row>
    <row r="785" spans="1:14">
      <c r="A785">
        <v>778</v>
      </c>
      <c r="B785" s="9">
        <v>31259</v>
      </c>
      <c r="C785" s="6">
        <f t="shared" si="43"/>
        <v>7</v>
      </c>
      <c r="D785" s="12">
        <f t="shared" si="44"/>
        <v>1985</v>
      </c>
      <c r="E785" s="11">
        <v>28.950000762939453</v>
      </c>
      <c r="F785" s="11">
        <v>27.979999542236328</v>
      </c>
      <c r="G785" s="11">
        <v>106.12999725341797</v>
      </c>
      <c r="H785" s="11">
        <v>0.95999997854232788</v>
      </c>
      <c r="I785" s="11">
        <v>1.1000000238418579</v>
      </c>
      <c r="J785" s="11">
        <v>2.75</v>
      </c>
      <c r="K785" s="11">
        <v>1.5399999618530273</v>
      </c>
      <c r="L785" s="11">
        <v>1.1000000238418579</v>
      </c>
      <c r="M785" s="11">
        <v>2.9000000953674316</v>
      </c>
      <c r="N785" s="11">
        <v>0</v>
      </c>
    </row>
    <row r="786" spans="1:14">
      <c r="A786">
        <v>779</v>
      </c>
      <c r="B786" s="9">
        <v>31290</v>
      </c>
      <c r="C786" s="6">
        <f t="shared" si="43"/>
        <v>8</v>
      </c>
      <c r="D786" s="12">
        <f t="shared" si="44"/>
        <v>1985</v>
      </c>
      <c r="E786" s="11">
        <v>22.700000762939453</v>
      </c>
      <c r="F786" s="11">
        <v>21.940000534057617</v>
      </c>
      <c r="G786" s="11">
        <v>83.230003356933594</v>
      </c>
      <c r="H786" s="11">
        <v>0.75999999046325684</v>
      </c>
      <c r="I786" s="11">
        <v>1.1000000238418579</v>
      </c>
      <c r="J786" s="11">
        <v>3.2999999523162842</v>
      </c>
      <c r="K786" s="11">
        <v>1.2100000381469727</v>
      </c>
      <c r="L786" s="11">
        <v>1.2000000476837158</v>
      </c>
      <c r="M786" s="11">
        <v>3.2999999523162842</v>
      </c>
      <c r="N786" s="11">
        <v>0</v>
      </c>
    </row>
    <row r="787" spans="1:14">
      <c r="A787">
        <v>780</v>
      </c>
      <c r="B787" s="9">
        <v>31320</v>
      </c>
      <c r="C787" s="6">
        <f t="shared" si="43"/>
        <v>9</v>
      </c>
      <c r="D787" s="12">
        <f t="shared" si="44"/>
        <v>1985</v>
      </c>
      <c r="E787" s="11">
        <v>10.420000076293945</v>
      </c>
      <c r="F787" s="11">
        <v>10.079999923706055</v>
      </c>
      <c r="G787" s="11">
        <v>38.220001220703125</v>
      </c>
      <c r="H787" s="11">
        <v>0.34999999403953552</v>
      </c>
      <c r="I787" s="11">
        <v>1.1000000238418579</v>
      </c>
      <c r="J787" s="11">
        <v>2.75</v>
      </c>
      <c r="K787" s="11">
        <v>0.56000000238418579</v>
      </c>
      <c r="L787" s="11">
        <v>3.0999999046325684</v>
      </c>
      <c r="M787" s="11">
        <v>8.3000001907348633</v>
      </c>
      <c r="N787" s="11">
        <v>0</v>
      </c>
    </row>
    <row r="788" spans="1:14">
      <c r="A788">
        <v>781</v>
      </c>
      <c r="B788" s="9">
        <v>31351</v>
      </c>
      <c r="C788" s="6">
        <f t="shared" si="43"/>
        <v>10</v>
      </c>
      <c r="D788" s="12">
        <f t="shared" si="44"/>
        <v>1985</v>
      </c>
      <c r="E788" s="11">
        <v>4.8000001907348633</v>
      </c>
      <c r="F788" s="11">
        <v>4.6399998664855957</v>
      </c>
      <c r="G788" s="11">
        <v>17.590000152587891</v>
      </c>
      <c r="H788" s="11">
        <v>0.15999999642372131</v>
      </c>
      <c r="I788" s="11">
        <v>1.1000000238418579</v>
      </c>
      <c r="J788" s="11">
        <v>1.1000000238418579</v>
      </c>
      <c r="K788" s="11">
        <v>0.25999999046325684</v>
      </c>
      <c r="L788" s="11">
        <v>3</v>
      </c>
      <c r="M788" s="11">
        <v>7.9000000953674316</v>
      </c>
      <c r="N788" s="11">
        <v>91.599998474121094</v>
      </c>
    </row>
    <row r="789" spans="1:14">
      <c r="A789">
        <v>782</v>
      </c>
      <c r="B789" s="9">
        <v>31381</v>
      </c>
      <c r="C789" s="6">
        <f t="shared" si="43"/>
        <v>11</v>
      </c>
      <c r="D789" s="12">
        <f t="shared" si="44"/>
        <v>1985</v>
      </c>
      <c r="E789" s="11">
        <v>9999</v>
      </c>
      <c r="F789" s="11">
        <v>9999</v>
      </c>
      <c r="G789" s="11">
        <v>9999</v>
      </c>
      <c r="H789" s="11">
        <v>9999</v>
      </c>
      <c r="I789" s="11">
        <v>1.1000000238418579</v>
      </c>
      <c r="J789" s="11">
        <v>0.2800000011920929</v>
      </c>
      <c r="K789" s="11">
        <v>0</v>
      </c>
      <c r="L789" s="11">
        <v>2</v>
      </c>
      <c r="M789" s="11">
        <v>5.4000000953674316</v>
      </c>
      <c r="N789" s="11">
        <v>102.90000152587891</v>
      </c>
    </row>
    <row r="790" spans="1:14">
      <c r="A790">
        <v>783</v>
      </c>
      <c r="B790" s="9">
        <v>31412</v>
      </c>
      <c r="C790" s="6">
        <f t="shared" si="43"/>
        <v>12</v>
      </c>
      <c r="D790" s="12">
        <f t="shared" si="44"/>
        <v>1985</v>
      </c>
      <c r="E790" s="11">
        <v>9999</v>
      </c>
      <c r="F790" s="11">
        <v>9999</v>
      </c>
      <c r="G790" s="11">
        <v>9999</v>
      </c>
      <c r="H790" s="11">
        <v>9999</v>
      </c>
      <c r="I790" s="11">
        <v>1.1000000238418579</v>
      </c>
      <c r="J790" s="11">
        <v>0.2800000011920929</v>
      </c>
      <c r="K790" s="11">
        <v>0</v>
      </c>
      <c r="L790" s="11">
        <v>0.60000002384185791</v>
      </c>
      <c r="M790" s="11">
        <v>1.7000000476837158</v>
      </c>
      <c r="N790" s="11">
        <v>74.970001220703125</v>
      </c>
    </row>
    <row r="791" spans="1:14">
      <c r="A791">
        <v>784</v>
      </c>
      <c r="B791" s="9">
        <v>31443</v>
      </c>
      <c r="C791" s="6">
        <f t="shared" si="43"/>
        <v>1</v>
      </c>
      <c r="D791" s="12">
        <f t="shared" si="44"/>
        <v>1986</v>
      </c>
      <c r="E791" s="11">
        <v>9999</v>
      </c>
      <c r="F791" s="11">
        <v>9999</v>
      </c>
      <c r="G791" s="11">
        <v>9999</v>
      </c>
      <c r="H791" s="11">
        <v>9999</v>
      </c>
      <c r="I791" s="11">
        <v>1.1000000238418579</v>
      </c>
      <c r="J791" s="11">
        <v>0</v>
      </c>
      <c r="K791" s="11">
        <v>0</v>
      </c>
      <c r="L791" s="11">
        <v>0.5</v>
      </c>
      <c r="M791" s="11">
        <v>1.2000000476837158</v>
      </c>
      <c r="N791" s="11">
        <v>20.309999465942383</v>
      </c>
    </row>
    <row r="792" spans="1:14">
      <c r="A792">
        <v>785</v>
      </c>
      <c r="B792" s="9">
        <v>31471</v>
      </c>
      <c r="C792" s="6">
        <f t="shared" si="43"/>
        <v>2</v>
      </c>
      <c r="D792" s="12">
        <f t="shared" si="44"/>
        <v>1986</v>
      </c>
      <c r="E792" s="11">
        <v>9999</v>
      </c>
      <c r="F792" s="11">
        <v>9999</v>
      </c>
      <c r="G792" s="11">
        <v>9999</v>
      </c>
      <c r="H792" s="11">
        <v>9999</v>
      </c>
      <c r="I792" s="11">
        <v>1.1000000238418579</v>
      </c>
      <c r="J792" s="11">
        <v>0</v>
      </c>
      <c r="K792" s="11">
        <v>0</v>
      </c>
      <c r="L792" s="11">
        <v>0.5</v>
      </c>
      <c r="M792" s="11">
        <v>1.2000000476837158</v>
      </c>
      <c r="N792" s="11">
        <v>0</v>
      </c>
    </row>
    <row r="793" spans="1:14">
      <c r="A793">
        <v>786</v>
      </c>
      <c r="B793" s="9">
        <v>31502</v>
      </c>
      <c r="C793" s="6">
        <f t="shared" si="43"/>
        <v>3</v>
      </c>
      <c r="D793" s="12">
        <f t="shared" si="44"/>
        <v>1986</v>
      </c>
      <c r="E793" s="11">
        <v>0</v>
      </c>
      <c r="F793" s="11">
        <v>0</v>
      </c>
      <c r="G793" s="11">
        <v>9999</v>
      </c>
      <c r="H793" s="11">
        <v>9999</v>
      </c>
      <c r="I793" s="11">
        <v>1.1000000238418579</v>
      </c>
      <c r="J793" s="11">
        <v>1.6499999761581421</v>
      </c>
      <c r="K793" s="11">
        <v>0</v>
      </c>
      <c r="L793" s="11">
        <v>0.5</v>
      </c>
      <c r="M793" s="11">
        <v>1.2000000476837158</v>
      </c>
      <c r="N793" s="11">
        <v>0</v>
      </c>
    </row>
    <row r="794" spans="1:14">
      <c r="A794">
        <v>787</v>
      </c>
      <c r="B794" s="9">
        <v>31532</v>
      </c>
      <c r="C794" s="6">
        <f t="shared" si="43"/>
        <v>4</v>
      </c>
      <c r="D794" s="12">
        <f t="shared" si="44"/>
        <v>1986</v>
      </c>
      <c r="E794" s="11">
        <v>19.030000686645508</v>
      </c>
      <c r="F794" s="11">
        <v>18.389999389648438</v>
      </c>
      <c r="G794" s="11">
        <v>69.769996643066406</v>
      </c>
      <c r="H794" s="11">
        <v>0.62999999523162842</v>
      </c>
      <c r="I794" s="11">
        <v>1.1000000238418579</v>
      </c>
      <c r="J794" s="11">
        <v>0.55000001192092896</v>
      </c>
      <c r="K794" s="11">
        <v>1.0099999904632568</v>
      </c>
      <c r="L794" s="11">
        <v>0.5</v>
      </c>
      <c r="M794" s="11">
        <v>1.2000000476837158</v>
      </c>
      <c r="N794" s="11">
        <v>0</v>
      </c>
    </row>
    <row r="795" spans="1:14">
      <c r="A795">
        <v>788</v>
      </c>
      <c r="B795" s="9">
        <v>31563</v>
      </c>
      <c r="C795" s="6">
        <f t="shared" si="43"/>
        <v>5</v>
      </c>
      <c r="D795" s="12">
        <f t="shared" si="44"/>
        <v>1986</v>
      </c>
      <c r="E795" s="11">
        <v>28.270000457763672</v>
      </c>
      <c r="F795" s="11">
        <v>27.329999923706055</v>
      </c>
      <c r="G795" s="11">
        <v>103.66000366210938</v>
      </c>
      <c r="H795" s="11">
        <v>0.93999999761581421</v>
      </c>
      <c r="I795" s="11">
        <v>1.1000000238418579</v>
      </c>
      <c r="J795" s="11">
        <v>0.55000001192092896</v>
      </c>
      <c r="K795" s="11">
        <v>1.5</v>
      </c>
      <c r="L795" s="11">
        <v>1.1000000238418579</v>
      </c>
      <c r="M795" s="11">
        <v>2.9000000953674316</v>
      </c>
      <c r="N795" s="11">
        <v>0</v>
      </c>
    </row>
    <row r="796" spans="1:14">
      <c r="A796">
        <v>789</v>
      </c>
      <c r="B796" s="9">
        <v>31593</v>
      </c>
      <c r="C796" s="6">
        <f t="shared" si="43"/>
        <v>6</v>
      </c>
      <c r="D796" s="12">
        <f t="shared" si="44"/>
        <v>1986</v>
      </c>
      <c r="E796" s="11">
        <v>30.579999923706055</v>
      </c>
      <c r="F796" s="11">
        <v>29.559999465942383</v>
      </c>
      <c r="G796" s="11">
        <v>112.12999725341797</v>
      </c>
      <c r="H796" s="11">
        <v>1.0199999809265137</v>
      </c>
      <c r="I796" s="11">
        <v>1.1000000238418579</v>
      </c>
      <c r="J796" s="11">
        <v>1.1000000238418579</v>
      </c>
      <c r="K796" s="11">
        <v>1.6299999952316284</v>
      </c>
      <c r="L796" s="11">
        <v>1.5</v>
      </c>
      <c r="M796" s="11">
        <v>4.0999999046325684</v>
      </c>
      <c r="N796" s="11">
        <v>0</v>
      </c>
    </row>
    <row r="797" spans="1:14">
      <c r="A797">
        <v>790</v>
      </c>
      <c r="B797" s="9">
        <v>31624</v>
      </c>
      <c r="C797" s="6">
        <f t="shared" si="43"/>
        <v>7</v>
      </c>
      <c r="D797" s="12">
        <f t="shared" si="44"/>
        <v>1986</v>
      </c>
      <c r="E797" s="11">
        <v>29.600000381469727</v>
      </c>
      <c r="F797" s="11">
        <v>28.620000839233398</v>
      </c>
      <c r="G797" s="11">
        <v>108.55000305175781</v>
      </c>
      <c r="H797" s="11">
        <v>0.99000000953674316</v>
      </c>
      <c r="I797" s="11">
        <v>1.1000000238418579</v>
      </c>
      <c r="J797" s="11">
        <v>2.75</v>
      </c>
      <c r="K797" s="11">
        <v>1.5700000524520874</v>
      </c>
      <c r="L797" s="11">
        <v>1.1000000238418579</v>
      </c>
      <c r="M797" s="11">
        <v>2.9000000953674316</v>
      </c>
      <c r="N797" s="11">
        <v>0</v>
      </c>
    </row>
    <row r="798" spans="1:14">
      <c r="A798">
        <v>791</v>
      </c>
      <c r="B798" s="9">
        <v>31655</v>
      </c>
      <c r="C798" s="6">
        <f t="shared" si="43"/>
        <v>8</v>
      </c>
      <c r="D798" s="12">
        <f t="shared" si="44"/>
        <v>1986</v>
      </c>
      <c r="E798" s="11">
        <v>23.579999923706055</v>
      </c>
      <c r="F798" s="11">
        <v>22.790000915527344</v>
      </c>
      <c r="G798" s="11">
        <v>86.459999084472656</v>
      </c>
      <c r="H798" s="11">
        <v>0.79000002145767212</v>
      </c>
      <c r="I798" s="11">
        <v>1.1000000238418579</v>
      </c>
      <c r="J798" s="11">
        <v>3.2999999523162842</v>
      </c>
      <c r="K798" s="11">
        <v>1.25</v>
      </c>
      <c r="L798" s="11">
        <v>1.2000000476837158</v>
      </c>
      <c r="M798" s="11">
        <v>3.2999999523162842</v>
      </c>
      <c r="N798" s="11">
        <v>0</v>
      </c>
    </row>
    <row r="799" spans="1:14">
      <c r="A799">
        <v>792</v>
      </c>
      <c r="B799" s="9">
        <v>31685</v>
      </c>
      <c r="C799" s="6">
        <f t="shared" si="43"/>
        <v>9</v>
      </c>
      <c r="D799" s="12">
        <f t="shared" si="44"/>
        <v>1986</v>
      </c>
      <c r="E799" s="11">
        <v>13.109999656677246</v>
      </c>
      <c r="F799" s="11">
        <v>12.680000305175781</v>
      </c>
      <c r="G799" s="11">
        <v>48.090000152587891</v>
      </c>
      <c r="H799" s="11">
        <v>0.43999999761581421</v>
      </c>
      <c r="I799" s="11">
        <v>1.1000000238418579</v>
      </c>
      <c r="J799" s="11">
        <v>2.75</v>
      </c>
      <c r="K799" s="11">
        <v>0.69999998807907104</v>
      </c>
      <c r="L799" s="11">
        <v>3.0999999046325684</v>
      </c>
      <c r="M799" s="11">
        <v>8.3000001907348633</v>
      </c>
      <c r="N799" s="11">
        <v>0</v>
      </c>
    </row>
    <row r="800" spans="1:14">
      <c r="A800">
        <v>793</v>
      </c>
      <c r="B800" s="9">
        <v>31716</v>
      </c>
      <c r="C800" s="6">
        <f t="shared" si="43"/>
        <v>10</v>
      </c>
      <c r="D800" s="12">
        <f t="shared" si="44"/>
        <v>1986</v>
      </c>
      <c r="E800" s="11">
        <v>5.820000171661377</v>
      </c>
      <c r="F800" s="11">
        <v>5.630000114440918</v>
      </c>
      <c r="G800" s="11">
        <v>21.340000152587891</v>
      </c>
      <c r="H800" s="11">
        <v>0.18999999761581421</v>
      </c>
      <c r="I800" s="11">
        <v>1.1000000238418579</v>
      </c>
      <c r="J800" s="11">
        <v>1.1000000238418579</v>
      </c>
      <c r="K800" s="11">
        <v>0.31000000238418579</v>
      </c>
      <c r="L800" s="11">
        <v>3</v>
      </c>
      <c r="M800" s="11">
        <v>7.9000000953674316</v>
      </c>
      <c r="N800" s="11">
        <v>92.989997863769531</v>
      </c>
    </row>
    <row r="801" spans="1:14">
      <c r="A801">
        <v>794</v>
      </c>
      <c r="B801" s="9">
        <v>31746</v>
      </c>
      <c r="C801" s="6">
        <f t="shared" si="43"/>
        <v>11</v>
      </c>
      <c r="D801" s="12">
        <f t="shared" si="44"/>
        <v>1986</v>
      </c>
      <c r="E801" s="11">
        <v>9999</v>
      </c>
      <c r="F801" s="11">
        <v>9999</v>
      </c>
      <c r="G801" s="11">
        <v>9999</v>
      </c>
      <c r="H801" s="11">
        <v>9999</v>
      </c>
      <c r="I801" s="11">
        <v>1.1000000238418579</v>
      </c>
      <c r="J801" s="11">
        <v>0.2800000011920929</v>
      </c>
      <c r="K801" s="11">
        <v>2.9999999329447746E-2</v>
      </c>
      <c r="L801" s="11">
        <v>2</v>
      </c>
      <c r="M801" s="11">
        <v>5.4000000953674316</v>
      </c>
      <c r="N801" s="11">
        <v>132.77000427246094</v>
      </c>
    </row>
    <row r="802" spans="1:14">
      <c r="A802">
        <v>795</v>
      </c>
      <c r="B802" s="9">
        <v>31777</v>
      </c>
      <c r="C802" s="6">
        <f t="shared" si="43"/>
        <v>12</v>
      </c>
      <c r="D802" s="12">
        <f t="shared" si="44"/>
        <v>1986</v>
      </c>
      <c r="E802" s="11">
        <v>9999</v>
      </c>
      <c r="F802" s="11">
        <v>9999</v>
      </c>
      <c r="G802" s="11">
        <v>9999</v>
      </c>
      <c r="H802" s="11">
        <v>9999</v>
      </c>
      <c r="I802" s="11">
        <v>1.1000000238418579</v>
      </c>
      <c r="J802" s="11">
        <v>0.2800000011920929</v>
      </c>
      <c r="K802" s="11">
        <v>0</v>
      </c>
      <c r="L802" s="11">
        <v>0.60000002384185791</v>
      </c>
      <c r="M802" s="11">
        <v>1.7000000476837158</v>
      </c>
      <c r="N802" s="11">
        <v>81.120002746582031</v>
      </c>
    </row>
    <row r="803" spans="1:14">
      <c r="A803">
        <v>796</v>
      </c>
      <c r="B803" s="9">
        <v>31808</v>
      </c>
      <c r="C803" s="6">
        <f t="shared" si="43"/>
        <v>1</v>
      </c>
      <c r="D803" s="12">
        <f t="shared" si="44"/>
        <v>1987</v>
      </c>
      <c r="E803" s="11">
        <v>9999</v>
      </c>
      <c r="F803" s="11">
        <v>9999</v>
      </c>
      <c r="G803" s="11">
        <v>9999</v>
      </c>
      <c r="H803" s="11">
        <v>9999</v>
      </c>
      <c r="I803" s="11">
        <v>1.1000000238418579</v>
      </c>
      <c r="J803" s="11">
        <v>0</v>
      </c>
      <c r="K803" s="11">
        <v>0</v>
      </c>
      <c r="L803" s="11">
        <v>0.5</v>
      </c>
      <c r="M803" s="11">
        <v>1.2000000476837158</v>
      </c>
      <c r="N803" s="11">
        <v>33.069999694824219</v>
      </c>
    </row>
    <row r="804" spans="1:14">
      <c r="A804">
        <v>797</v>
      </c>
      <c r="B804" s="9">
        <v>31836</v>
      </c>
      <c r="C804" s="6">
        <f t="shared" si="43"/>
        <v>2</v>
      </c>
      <c r="D804" s="12">
        <f t="shared" si="44"/>
        <v>1987</v>
      </c>
      <c r="E804" s="11">
        <v>9999</v>
      </c>
      <c r="F804" s="11">
        <v>9999</v>
      </c>
      <c r="G804" s="11">
        <v>9999</v>
      </c>
      <c r="H804" s="11">
        <v>9999</v>
      </c>
      <c r="I804" s="11">
        <v>1.1000000238418579</v>
      </c>
      <c r="J804" s="11">
        <v>0</v>
      </c>
      <c r="K804" s="11">
        <v>0</v>
      </c>
      <c r="L804" s="11">
        <v>0.5</v>
      </c>
      <c r="M804" s="11">
        <v>1.2000000476837158</v>
      </c>
      <c r="N804" s="11">
        <v>0</v>
      </c>
    </row>
    <row r="805" spans="1:14">
      <c r="A805">
        <v>798</v>
      </c>
      <c r="B805" s="9">
        <v>31867</v>
      </c>
      <c r="C805" s="6">
        <f t="shared" si="43"/>
        <v>3</v>
      </c>
      <c r="D805" s="12">
        <f t="shared" si="44"/>
        <v>1987</v>
      </c>
      <c r="E805" s="11">
        <v>0</v>
      </c>
      <c r="F805" s="11">
        <v>0</v>
      </c>
      <c r="G805" s="11">
        <v>9999</v>
      </c>
      <c r="H805" s="11">
        <v>9999</v>
      </c>
      <c r="I805" s="11">
        <v>1.1000000238418579</v>
      </c>
      <c r="J805" s="11">
        <v>1.6499999761581421</v>
      </c>
      <c r="K805" s="11">
        <v>0</v>
      </c>
      <c r="L805" s="11">
        <v>0.5</v>
      </c>
      <c r="M805" s="11">
        <v>1.2000000476837158</v>
      </c>
      <c r="N805" s="11">
        <v>0</v>
      </c>
    </row>
    <row r="806" spans="1:14">
      <c r="A806">
        <v>799</v>
      </c>
      <c r="B806" s="9">
        <v>31897</v>
      </c>
      <c r="C806" s="6">
        <f t="shared" si="43"/>
        <v>4</v>
      </c>
      <c r="D806" s="12">
        <f t="shared" si="44"/>
        <v>1987</v>
      </c>
      <c r="E806" s="11">
        <v>21.170000076293945</v>
      </c>
      <c r="F806" s="11">
        <v>20.469999313354492</v>
      </c>
      <c r="G806" s="11">
        <v>77.629997253417969</v>
      </c>
      <c r="H806" s="11">
        <v>0.70999997854232788</v>
      </c>
      <c r="I806" s="11">
        <v>1.1000000238418579</v>
      </c>
      <c r="J806" s="11">
        <v>0.55000001192092896</v>
      </c>
      <c r="K806" s="11">
        <v>1.1299999952316284</v>
      </c>
      <c r="L806" s="11">
        <v>0.5</v>
      </c>
      <c r="M806" s="11">
        <v>1.2000000476837158</v>
      </c>
      <c r="N806" s="11">
        <v>0</v>
      </c>
    </row>
    <row r="807" spans="1:14">
      <c r="A807">
        <v>800</v>
      </c>
      <c r="B807" s="9">
        <v>31928</v>
      </c>
      <c r="C807" s="6">
        <f t="shared" si="43"/>
        <v>5</v>
      </c>
      <c r="D807" s="12">
        <f t="shared" si="44"/>
        <v>1987</v>
      </c>
      <c r="E807" s="11">
        <v>28.010000228881836</v>
      </c>
      <c r="F807" s="11">
        <v>27.069999694824219</v>
      </c>
      <c r="G807" s="11">
        <v>102.69000244140625</v>
      </c>
      <c r="H807" s="11">
        <v>0.93000000715255737</v>
      </c>
      <c r="I807" s="11">
        <v>1.1000000238418579</v>
      </c>
      <c r="J807" s="11">
        <v>0.55000001192092896</v>
      </c>
      <c r="K807" s="11">
        <v>1.4900000095367432</v>
      </c>
      <c r="L807" s="11">
        <v>1.1000000238418579</v>
      </c>
      <c r="M807" s="11">
        <v>2.9000000953674316</v>
      </c>
      <c r="N807" s="11">
        <v>0</v>
      </c>
    </row>
    <row r="808" spans="1:14">
      <c r="A808">
        <v>801</v>
      </c>
      <c r="B808" s="9">
        <v>31958</v>
      </c>
      <c r="C808" s="6">
        <f t="shared" si="43"/>
        <v>6</v>
      </c>
      <c r="D808" s="12">
        <f t="shared" si="44"/>
        <v>1987</v>
      </c>
      <c r="E808" s="11">
        <v>29.129999160766602</v>
      </c>
      <c r="F808" s="11">
        <v>28.159999847412109</v>
      </c>
      <c r="G808" s="11">
        <v>106.80999755859375</v>
      </c>
      <c r="H808" s="11">
        <v>0.97000002861022949</v>
      </c>
      <c r="I808" s="11">
        <v>1.1000000238418579</v>
      </c>
      <c r="J808" s="11">
        <v>1.1000000238418579</v>
      </c>
      <c r="K808" s="11">
        <v>1.5499999523162842</v>
      </c>
      <c r="L808" s="11">
        <v>1.5</v>
      </c>
      <c r="M808" s="11">
        <v>4.0999999046325684</v>
      </c>
      <c r="N808" s="11">
        <v>0</v>
      </c>
    </row>
    <row r="809" spans="1:14">
      <c r="A809">
        <v>802</v>
      </c>
      <c r="B809" s="9">
        <v>31989</v>
      </c>
      <c r="C809" s="6">
        <f t="shared" si="43"/>
        <v>7</v>
      </c>
      <c r="D809" s="12">
        <f t="shared" si="44"/>
        <v>1987</v>
      </c>
      <c r="E809" s="11">
        <v>27.760000228881836</v>
      </c>
      <c r="F809" s="11">
        <v>26.840000152587891</v>
      </c>
      <c r="G809" s="11">
        <v>101.79000091552734</v>
      </c>
      <c r="H809" s="11">
        <v>0.93000000715255737</v>
      </c>
      <c r="I809" s="11">
        <v>1.1000000238418579</v>
      </c>
      <c r="J809" s="11">
        <v>2.75</v>
      </c>
      <c r="K809" s="11">
        <v>1.4800000190734863</v>
      </c>
      <c r="L809" s="11">
        <v>1.1000000238418579</v>
      </c>
      <c r="M809" s="11">
        <v>2.9000000953674316</v>
      </c>
      <c r="N809" s="11">
        <v>0</v>
      </c>
    </row>
    <row r="810" spans="1:14">
      <c r="A810">
        <v>803</v>
      </c>
      <c r="B810" s="9">
        <v>32020</v>
      </c>
      <c r="C810" s="6">
        <f t="shared" si="43"/>
        <v>8</v>
      </c>
      <c r="D810" s="12">
        <f t="shared" si="44"/>
        <v>1987</v>
      </c>
      <c r="E810" s="11">
        <v>22.110000610351563</v>
      </c>
      <c r="F810" s="11">
        <v>21.379999160766602</v>
      </c>
      <c r="G810" s="11">
        <v>81.080001831054688</v>
      </c>
      <c r="H810" s="11">
        <v>0.74000000953674316</v>
      </c>
      <c r="I810" s="11">
        <v>1.1000000238418579</v>
      </c>
      <c r="J810" s="11">
        <v>3.2999999523162842</v>
      </c>
      <c r="K810" s="11">
        <v>1.1799999475479126</v>
      </c>
      <c r="L810" s="11">
        <v>1.2000000476837158</v>
      </c>
      <c r="M810" s="11">
        <v>3.2999999523162842</v>
      </c>
      <c r="N810" s="11">
        <v>0</v>
      </c>
    </row>
    <row r="811" spans="1:14">
      <c r="A811">
        <v>804</v>
      </c>
      <c r="B811" s="9">
        <v>32050</v>
      </c>
      <c r="C811" s="6">
        <f t="shared" si="43"/>
        <v>9</v>
      </c>
      <c r="D811" s="12">
        <f t="shared" si="44"/>
        <v>1987</v>
      </c>
      <c r="E811" s="11">
        <v>17.75</v>
      </c>
      <c r="F811" s="11">
        <v>17.159999847412109</v>
      </c>
      <c r="G811" s="11">
        <v>65.080001831054688</v>
      </c>
      <c r="H811" s="11">
        <v>0.5899999737739563</v>
      </c>
      <c r="I811" s="11">
        <v>1.1000000238418579</v>
      </c>
      <c r="J811" s="11">
        <v>2.75</v>
      </c>
      <c r="K811" s="11">
        <v>0.94999998807907104</v>
      </c>
      <c r="L811" s="11">
        <v>3.0999999046325684</v>
      </c>
      <c r="M811" s="11">
        <v>8.3000001907348633</v>
      </c>
      <c r="N811" s="11">
        <v>0</v>
      </c>
    </row>
    <row r="812" spans="1:14">
      <c r="A812">
        <v>805</v>
      </c>
      <c r="B812" s="9">
        <v>32081</v>
      </c>
      <c r="C812" s="6">
        <f t="shared" si="43"/>
        <v>10</v>
      </c>
      <c r="D812" s="12">
        <f t="shared" si="44"/>
        <v>1987</v>
      </c>
      <c r="E812" s="11">
        <v>4.070000171661377</v>
      </c>
      <c r="F812" s="11">
        <v>3.9300000667572021</v>
      </c>
      <c r="G812" s="11">
        <v>14.909999847412109</v>
      </c>
      <c r="H812" s="11">
        <v>0.14000000059604645</v>
      </c>
      <c r="I812" s="11">
        <v>1.1000000238418579</v>
      </c>
      <c r="J812" s="11">
        <v>1.1000000238418579</v>
      </c>
      <c r="K812" s="11">
        <v>0.2199999988079071</v>
      </c>
      <c r="L812" s="11">
        <v>3</v>
      </c>
      <c r="M812" s="11">
        <v>7.9000000953674316</v>
      </c>
      <c r="N812" s="11">
        <v>85.819999694824219</v>
      </c>
    </row>
    <row r="813" spans="1:14">
      <c r="A813">
        <v>806</v>
      </c>
      <c r="B813" s="9">
        <v>32111</v>
      </c>
      <c r="C813" s="6">
        <f t="shared" si="43"/>
        <v>11</v>
      </c>
      <c r="D813" s="12">
        <f t="shared" si="44"/>
        <v>1987</v>
      </c>
      <c r="E813" s="11">
        <v>9999</v>
      </c>
      <c r="F813" s="11">
        <v>9999</v>
      </c>
      <c r="G813" s="11">
        <v>9999</v>
      </c>
      <c r="H813" s="11">
        <v>9999</v>
      </c>
      <c r="I813" s="11">
        <v>1.1000000238418579</v>
      </c>
      <c r="J813" s="11">
        <v>0.2800000011920929</v>
      </c>
      <c r="K813" s="11">
        <v>0</v>
      </c>
      <c r="L813" s="11">
        <v>2</v>
      </c>
      <c r="M813" s="11">
        <v>5.4000000953674316</v>
      </c>
      <c r="N813" s="11">
        <v>105.62999725341797</v>
      </c>
    </row>
    <row r="814" spans="1:14">
      <c r="A814">
        <v>807</v>
      </c>
      <c r="B814" s="9">
        <v>32142</v>
      </c>
      <c r="C814" s="6">
        <f t="shared" si="43"/>
        <v>12</v>
      </c>
      <c r="D814" s="12">
        <f t="shared" si="44"/>
        <v>1987</v>
      </c>
      <c r="E814" s="11">
        <v>9999</v>
      </c>
      <c r="F814" s="11">
        <v>9999</v>
      </c>
      <c r="G814" s="11">
        <v>9999</v>
      </c>
      <c r="H814" s="11">
        <v>9999</v>
      </c>
      <c r="I814" s="11">
        <v>1.1000000238418579</v>
      </c>
      <c r="J814" s="11">
        <v>0.2800000011920929</v>
      </c>
      <c r="K814" s="11">
        <v>0</v>
      </c>
      <c r="L814" s="11">
        <v>0.60000002384185791</v>
      </c>
      <c r="M814" s="11">
        <v>1.7000000476837158</v>
      </c>
      <c r="N814" s="11">
        <v>66.279998779296875</v>
      </c>
    </row>
    <row r="815" spans="1:14">
      <c r="A815">
        <v>808</v>
      </c>
      <c r="B815" s="9">
        <v>32173</v>
      </c>
      <c r="C815" s="6">
        <f t="shared" si="43"/>
        <v>1</v>
      </c>
      <c r="D815" s="12">
        <f t="shared" si="44"/>
        <v>1988</v>
      </c>
      <c r="E815" s="11">
        <v>9999</v>
      </c>
      <c r="F815" s="11">
        <v>9999</v>
      </c>
      <c r="G815" s="11">
        <v>9999</v>
      </c>
      <c r="H815" s="11">
        <v>9999</v>
      </c>
      <c r="I815" s="11">
        <v>1.1000000238418579</v>
      </c>
      <c r="J815" s="11">
        <v>0</v>
      </c>
      <c r="K815" s="11">
        <v>0</v>
      </c>
      <c r="L815" s="11">
        <v>0.5</v>
      </c>
      <c r="M815" s="11">
        <v>1.2000000476837158</v>
      </c>
      <c r="N815" s="11">
        <v>28.159999847412109</v>
      </c>
    </row>
    <row r="816" spans="1:14">
      <c r="A816">
        <v>809</v>
      </c>
      <c r="B816" s="9">
        <v>32202</v>
      </c>
      <c r="C816" s="6">
        <f t="shared" si="43"/>
        <v>2</v>
      </c>
      <c r="D816" s="12">
        <f t="shared" si="44"/>
        <v>1988</v>
      </c>
      <c r="E816" s="11">
        <v>9999</v>
      </c>
      <c r="F816" s="11">
        <v>9999</v>
      </c>
      <c r="G816" s="11">
        <v>9999</v>
      </c>
      <c r="H816" s="11">
        <v>9999</v>
      </c>
      <c r="I816" s="11">
        <v>1.1000000238418579</v>
      </c>
      <c r="J816" s="11">
        <v>0</v>
      </c>
      <c r="K816" s="11">
        <v>0</v>
      </c>
      <c r="L816" s="11">
        <v>0.5</v>
      </c>
      <c r="M816" s="11">
        <v>1.2000000476837158</v>
      </c>
      <c r="N816" s="11">
        <v>0</v>
      </c>
    </row>
    <row r="817" spans="1:14">
      <c r="A817">
        <v>810</v>
      </c>
      <c r="B817" s="9">
        <v>32233</v>
      </c>
      <c r="C817" s="6">
        <f t="shared" si="43"/>
        <v>3</v>
      </c>
      <c r="D817" s="12">
        <f t="shared" si="44"/>
        <v>1988</v>
      </c>
      <c r="E817" s="11">
        <v>2.4600000381469727</v>
      </c>
      <c r="F817" s="11">
        <v>2.380000114440918</v>
      </c>
      <c r="G817" s="11">
        <v>9999</v>
      </c>
      <c r="H817" s="11">
        <v>9999</v>
      </c>
      <c r="I817" s="11">
        <v>1.1000000238418579</v>
      </c>
      <c r="J817" s="11">
        <v>1.6499999761581421</v>
      </c>
      <c r="K817" s="11">
        <v>0.12999999523162842</v>
      </c>
      <c r="L817" s="11">
        <v>0.5</v>
      </c>
      <c r="M817" s="11">
        <v>1.2000000476837158</v>
      </c>
      <c r="N817" s="11">
        <v>0</v>
      </c>
    </row>
    <row r="818" spans="1:14">
      <c r="A818">
        <v>811</v>
      </c>
      <c r="B818" s="9">
        <v>32263</v>
      </c>
      <c r="C818" s="6">
        <f t="shared" si="43"/>
        <v>4</v>
      </c>
      <c r="D818" s="12">
        <f t="shared" si="44"/>
        <v>1988</v>
      </c>
      <c r="E818" s="11">
        <v>22.780000686645508</v>
      </c>
      <c r="F818" s="11">
        <v>22.030000686645508</v>
      </c>
      <c r="G818" s="11">
        <v>84.94000244140625</v>
      </c>
      <c r="H818" s="11">
        <v>0.76999998092651367</v>
      </c>
      <c r="I818" s="11">
        <v>1.1000000238418579</v>
      </c>
      <c r="J818" s="11">
        <v>0.55000001192092896</v>
      </c>
      <c r="K818" s="11">
        <v>1.2200000286102295</v>
      </c>
      <c r="L818" s="11">
        <v>0.5</v>
      </c>
      <c r="M818" s="11">
        <v>1.2000000476837158</v>
      </c>
      <c r="N818" s="11">
        <v>0</v>
      </c>
    </row>
    <row r="819" spans="1:14">
      <c r="A819">
        <v>812</v>
      </c>
      <c r="B819" s="9">
        <v>32294</v>
      </c>
      <c r="C819" s="6">
        <f t="shared" si="43"/>
        <v>5</v>
      </c>
      <c r="D819" s="12">
        <f t="shared" si="44"/>
        <v>1988</v>
      </c>
      <c r="E819" s="11">
        <v>22.260000228881836</v>
      </c>
      <c r="F819" s="11">
        <v>21.520000457763672</v>
      </c>
      <c r="G819" s="11">
        <v>83</v>
      </c>
      <c r="H819" s="11">
        <v>0.75</v>
      </c>
      <c r="I819" s="11">
        <v>1.1000000238418579</v>
      </c>
      <c r="J819" s="11">
        <v>0.55000001192092896</v>
      </c>
      <c r="K819" s="11">
        <v>1.190000057220459</v>
      </c>
      <c r="L819" s="11">
        <v>1.1000000238418579</v>
      </c>
      <c r="M819" s="11">
        <v>2.9000000953674316</v>
      </c>
      <c r="N819" s="11">
        <v>0</v>
      </c>
    </row>
    <row r="820" spans="1:14">
      <c r="A820">
        <v>813</v>
      </c>
      <c r="B820" s="9">
        <v>32324</v>
      </c>
      <c r="C820" s="6">
        <f t="shared" si="43"/>
        <v>6</v>
      </c>
      <c r="D820" s="12">
        <f t="shared" si="44"/>
        <v>1988</v>
      </c>
      <c r="E820" s="11">
        <v>28.299999237060547</v>
      </c>
      <c r="F820" s="11">
        <v>27.360000610351563</v>
      </c>
      <c r="G820" s="11">
        <v>105.51000213623047</v>
      </c>
      <c r="H820" s="11">
        <v>0.95999997854232788</v>
      </c>
      <c r="I820" s="11">
        <v>1.1000000238418579</v>
      </c>
      <c r="J820" s="11">
        <v>1.1000000238418579</v>
      </c>
      <c r="K820" s="11">
        <v>1.5099999904632568</v>
      </c>
      <c r="L820" s="11">
        <v>1.5</v>
      </c>
      <c r="M820" s="11">
        <v>4.0999999046325684</v>
      </c>
      <c r="N820" s="11">
        <v>0</v>
      </c>
    </row>
    <row r="821" spans="1:14">
      <c r="A821">
        <v>814</v>
      </c>
      <c r="B821" s="9">
        <v>32355</v>
      </c>
      <c r="C821" s="6">
        <f t="shared" si="43"/>
        <v>7</v>
      </c>
      <c r="D821" s="12">
        <f t="shared" si="44"/>
        <v>1988</v>
      </c>
      <c r="E821" s="11">
        <v>27.889999389648438</v>
      </c>
      <c r="F821" s="11">
        <v>26.959999084472656</v>
      </c>
      <c r="G821" s="11">
        <v>103.95999908447266</v>
      </c>
      <c r="H821" s="11">
        <v>0.94999998807907104</v>
      </c>
      <c r="I821" s="11">
        <v>1.1000000238418579</v>
      </c>
      <c r="J821" s="11">
        <v>2.75</v>
      </c>
      <c r="K821" s="11">
        <v>1.4900000095367432</v>
      </c>
      <c r="L821" s="11">
        <v>1.1000000238418579</v>
      </c>
      <c r="M821" s="11">
        <v>2.9000000953674316</v>
      </c>
      <c r="N821" s="11">
        <v>0</v>
      </c>
    </row>
    <row r="822" spans="1:14">
      <c r="A822">
        <v>815</v>
      </c>
      <c r="B822" s="9">
        <v>32386</v>
      </c>
      <c r="C822" s="6">
        <f t="shared" si="43"/>
        <v>8</v>
      </c>
      <c r="D822" s="12">
        <f t="shared" si="44"/>
        <v>1988</v>
      </c>
      <c r="E822" s="11">
        <v>22.209999084472656</v>
      </c>
      <c r="F822" s="11">
        <v>21.469999313354492</v>
      </c>
      <c r="G822" s="11">
        <v>82.800003051757813</v>
      </c>
      <c r="H822" s="11">
        <v>0.75</v>
      </c>
      <c r="I822" s="11">
        <v>1.1000000238418579</v>
      </c>
      <c r="J822" s="11">
        <v>3.2999999523162842</v>
      </c>
      <c r="K822" s="11">
        <v>1.1799999475479126</v>
      </c>
      <c r="L822" s="11">
        <v>1.2000000476837158</v>
      </c>
      <c r="M822" s="11">
        <v>3.2999999523162842</v>
      </c>
      <c r="N822" s="11">
        <v>0</v>
      </c>
    </row>
    <row r="823" spans="1:14">
      <c r="A823">
        <v>816</v>
      </c>
      <c r="B823" s="9">
        <v>32416</v>
      </c>
      <c r="C823" s="6">
        <f t="shared" si="43"/>
        <v>9</v>
      </c>
      <c r="D823" s="12">
        <f t="shared" si="44"/>
        <v>1988</v>
      </c>
      <c r="E823" s="11">
        <v>17.829999923706055</v>
      </c>
      <c r="F823" s="11">
        <v>17.239999771118164</v>
      </c>
      <c r="G823" s="11">
        <v>66.470001220703125</v>
      </c>
      <c r="H823" s="11">
        <v>0.60000002384185791</v>
      </c>
      <c r="I823" s="11">
        <v>1.1000000238418579</v>
      </c>
      <c r="J823" s="11">
        <v>2.75</v>
      </c>
      <c r="K823" s="11">
        <v>0.94999998807907104</v>
      </c>
      <c r="L823" s="11">
        <v>3.0999999046325684</v>
      </c>
      <c r="M823" s="11">
        <v>8.3000001907348633</v>
      </c>
      <c r="N823" s="11">
        <v>0</v>
      </c>
    </row>
    <row r="824" spans="1:14">
      <c r="A824">
        <v>817</v>
      </c>
      <c r="B824" s="9">
        <v>32447</v>
      </c>
      <c r="C824" s="6">
        <f t="shared" si="43"/>
        <v>10</v>
      </c>
      <c r="D824" s="12">
        <f t="shared" si="44"/>
        <v>1988</v>
      </c>
      <c r="E824" s="11">
        <v>6.2600002288818359</v>
      </c>
      <c r="F824" s="11">
        <v>6.0500001907348633</v>
      </c>
      <c r="G824" s="11">
        <v>23.319999694824219</v>
      </c>
      <c r="H824" s="11">
        <v>0.20999999344348907</v>
      </c>
      <c r="I824" s="11">
        <v>1.1000000238418579</v>
      </c>
      <c r="J824" s="11">
        <v>1.1000000238418579</v>
      </c>
      <c r="K824" s="11">
        <v>0.33000001311302185</v>
      </c>
      <c r="L824" s="11">
        <v>3</v>
      </c>
      <c r="M824" s="11">
        <v>7.9000000953674316</v>
      </c>
      <c r="N824" s="11">
        <v>93.949996948242188</v>
      </c>
    </row>
    <row r="825" spans="1:14">
      <c r="A825">
        <v>818</v>
      </c>
      <c r="B825" s="9">
        <v>32477</v>
      </c>
      <c r="C825" s="6">
        <f t="shared" si="43"/>
        <v>11</v>
      </c>
      <c r="D825" s="12">
        <f t="shared" si="44"/>
        <v>1988</v>
      </c>
      <c r="E825" s="11">
        <v>9999</v>
      </c>
      <c r="F825" s="11">
        <v>9999</v>
      </c>
      <c r="G825" s="11">
        <v>9999</v>
      </c>
      <c r="H825" s="11">
        <v>9999</v>
      </c>
      <c r="I825" s="11">
        <v>1.1000000238418579</v>
      </c>
      <c r="J825" s="11">
        <v>0.2800000011920929</v>
      </c>
      <c r="K825" s="11">
        <v>0</v>
      </c>
      <c r="L825" s="11">
        <v>2</v>
      </c>
      <c r="M825" s="11">
        <v>5.4000000953674316</v>
      </c>
      <c r="N825" s="11">
        <v>102.36000061035156</v>
      </c>
    </row>
    <row r="826" spans="1:14">
      <c r="A826">
        <v>819</v>
      </c>
      <c r="B826" s="9">
        <v>32508</v>
      </c>
      <c r="C826" s="6">
        <f t="shared" si="43"/>
        <v>12</v>
      </c>
      <c r="D826" s="12">
        <f t="shared" si="44"/>
        <v>1988</v>
      </c>
      <c r="E826" s="11">
        <v>9999</v>
      </c>
      <c r="F826" s="11">
        <v>9999</v>
      </c>
      <c r="G826" s="11">
        <v>9999</v>
      </c>
      <c r="H826" s="11">
        <v>9999</v>
      </c>
      <c r="I826" s="11">
        <v>1.1000000238418579</v>
      </c>
      <c r="J826" s="11">
        <v>0.2800000011920929</v>
      </c>
      <c r="K826" s="11">
        <v>0</v>
      </c>
      <c r="L826" s="11">
        <v>0.60000002384185791</v>
      </c>
      <c r="M826" s="11">
        <v>1.7000000476837158</v>
      </c>
      <c r="N826" s="11">
        <v>79.220001220703125</v>
      </c>
    </row>
    <row r="827" spans="1:14">
      <c r="A827">
        <v>820</v>
      </c>
      <c r="B827" s="9">
        <v>32539</v>
      </c>
      <c r="C827" s="6">
        <f t="shared" si="43"/>
        <v>1</v>
      </c>
      <c r="D827" s="12">
        <f t="shared" si="44"/>
        <v>1989</v>
      </c>
      <c r="E827" s="11">
        <v>9999</v>
      </c>
      <c r="F827" s="11">
        <v>9999</v>
      </c>
      <c r="G827" s="11">
        <v>9999</v>
      </c>
      <c r="H827" s="11">
        <v>9999</v>
      </c>
      <c r="I827" s="11">
        <v>1.1000000238418579</v>
      </c>
      <c r="J827" s="11">
        <v>0</v>
      </c>
      <c r="K827" s="11">
        <v>0</v>
      </c>
      <c r="L827" s="11">
        <v>0.5</v>
      </c>
      <c r="M827" s="11">
        <v>1.2000000476837158</v>
      </c>
      <c r="N827" s="11">
        <v>39.959999084472656</v>
      </c>
    </row>
    <row r="828" spans="1:14">
      <c r="A828">
        <v>821</v>
      </c>
      <c r="B828" s="9">
        <v>32567</v>
      </c>
      <c r="C828" s="6">
        <f t="shared" si="43"/>
        <v>2</v>
      </c>
      <c r="D828" s="12">
        <f t="shared" si="44"/>
        <v>1989</v>
      </c>
      <c r="E828" s="11">
        <v>9999</v>
      </c>
      <c r="F828" s="11">
        <v>9999</v>
      </c>
      <c r="G828" s="11">
        <v>9999</v>
      </c>
      <c r="H828" s="11">
        <v>9999</v>
      </c>
      <c r="I828" s="11">
        <v>1.1000000238418579</v>
      </c>
      <c r="J828" s="11">
        <v>0</v>
      </c>
      <c r="K828" s="11">
        <v>0</v>
      </c>
      <c r="L828" s="11">
        <v>0.5</v>
      </c>
      <c r="M828" s="11">
        <v>1.2000000476837158</v>
      </c>
      <c r="N828" s="11">
        <v>0</v>
      </c>
    </row>
    <row r="829" spans="1:14">
      <c r="A829">
        <v>822</v>
      </c>
      <c r="B829" s="9">
        <v>32598</v>
      </c>
      <c r="C829" s="6">
        <f t="shared" si="43"/>
        <v>3</v>
      </c>
      <c r="D829" s="12">
        <f t="shared" si="44"/>
        <v>1989</v>
      </c>
      <c r="E829" s="11">
        <v>0</v>
      </c>
      <c r="F829" s="11">
        <v>0</v>
      </c>
      <c r="G829" s="11">
        <v>9999</v>
      </c>
      <c r="H829" s="11">
        <v>9999</v>
      </c>
      <c r="I829" s="11">
        <v>1.1000000238418579</v>
      </c>
      <c r="J829" s="11">
        <v>1.6499999761581421</v>
      </c>
      <c r="K829" s="11">
        <v>0</v>
      </c>
      <c r="L829" s="11">
        <v>0.5</v>
      </c>
      <c r="M829" s="11">
        <v>1.2000000476837158</v>
      </c>
      <c r="N829" s="11">
        <v>0</v>
      </c>
    </row>
    <row r="830" spans="1:14">
      <c r="A830">
        <v>823</v>
      </c>
      <c r="B830" s="9">
        <v>32628</v>
      </c>
      <c r="C830" s="6">
        <f t="shared" si="43"/>
        <v>4</v>
      </c>
      <c r="D830" s="12">
        <f t="shared" si="44"/>
        <v>1989</v>
      </c>
      <c r="E830" s="11">
        <v>21.670000076293945</v>
      </c>
      <c r="F830" s="11">
        <v>20.950000762939453</v>
      </c>
      <c r="G830" s="11">
        <v>79.470001220703125</v>
      </c>
      <c r="H830" s="11">
        <v>0.72000002861022949</v>
      </c>
      <c r="I830" s="11">
        <v>1.1000000238418579</v>
      </c>
      <c r="J830" s="11">
        <v>0.55000001192092896</v>
      </c>
      <c r="K830" s="11">
        <v>1.1499999761581421</v>
      </c>
      <c r="L830" s="11">
        <v>0.5</v>
      </c>
      <c r="M830" s="11">
        <v>1.2000000476837158</v>
      </c>
      <c r="N830" s="11">
        <v>0</v>
      </c>
    </row>
    <row r="831" spans="1:14">
      <c r="A831">
        <v>824</v>
      </c>
      <c r="B831" s="9">
        <v>32659</v>
      </c>
      <c r="C831" s="6">
        <f t="shared" si="43"/>
        <v>5</v>
      </c>
      <c r="D831" s="12">
        <f t="shared" si="44"/>
        <v>1989</v>
      </c>
      <c r="E831" s="11">
        <v>32.080001831054688</v>
      </c>
      <c r="F831" s="11">
        <v>31.010000228881836</v>
      </c>
      <c r="G831" s="11">
        <v>117.62000274658203</v>
      </c>
      <c r="H831" s="11">
        <v>1.0700000524520874</v>
      </c>
      <c r="I831" s="11">
        <v>1.1000000238418579</v>
      </c>
      <c r="J831" s="11">
        <v>0.55000001192092896</v>
      </c>
      <c r="K831" s="11">
        <v>1.7100000381469727</v>
      </c>
      <c r="L831" s="11">
        <v>1.1000000238418579</v>
      </c>
      <c r="M831" s="11">
        <v>2.9000000953674316</v>
      </c>
      <c r="N831" s="11">
        <v>0</v>
      </c>
    </row>
    <row r="832" spans="1:14">
      <c r="A832">
        <v>825</v>
      </c>
      <c r="B832" s="9">
        <v>32689</v>
      </c>
      <c r="C832" s="6">
        <f t="shared" si="43"/>
        <v>6</v>
      </c>
      <c r="D832" s="12">
        <f t="shared" si="44"/>
        <v>1989</v>
      </c>
      <c r="E832" s="11">
        <v>32.770000457763672</v>
      </c>
      <c r="F832" s="11">
        <v>31.680000305175781</v>
      </c>
      <c r="G832" s="11">
        <v>120.15000152587891</v>
      </c>
      <c r="H832" s="11">
        <v>1.0900000333786011</v>
      </c>
      <c r="I832" s="11">
        <v>1.1000000238418579</v>
      </c>
      <c r="J832" s="11">
        <v>1.1000000238418579</v>
      </c>
      <c r="K832" s="11">
        <v>1.75</v>
      </c>
      <c r="L832" s="11">
        <v>1.5</v>
      </c>
      <c r="M832" s="11">
        <v>4.0999999046325684</v>
      </c>
      <c r="N832" s="11">
        <v>0</v>
      </c>
    </row>
    <row r="833" spans="1:14">
      <c r="A833">
        <v>826</v>
      </c>
      <c r="B833" s="9">
        <v>32720</v>
      </c>
      <c r="C833" s="6">
        <f t="shared" si="43"/>
        <v>7</v>
      </c>
      <c r="D833" s="12">
        <f t="shared" si="44"/>
        <v>1989</v>
      </c>
      <c r="E833" s="11">
        <v>32.470001220703125</v>
      </c>
      <c r="F833" s="11">
        <v>31.379999160766602</v>
      </c>
      <c r="G833" s="11">
        <v>119.04000091552734</v>
      </c>
      <c r="H833" s="11">
        <v>1.0800000429153442</v>
      </c>
      <c r="I833" s="11">
        <v>1.1000000238418579</v>
      </c>
      <c r="J833" s="11">
        <v>2.75</v>
      </c>
      <c r="K833" s="11">
        <v>1.7300000190734863</v>
      </c>
      <c r="L833" s="11">
        <v>1.1000000238418579</v>
      </c>
      <c r="M833" s="11">
        <v>2.9000000953674316</v>
      </c>
      <c r="N833" s="11">
        <v>0</v>
      </c>
    </row>
    <row r="834" spans="1:14">
      <c r="A834">
        <v>827</v>
      </c>
      <c r="B834" s="9">
        <v>32751</v>
      </c>
      <c r="C834" s="6">
        <f t="shared" si="43"/>
        <v>8</v>
      </c>
      <c r="D834" s="12">
        <f t="shared" si="44"/>
        <v>1989</v>
      </c>
      <c r="E834" s="11">
        <v>25.610000610351563</v>
      </c>
      <c r="F834" s="11">
        <v>24.75</v>
      </c>
      <c r="G834" s="11">
        <v>93.900001525878906</v>
      </c>
      <c r="H834" s="11">
        <v>0.85000002384185791</v>
      </c>
      <c r="I834" s="11">
        <v>1.1000000238418579</v>
      </c>
      <c r="J834" s="11">
        <v>3.2999999523162842</v>
      </c>
      <c r="K834" s="11">
        <v>1.3600000143051147</v>
      </c>
      <c r="L834" s="11">
        <v>1.2000000476837158</v>
      </c>
      <c r="M834" s="11">
        <v>3.2999999523162842</v>
      </c>
      <c r="N834" s="11">
        <v>0</v>
      </c>
    </row>
    <row r="835" spans="1:14">
      <c r="A835">
        <v>828</v>
      </c>
      <c r="B835" s="9">
        <v>32781</v>
      </c>
      <c r="C835" s="6">
        <f t="shared" si="43"/>
        <v>9</v>
      </c>
      <c r="D835" s="12">
        <f t="shared" si="44"/>
        <v>1989</v>
      </c>
      <c r="E835" s="11">
        <v>4.5100002288818359</v>
      </c>
      <c r="F835" s="11">
        <v>4.3600001335144043</v>
      </c>
      <c r="G835" s="11">
        <v>16.520000457763672</v>
      </c>
      <c r="H835" s="11">
        <v>0.15000000596046448</v>
      </c>
      <c r="I835" s="11">
        <v>1.1000000238418579</v>
      </c>
      <c r="J835" s="11">
        <v>2.75</v>
      </c>
      <c r="K835" s="11">
        <v>0.23999999463558197</v>
      </c>
      <c r="L835" s="11">
        <v>3.0999999046325684</v>
      </c>
      <c r="M835" s="11">
        <v>8.3000001907348633</v>
      </c>
      <c r="N835" s="11">
        <v>0</v>
      </c>
    </row>
    <row r="836" spans="1:14">
      <c r="A836">
        <v>829</v>
      </c>
      <c r="B836" s="9">
        <v>32812</v>
      </c>
      <c r="C836" s="6">
        <f t="shared" si="43"/>
        <v>10</v>
      </c>
      <c r="D836" s="12">
        <f t="shared" si="44"/>
        <v>1989</v>
      </c>
      <c r="E836" s="11">
        <v>0.89999997615814209</v>
      </c>
      <c r="F836" s="11">
        <v>0.87000000476837158</v>
      </c>
      <c r="G836" s="11">
        <v>3.2999999523162842</v>
      </c>
      <c r="H836" s="11">
        <v>2.9999999329447746E-2</v>
      </c>
      <c r="I836" s="11">
        <v>1.1000000238418579</v>
      </c>
      <c r="J836" s="11">
        <v>1.1000000238418579</v>
      </c>
      <c r="K836" s="11">
        <v>5.000000074505806E-2</v>
      </c>
      <c r="L836" s="11">
        <v>3</v>
      </c>
      <c r="M836" s="11">
        <v>7.9000000953674316</v>
      </c>
      <c r="N836" s="11">
        <v>73.290000915527344</v>
      </c>
    </row>
    <row r="837" spans="1:14">
      <c r="A837">
        <v>830</v>
      </c>
      <c r="B837" s="9">
        <v>32842</v>
      </c>
      <c r="C837" s="6">
        <f t="shared" si="43"/>
        <v>11</v>
      </c>
      <c r="D837" s="12">
        <f t="shared" si="44"/>
        <v>1989</v>
      </c>
      <c r="E837" s="11">
        <v>9999</v>
      </c>
      <c r="F837" s="11">
        <v>9999</v>
      </c>
      <c r="G837" s="11">
        <v>9999</v>
      </c>
      <c r="H837" s="11">
        <v>9999</v>
      </c>
      <c r="I837" s="11">
        <v>1.1000000238418579</v>
      </c>
      <c r="J837" s="11">
        <v>0.2800000011920929</v>
      </c>
      <c r="K837" s="11">
        <v>9.9999997764825821E-3</v>
      </c>
      <c r="L837" s="11">
        <v>2</v>
      </c>
      <c r="M837" s="11">
        <v>5.4000000953674316</v>
      </c>
      <c r="N837" s="11">
        <v>121</v>
      </c>
    </row>
    <row r="838" spans="1:14">
      <c r="A838">
        <v>831</v>
      </c>
      <c r="B838" s="9">
        <v>32873</v>
      </c>
      <c r="C838" s="6">
        <f t="shared" si="43"/>
        <v>12</v>
      </c>
      <c r="D838" s="12">
        <f t="shared" si="44"/>
        <v>1989</v>
      </c>
      <c r="E838" s="11">
        <v>9999</v>
      </c>
      <c r="F838" s="11">
        <v>9999</v>
      </c>
      <c r="G838" s="11">
        <v>9999</v>
      </c>
      <c r="H838" s="11">
        <v>9999</v>
      </c>
      <c r="I838" s="11">
        <v>1.1000000238418579</v>
      </c>
      <c r="J838" s="11">
        <v>0.2800000011920929</v>
      </c>
      <c r="K838" s="11">
        <v>0</v>
      </c>
      <c r="L838" s="11">
        <v>0.60000002384185791</v>
      </c>
      <c r="M838" s="11">
        <v>1.7000000476837158</v>
      </c>
      <c r="N838" s="11">
        <v>90.239997863769531</v>
      </c>
    </row>
    <row r="839" spans="1:14">
      <c r="A839">
        <v>832</v>
      </c>
      <c r="B839" s="9">
        <v>32904</v>
      </c>
      <c r="C839" s="6">
        <f t="shared" si="43"/>
        <v>1</v>
      </c>
      <c r="D839" s="12">
        <f t="shared" si="44"/>
        <v>1990</v>
      </c>
      <c r="E839" s="11">
        <v>9999</v>
      </c>
      <c r="F839" s="11">
        <v>9999</v>
      </c>
      <c r="G839" s="11">
        <v>9999</v>
      </c>
      <c r="H839" s="11">
        <v>9999</v>
      </c>
      <c r="I839" s="11">
        <v>1.1000000238418579</v>
      </c>
      <c r="J839" s="11">
        <v>0</v>
      </c>
      <c r="K839" s="11">
        <v>0</v>
      </c>
      <c r="L839" s="11">
        <v>0.5</v>
      </c>
      <c r="M839" s="11">
        <v>1.2000000476837158</v>
      </c>
      <c r="N839" s="11">
        <v>26.559999465942383</v>
      </c>
    </row>
    <row r="840" spans="1:14">
      <c r="A840">
        <v>833</v>
      </c>
      <c r="B840" s="9">
        <v>32932</v>
      </c>
      <c r="C840" s="6">
        <f t="shared" si="43"/>
        <v>2</v>
      </c>
      <c r="D840" s="12">
        <f t="shared" si="44"/>
        <v>1990</v>
      </c>
      <c r="E840" s="11">
        <v>9999</v>
      </c>
      <c r="F840" s="11">
        <v>9999</v>
      </c>
      <c r="G840" s="11">
        <v>9999</v>
      </c>
      <c r="H840" s="11">
        <v>9999</v>
      </c>
      <c r="I840" s="11">
        <v>1.1000000238418579</v>
      </c>
      <c r="J840" s="11">
        <v>0</v>
      </c>
      <c r="K840" s="11">
        <v>0</v>
      </c>
      <c r="L840" s="11">
        <v>0.5</v>
      </c>
      <c r="M840" s="11">
        <v>1.2000000476837158</v>
      </c>
      <c r="N840" s="11">
        <v>0</v>
      </c>
    </row>
    <row r="841" spans="1:14">
      <c r="A841">
        <v>834</v>
      </c>
      <c r="B841" s="9">
        <v>32963</v>
      </c>
      <c r="C841" s="6">
        <f t="shared" ref="C841:C904" si="45">MONTH(B841)</f>
        <v>3</v>
      </c>
      <c r="D841" s="12">
        <f t="shared" ref="D841:D904" si="46">YEAR(B841)</f>
        <v>1990</v>
      </c>
      <c r="E841" s="11">
        <v>0.11999999731779099</v>
      </c>
      <c r="F841" s="11">
        <v>0.10999999940395355</v>
      </c>
      <c r="G841" s="11">
        <v>9999</v>
      </c>
      <c r="H841" s="11">
        <v>9999</v>
      </c>
      <c r="I841" s="11">
        <v>1.1000000238418579</v>
      </c>
      <c r="J841" s="11">
        <v>1.6499999761581421</v>
      </c>
      <c r="K841" s="11">
        <v>9.9999997764825821E-3</v>
      </c>
      <c r="L841" s="11">
        <v>0.5</v>
      </c>
      <c r="M841" s="11">
        <v>1.2000000476837158</v>
      </c>
      <c r="N841" s="11">
        <v>0</v>
      </c>
    </row>
    <row r="842" spans="1:14">
      <c r="A842">
        <v>835</v>
      </c>
      <c r="B842" s="9">
        <v>32993</v>
      </c>
      <c r="C842" s="6">
        <f t="shared" si="45"/>
        <v>4</v>
      </c>
      <c r="D842" s="12">
        <f t="shared" si="46"/>
        <v>1990</v>
      </c>
      <c r="E842" s="11">
        <v>28.120000839233398</v>
      </c>
      <c r="F842" s="11">
        <v>27.190000534057617</v>
      </c>
      <c r="G842" s="11">
        <v>103.19999694824219</v>
      </c>
      <c r="H842" s="11">
        <v>0.93999999761581421</v>
      </c>
      <c r="I842" s="11">
        <v>1.1000000238418579</v>
      </c>
      <c r="J842" s="11">
        <v>0.55000001192092896</v>
      </c>
      <c r="K842" s="11">
        <v>1.5</v>
      </c>
      <c r="L842" s="11">
        <v>0.5</v>
      </c>
      <c r="M842" s="11">
        <v>1.2000000476837158</v>
      </c>
      <c r="N842" s="11">
        <v>0</v>
      </c>
    </row>
    <row r="843" spans="1:14">
      <c r="A843">
        <v>836</v>
      </c>
      <c r="B843" s="9">
        <v>33024</v>
      </c>
      <c r="C843" s="6">
        <f t="shared" si="45"/>
        <v>5</v>
      </c>
      <c r="D843" s="12">
        <f t="shared" si="46"/>
        <v>1990</v>
      </c>
      <c r="E843" s="11">
        <v>17.069999694824219</v>
      </c>
      <c r="F843" s="11">
        <v>16.5</v>
      </c>
      <c r="G843" s="11">
        <v>62.639999389648438</v>
      </c>
      <c r="H843" s="11">
        <v>0.56999999284744263</v>
      </c>
      <c r="I843" s="11">
        <v>1.1000000238418579</v>
      </c>
      <c r="J843" s="11">
        <v>0.55000001192092896</v>
      </c>
      <c r="K843" s="11">
        <v>0.9100000262260437</v>
      </c>
      <c r="L843" s="11">
        <v>1.1000000238418579</v>
      </c>
      <c r="M843" s="11">
        <v>2.9000000953674316</v>
      </c>
      <c r="N843" s="11">
        <v>0</v>
      </c>
    </row>
    <row r="844" spans="1:14">
      <c r="A844">
        <v>837</v>
      </c>
      <c r="B844" s="9">
        <v>33054</v>
      </c>
      <c r="C844" s="6">
        <f t="shared" si="45"/>
        <v>6</v>
      </c>
      <c r="D844" s="12">
        <f t="shared" si="46"/>
        <v>1990</v>
      </c>
      <c r="E844" s="11">
        <v>30.010000228881836</v>
      </c>
      <c r="F844" s="11">
        <v>29.010000228881836</v>
      </c>
      <c r="G844" s="11">
        <v>110.13999938964844</v>
      </c>
      <c r="H844" s="11">
        <v>1</v>
      </c>
      <c r="I844" s="11">
        <v>1.1000000238418579</v>
      </c>
      <c r="J844" s="11">
        <v>1.1000000238418579</v>
      </c>
      <c r="K844" s="11">
        <v>1.6000000238418579</v>
      </c>
      <c r="L844" s="11">
        <v>1.5</v>
      </c>
      <c r="M844" s="11">
        <v>4.0999999046325684</v>
      </c>
      <c r="N844" s="11">
        <v>0</v>
      </c>
    </row>
    <row r="845" spans="1:14">
      <c r="A845">
        <v>838</v>
      </c>
      <c r="B845" s="9">
        <v>33085</v>
      </c>
      <c r="C845" s="6">
        <f t="shared" si="45"/>
        <v>7</v>
      </c>
      <c r="D845" s="12">
        <f t="shared" si="46"/>
        <v>1990</v>
      </c>
      <c r="E845" s="11">
        <v>28.840000152587891</v>
      </c>
      <c r="F845" s="11">
        <v>27.879999160766602</v>
      </c>
      <c r="G845" s="11">
        <v>105.81999969482422</v>
      </c>
      <c r="H845" s="11">
        <v>0.95999997854232788</v>
      </c>
      <c r="I845" s="11">
        <v>1.1000000238418579</v>
      </c>
      <c r="J845" s="11">
        <v>2.75</v>
      </c>
      <c r="K845" s="11">
        <v>1.5399999618530273</v>
      </c>
      <c r="L845" s="11">
        <v>1.1000000238418579</v>
      </c>
      <c r="M845" s="11">
        <v>2.9000000953674316</v>
      </c>
      <c r="N845" s="11">
        <v>0</v>
      </c>
    </row>
    <row r="846" spans="1:14">
      <c r="A846">
        <v>839</v>
      </c>
      <c r="B846" s="9">
        <v>33116</v>
      </c>
      <c r="C846" s="6">
        <f t="shared" si="45"/>
        <v>8</v>
      </c>
      <c r="D846" s="12">
        <f t="shared" si="46"/>
        <v>1990</v>
      </c>
      <c r="E846" s="11">
        <v>22.969999313354492</v>
      </c>
      <c r="F846" s="11">
        <v>22.200000762939453</v>
      </c>
      <c r="G846" s="11">
        <v>84.290000915527344</v>
      </c>
      <c r="H846" s="11">
        <v>0.76999998092651367</v>
      </c>
      <c r="I846" s="11">
        <v>1.1000000238418579</v>
      </c>
      <c r="J846" s="11">
        <v>3.2999999523162842</v>
      </c>
      <c r="K846" s="11">
        <v>1.2200000286102295</v>
      </c>
      <c r="L846" s="11">
        <v>1.2000000476837158</v>
      </c>
      <c r="M846" s="11">
        <v>3.2999999523162842</v>
      </c>
      <c r="N846" s="11">
        <v>0</v>
      </c>
    </row>
    <row r="847" spans="1:14">
      <c r="A847">
        <v>840</v>
      </c>
      <c r="B847" s="9">
        <v>33146</v>
      </c>
      <c r="C847" s="6">
        <f t="shared" si="45"/>
        <v>9</v>
      </c>
      <c r="D847" s="12">
        <f t="shared" si="46"/>
        <v>1990</v>
      </c>
      <c r="E847" s="11">
        <v>17.770000457763672</v>
      </c>
      <c r="F847" s="11">
        <v>17.180000305175781</v>
      </c>
      <c r="G847" s="11">
        <v>65.199996948242188</v>
      </c>
      <c r="H847" s="11">
        <v>0.5899999737739563</v>
      </c>
      <c r="I847" s="11">
        <v>1.1000000238418579</v>
      </c>
      <c r="J847" s="11">
        <v>2.75</v>
      </c>
      <c r="K847" s="11">
        <v>0.94999998807907104</v>
      </c>
      <c r="L847" s="11">
        <v>3.0999999046325684</v>
      </c>
      <c r="M847" s="11">
        <v>8.3000001907348633</v>
      </c>
      <c r="N847" s="11">
        <v>0</v>
      </c>
    </row>
    <row r="848" spans="1:14">
      <c r="A848">
        <v>841</v>
      </c>
      <c r="B848" s="9">
        <v>33177</v>
      </c>
      <c r="C848" s="6">
        <f t="shared" si="45"/>
        <v>10</v>
      </c>
      <c r="D848" s="12">
        <f t="shared" si="46"/>
        <v>1990</v>
      </c>
      <c r="E848" s="11">
        <v>5.0999999046325684</v>
      </c>
      <c r="F848" s="11">
        <v>4.929999828338623</v>
      </c>
      <c r="G848" s="11">
        <v>18.719999313354492</v>
      </c>
      <c r="H848" s="11">
        <v>0.17000000178813934</v>
      </c>
      <c r="I848" s="11">
        <v>1.1000000238418579</v>
      </c>
      <c r="J848" s="11">
        <v>1.1000000238418579</v>
      </c>
      <c r="K848" s="11">
        <v>0.27000001072883606</v>
      </c>
      <c r="L848" s="11">
        <v>5.9000000953674316</v>
      </c>
      <c r="M848" s="11">
        <v>7.9000000953674316</v>
      </c>
      <c r="N848" s="11">
        <v>99.800003051757813</v>
      </c>
    </row>
    <row r="849" spans="1:14">
      <c r="A849">
        <v>842</v>
      </c>
      <c r="B849" s="9">
        <v>33207</v>
      </c>
      <c r="C849" s="6">
        <f t="shared" si="45"/>
        <v>11</v>
      </c>
      <c r="D849" s="12">
        <f t="shared" si="46"/>
        <v>1990</v>
      </c>
      <c r="E849" s="11">
        <v>9999</v>
      </c>
      <c r="F849" s="11">
        <v>9999</v>
      </c>
      <c r="G849" s="11">
        <v>9999</v>
      </c>
      <c r="H849" s="11">
        <v>9999</v>
      </c>
      <c r="I849" s="11">
        <v>1.1000000238418579</v>
      </c>
      <c r="J849" s="11">
        <v>0.2800000011920929</v>
      </c>
      <c r="K849" s="11">
        <v>9.9999997764825821E-3</v>
      </c>
      <c r="L849" s="11">
        <v>4</v>
      </c>
      <c r="M849" s="11">
        <v>5.4000000953674316</v>
      </c>
      <c r="N849" s="11">
        <v>122.86000061035156</v>
      </c>
    </row>
    <row r="850" spans="1:14">
      <c r="A850">
        <v>843</v>
      </c>
      <c r="B850" s="9">
        <v>33238</v>
      </c>
      <c r="C850" s="6">
        <f t="shared" si="45"/>
        <v>12</v>
      </c>
      <c r="D850" s="12">
        <f t="shared" si="46"/>
        <v>1990</v>
      </c>
      <c r="E850" s="11">
        <v>9999</v>
      </c>
      <c r="F850" s="11">
        <v>9999</v>
      </c>
      <c r="G850" s="11">
        <v>9999</v>
      </c>
      <c r="H850" s="11">
        <v>9999</v>
      </c>
      <c r="I850" s="11">
        <v>1.1000000238418579</v>
      </c>
      <c r="J850" s="11">
        <v>0.2800000011920929</v>
      </c>
      <c r="K850" s="11">
        <v>0</v>
      </c>
      <c r="L850" s="11">
        <v>1.2000000476837158</v>
      </c>
      <c r="M850" s="11">
        <v>1.7000000476837158</v>
      </c>
      <c r="N850" s="11">
        <v>83.379997253417969</v>
      </c>
    </row>
    <row r="851" spans="1:14">
      <c r="A851">
        <v>844</v>
      </c>
      <c r="B851" s="9">
        <v>33269</v>
      </c>
      <c r="C851" s="6">
        <f t="shared" si="45"/>
        <v>1</v>
      </c>
      <c r="D851" s="12">
        <f t="shared" si="46"/>
        <v>1991</v>
      </c>
      <c r="E851" s="11">
        <v>9999</v>
      </c>
      <c r="F851" s="11">
        <v>9999</v>
      </c>
      <c r="G851" s="11">
        <v>9999</v>
      </c>
      <c r="H851" s="11">
        <v>9999</v>
      </c>
      <c r="I851" s="11">
        <v>1.1000000238418579</v>
      </c>
      <c r="J851" s="11">
        <v>0</v>
      </c>
      <c r="K851" s="11">
        <v>0</v>
      </c>
      <c r="L851" s="11">
        <v>0.89999997615814209</v>
      </c>
      <c r="M851" s="11">
        <v>1.2000000476837158</v>
      </c>
      <c r="N851" s="11">
        <v>49.939998626708984</v>
      </c>
    </row>
    <row r="852" spans="1:14">
      <c r="A852">
        <v>845</v>
      </c>
      <c r="B852" s="9">
        <v>33297</v>
      </c>
      <c r="C852" s="6">
        <f t="shared" si="45"/>
        <v>2</v>
      </c>
      <c r="D852" s="12">
        <f t="shared" si="46"/>
        <v>1991</v>
      </c>
      <c r="E852" s="11">
        <v>9999</v>
      </c>
      <c r="F852" s="11">
        <v>9999</v>
      </c>
      <c r="G852" s="11">
        <v>9999</v>
      </c>
      <c r="H852" s="11">
        <v>9999</v>
      </c>
      <c r="I852" s="11">
        <v>1.1000000238418579</v>
      </c>
      <c r="J852" s="11">
        <v>0</v>
      </c>
      <c r="K852" s="11">
        <v>9.9999997764825821E-3</v>
      </c>
      <c r="L852" s="11">
        <v>0.89999997615814209</v>
      </c>
      <c r="M852" s="11">
        <v>1.2000000476837158</v>
      </c>
      <c r="N852" s="11">
        <v>0</v>
      </c>
    </row>
    <row r="853" spans="1:14">
      <c r="A853">
        <v>846</v>
      </c>
      <c r="B853" s="9">
        <v>33328</v>
      </c>
      <c r="C853" s="6">
        <f t="shared" si="45"/>
        <v>3</v>
      </c>
      <c r="D853" s="12">
        <f t="shared" si="46"/>
        <v>1991</v>
      </c>
      <c r="E853" s="11">
        <v>0</v>
      </c>
      <c r="F853" s="11">
        <v>0</v>
      </c>
      <c r="G853" s="11">
        <v>9999</v>
      </c>
      <c r="H853" s="11">
        <v>9999</v>
      </c>
      <c r="I853" s="11">
        <v>1.1000000238418579</v>
      </c>
      <c r="J853" s="11">
        <v>1.6499999761581421</v>
      </c>
      <c r="K853" s="11">
        <v>0</v>
      </c>
      <c r="L853" s="11">
        <v>0.89999997615814209</v>
      </c>
      <c r="M853" s="11">
        <v>1.2000000476837158</v>
      </c>
      <c r="N853" s="11">
        <v>0</v>
      </c>
    </row>
    <row r="854" spans="1:14">
      <c r="A854">
        <v>847</v>
      </c>
      <c r="B854" s="9">
        <v>33358</v>
      </c>
      <c r="C854" s="6">
        <f t="shared" si="45"/>
        <v>4</v>
      </c>
      <c r="D854" s="12">
        <f t="shared" si="46"/>
        <v>1991</v>
      </c>
      <c r="E854" s="11">
        <v>20.440000534057617</v>
      </c>
      <c r="F854" s="11">
        <v>19.75</v>
      </c>
      <c r="G854" s="11">
        <v>74.930000305175781</v>
      </c>
      <c r="H854" s="11">
        <v>0.68000000715255737</v>
      </c>
      <c r="I854" s="11">
        <v>1.1000000238418579</v>
      </c>
      <c r="J854" s="11">
        <v>0.55000001192092896</v>
      </c>
      <c r="K854" s="11">
        <v>1.0900000333786011</v>
      </c>
      <c r="L854" s="11">
        <v>0.89999997615814209</v>
      </c>
      <c r="M854" s="11">
        <v>1.2000000476837158</v>
      </c>
      <c r="N854" s="11">
        <v>0</v>
      </c>
    </row>
    <row r="855" spans="1:14">
      <c r="A855">
        <v>848</v>
      </c>
      <c r="B855" s="9">
        <v>33389</v>
      </c>
      <c r="C855" s="6">
        <f t="shared" si="45"/>
        <v>5</v>
      </c>
      <c r="D855" s="12">
        <f t="shared" si="46"/>
        <v>1991</v>
      </c>
      <c r="E855" s="11">
        <v>27.540000915527344</v>
      </c>
      <c r="F855" s="11">
        <v>26.620000839233398</v>
      </c>
      <c r="G855" s="11">
        <v>100.98000335693359</v>
      </c>
      <c r="H855" s="11">
        <v>0.92000001668930054</v>
      </c>
      <c r="I855" s="11">
        <v>1.1000000238418579</v>
      </c>
      <c r="J855" s="11">
        <v>0.55000001192092896</v>
      </c>
      <c r="K855" s="11">
        <v>1.4700000286102295</v>
      </c>
      <c r="L855" s="11">
        <v>2.2000000476837158</v>
      </c>
      <c r="M855" s="11">
        <v>2.9000000953674316</v>
      </c>
      <c r="N855" s="11">
        <v>0</v>
      </c>
    </row>
    <row r="856" spans="1:14">
      <c r="A856">
        <v>849</v>
      </c>
      <c r="B856" s="9">
        <v>33419</v>
      </c>
      <c r="C856" s="6">
        <f t="shared" si="45"/>
        <v>6</v>
      </c>
      <c r="D856" s="12">
        <f t="shared" si="46"/>
        <v>1991</v>
      </c>
      <c r="E856" s="11">
        <v>27.270000457763672</v>
      </c>
      <c r="F856" s="11">
        <v>26.370000839233398</v>
      </c>
      <c r="G856" s="11">
        <v>100.01000213623047</v>
      </c>
      <c r="H856" s="11">
        <v>0.9100000262260437</v>
      </c>
      <c r="I856" s="11">
        <v>1.1000000238418579</v>
      </c>
      <c r="J856" s="11">
        <v>1.1000000238418579</v>
      </c>
      <c r="K856" s="11">
        <v>1.4500000476837158</v>
      </c>
      <c r="L856" s="11">
        <v>3.0999999046325684</v>
      </c>
      <c r="M856" s="11">
        <v>4.0999999046325684</v>
      </c>
      <c r="N856" s="11">
        <v>0</v>
      </c>
    </row>
    <row r="857" spans="1:14">
      <c r="A857">
        <v>850</v>
      </c>
      <c r="B857" s="9">
        <v>33450</v>
      </c>
      <c r="C857" s="6">
        <f t="shared" si="45"/>
        <v>7</v>
      </c>
      <c r="D857" s="12">
        <f t="shared" si="46"/>
        <v>1991</v>
      </c>
      <c r="E857" s="11">
        <v>29.370000839233398</v>
      </c>
      <c r="F857" s="11">
        <v>28.389999389648438</v>
      </c>
      <c r="G857" s="11">
        <v>107.69000244140625</v>
      </c>
      <c r="H857" s="11">
        <v>0.98000001907348633</v>
      </c>
      <c r="I857" s="11">
        <v>1.1000000238418579</v>
      </c>
      <c r="J857" s="11">
        <v>2.75</v>
      </c>
      <c r="K857" s="11">
        <v>1.559999942779541</v>
      </c>
      <c r="L857" s="11">
        <v>2.2000000476837158</v>
      </c>
      <c r="M857" s="11">
        <v>2.9000000953674316</v>
      </c>
      <c r="N857" s="11">
        <v>0</v>
      </c>
    </row>
    <row r="858" spans="1:14">
      <c r="A858">
        <v>851</v>
      </c>
      <c r="B858" s="9">
        <v>33481</v>
      </c>
      <c r="C858" s="6">
        <f t="shared" si="45"/>
        <v>8</v>
      </c>
      <c r="D858" s="12">
        <f t="shared" si="46"/>
        <v>1991</v>
      </c>
      <c r="E858" s="11">
        <v>23.389999389648438</v>
      </c>
      <c r="F858" s="11">
        <v>22.610000610351563</v>
      </c>
      <c r="G858" s="11">
        <v>85.779998779296875</v>
      </c>
      <c r="H858" s="11">
        <v>0.77999997138977051</v>
      </c>
      <c r="I858" s="11">
        <v>1.1000000238418579</v>
      </c>
      <c r="J858" s="11">
        <v>3.2999999523162842</v>
      </c>
      <c r="K858" s="11">
        <v>1.2400000095367432</v>
      </c>
      <c r="L858" s="11">
        <v>2.5</v>
      </c>
      <c r="M858" s="11">
        <v>3.2999999523162842</v>
      </c>
      <c r="N858" s="11">
        <v>0</v>
      </c>
    </row>
    <row r="859" spans="1:14">
      <c r="A859">
        <v>852</v>
      </c>
      <c r="B859" s="9">
        <v>33511</v>
      </c>
      <c r="C859" s="6">
        <f t="shared" si="45"/>
        <v>9</v>
      </c>
      <c r="D859" s="12">
        <f t="shared" si="46"/>
        <v>1991</v>
      </c>
      <c r="E859" s="11">
        <v>18.709999084472656</v>
      </c>
      <c r="F859" s="11">
        <v>18.079999923706055</v>
      </c>
      <c r="G859" s="11">
        <v>68.589996337890625</v>
      </c>
      <c r="H859" s="11">
        <v>0.62000000476837158</v>
      </c>
      <c r="I859" s="11">
        <v>1.1000000238418579</v>
      </c>
      <c r="J859" s="11">
        <v>2.75</v>
      </c>
      <c r="K859" s="11">
        <v>1</v>
      </c>
      <c r="L859" s="11">
        <v>6.1999998092651367</v>
      </c>
      <c r="M859" s="11">
        <v>8.3000001907348633</v>
      </c>
      <c r="N859" s="11">
        <v>0</v>
      </c>
    </row>
    <row r="860" spans="1:14">
      <c r="A860">
        <v>853</v>
      </c>
      <c r="B860" s="9">
        <v>33542</v>
      </c>
      <c r="C860" s="6">
        <f t="shared" si="45"/>
        <v>10</v>
      </c>
      <c r="D860" s="12">
        <f t="shared" si="46"/>
        <v>1991</v>
      </c>
      <c r="E860" s="11">
        <v>3.2799999713897705</v>
      </c>
      <c r="F860" s="11">
        <v>3.1700000762939453</v>
      </c>
      <c r="G860" s="11">
        <v>12.020000457763672</v>
      </c>
      <c r="H860" s="11">
        <v>0.10999999940395355</v>
      </c>
      <c r="I860" s="11">
        <v>1.1000000238418579</v>
      </c>
      <c r="J860" s="11">
        <v>1.1000000238418579</v>
      </c>
      <c r="K860" s="11">
        <v>0.17000000178813934</v>
      </c>
      <c r="L860" s="11">
        <v>5.9000000953674316</v>
      </c>
      <c r="M860" s="11">
        <v>7.9000000953674316</v>
      </c>
      <c r="N860" s="11">
        <v>95.519996643066406</v>
      </c>
    </row>
    <row r="861" spans="1:14">
      <c r="A861">
        <v>854</v>
      </c>
      <c r="B861" s="9">
        <v>33572</v>
      </c>
      <c r="C861" s="6">
        <f t="shared" si="45"/>
        <v>11</v>
      </c>
      <c r="D861" s="12">
        <f t="shared" si="46"/>
        <v>1991</v>
      </c>
      <c r="E861" s="11">
        <v>9999</v>
      </c>
      <c r="F861" s="11">
        <v>9999</v>
      </c>
      <c r="G861" s="11">
        <v>9999</v>
      </c>
      <c r="H861" s="11">
        <v>9999</v>
      </c>
      <c r="I861" s="11">
        <v>1.1000000238418579</v>
      </c>
      <c r="J861" s="11">
        <v>0.2800000011920929</v>
      </c>
      <c r="K861" s="11">
        <v>9.9999997764825821E-3</v>
      </c>
      <c r="L861" s="11">
        <v>4</v>
      </c>
      <c r="M861" s="11">
        <v>5.4000000953674316</v>
      </c>
      <c r="N861" s="11">
        <v>123.91000366210938</v>
      </c>
    </row>
    <row r="862" spans="1:14">
      <c r="A862">
        <v>855</v>
      </c>
      <c r="B862" s="9">
        <v>33603</v>
      </c>
      <c r="C862" s="6">
        <f t="shared" si="45"/>
        <v>12</v>
      </c>
      <c r="D862" s="12">
        <f t="shared" si="46"/>
        <v>1991</v>
      </c>
      <c r="E862" s="11">
        <v>9999</v>
      </c>
      <c r="F862" s="11">
        <v>9999</v>
      </c>
      <c r="G862" s="11">
        <v>9999</v>
      </c>
      <c r="H862" s="11">
        <v>9999</v>
      </c>
      <c r="I862" s="11">
        <v>1.1000000238418579</v>
      </c>
      <c r="J862" s="11">
        <v>0.2800000011920929</v>
      </c>
      <c r="K862" s="11">
        <v>0</v>
      </c>
      <c r="L862" s="11">
        <v>1.2000000476837158</v>
      </c>
      <c r="M862" s="11">
        <v>1.7000000476837158</v>
      </c>
      <c r="N862" s="11">
        <v>75.290000915527344</v>
      </c>
    </row>
    <row r="863" spans="1:14">
      <c r="A863">
        <v>856</v>
      </c>
      <c r="B863" s="9">
        <v>33634</v>
      </c>
      <c r="C863" s="6">
        <f t="shared" si="45"/>
        <v>1</v>
      </c>
      <c r="D863" s="12">
        <f t="shared" si="46"/>
        <v>1992</v>
      </c>
      <c r="E863" s="11">
        <v>9999</v>
      </c>
      <c r="F863" s="11">
        <v>9999</v>
      </c>
      <c r="G863" s="11">
        <v>9999</v>
      </c>
      <c r="H863" s="11">
        <v>9999</v>
      </c>
      <c r="I863" s="11">
        <v>1.1000000238418579</v>
      </c>
      <c r="J863" s="11">
        <v>0</v>
      </c>
      <c r="K863" s="11">
        <v>0</v>
      </c>
      <c r="L863" s="11">
        <v>0.89999997615814209</v>
      </c>
      <c r="M863" s="11">
        <v>1.2000000476837158</v>
      </c>
      <c r="N863" s="11">
        <v>32.25</v>
      </c>
    </row>
    <row r="864" spans="1:14">
      <c r="A864">
        <v>857</v>
      </c>
      <c r="B864" s="9">
        <v>33663</v>
      </c>
      <c r="C864" s="6">
        <f t="shared" si="45"/>
        <v>2</v>
      </c>
      <c r="D864" s="12">
        <f t="shared" si="46"/>
        <v>1992</v>
      </c>
      <c r="E864" s="11">
        <v>9999</v>
      </c>
      <c r="F864" s="11">
        <v>9999</v>
      </c>
      <c r="G864" s="11">
        <v>9999</v>
      </c>
      <c r="H864" s="11">
        <v>9999</v>
      </c>
      <c r="I864" s="11">
        <v>1.1000000238418579</v>
      </c>
      <c r="J864" s="11">
        <v>0</v>
      </c>
      <c r="K864" s="11">
        <v>0</v>
      </c>
      <c r="L864" s="11">
        <v>0.89999997615814209</v>
      </c>
      <c r="M864" s="11">
        <v>1.2000000476837158</v>
      </c>
      <c r="N864" s="11">
        <v>0</v>
      </c>
    </row>
    <row r="865" spans="1:14">
      <c r="A865">
        <v>858</v>
      </c>
      <c r="B865" s="9">
        <v>33694</v>
      </c>
      <c r="C865" s="6">
        <f t="shared" si="45"/>
        <v>3</v>
      </c>
      <c r="D865" s="12">
        <f t="shared" si="46"/>
        <v>1992</v>
      </c>
      <c r="E865" s="11">
        <v>0</v>
      </c>
      <c r="F865" s="11">
        <v>0</v>
      </c>
      <c r="G865" s="11">
        <v>9999</v>
      </c>
      <c r="H865" s="11">
        <v>9999</v>
      </c>
      <c r="I865" s="11">
        <v>1.1000000238418579</v>
      </c>
      <c r="J865" s="11">
        <v>1.6499999761581421</v>
      </c>
      <c r="K865" s="11">
        <v>0</v>
      </c>
      <c r="L865" s="11">
        <v>0.89999997615814209</v>
      </c>
      <c r="M865" s="11">
        <v>1.2000000476837158</v>
      </c>
      <c r="N865" s="11">
        <v>0</v>
      </c>
    </row>
    <row r="866" spans="1:14">
      <c r="A866">
        <v>859</v>
      </c>
      <c r="B866" s="9">
        <v>33724</v>
      </c>
      <c r="C866" s="6">
        <f t="shared" si="45"/>
        <v>4</v>
      </c>
      <c r="D866" s="12">
        <f t="shared" si="46"/>
        <v>1992</v>
      </c>
      <c r="E866" s="11">
        <v>16.799999237060547</v>
      </c>
      <c r="F866" s="11">
        <v>16.239999771118164</v>
      </c>
      <c r="G866" s="11">
        <v>61.590000152587891</v>
      </c>
      <c r="H866" s="11">
        <v>0.56000000238418579</v>
      </c>
      <c r="I866" s="11">
        <v>1.1000000238418579</v>
      </c>
      <c r="J866" s="11">
        <v>0.55000001192092896</v>
      </c>
      <c r="K866" s="11">
        <v>0.88999998569488525</v>
      </c>
      <c r="L866" s="11">
        <v>0.89999997615814209</v>
      </c>
      <c r="M866" s="11">
        <v>1.2000000476837158</v>
      </c>
      <c r="N866" s="11">
        <v>0</v>
      </c>
    </row>
    <row r="867" spans="1:14">
      <c r="A867">
        <v>860</v>
      </c>
      <c r="B867" s="9">
        <v>33755</v>
      </c>
      <c r="C867" s="6">
        <f t="shared" si="45"/>
        <v>5</v>
      </c>
      <c r="D867" s="12">
        <f t="shared" si="46"/>
        <v>1992</v>
      </c>
      <c r="E867" s="11">
        <v>30.229999542236328</v>
      </c>
      <c r="F867" s="11">
        <v>29.219999313354492</v>
      </c>
      <c r="G867" s="11">
        <v>110.84999847412109</v>
      </c>
      <c r="H867" s="11">
        <v>1.0099999904632568</v>
      </c>
      <c r="I867" s="11">
        <v>1.1000000238418579</v>
      </c>
      <c r="J867" s="11">
        <v>0.55000001192092896</v>
      </c>
      <c r="K867" s="11">
        <v>1.6100000143051147</v>
      </c>
      <c r="L867" s="11">
        <v>2.2000000476837158</v>
      </c>
      <c r="M867" s="11">
        <v>2.9000000953674316</v>
      </c>
      <c r="N867" s="11">
        <v>0</v>
      </c>
    </row>
    <row r="868" spans="1:14">
      <c r="A868">
        <v>861</v>
      </c>
      <c r="B868" s="9">
        <v>33785</v>
      </c>
      <c r="C868" s="6">
        <f t="shared" si="45"/>
        <v>6</v>
      </c>
      <c r="D868" s="12">
        <f t="shared" si="46"/>
        <v>1992</v>
      </c>
      <c r="E868" s="11">
        <v>28.010000228881836</v>
      </c>
      <c r="F868" s="11">
        <v>27.079999923706055</v>
      </c>
      <c r="G868" s="11">
        <v>102.70999908447266</v>
      </c>
      <c r="H868" s="11">
        <v>0.93000000715255737</v>
      </c>
      <c r="I868" s="11">
        <v>1.1000000238418579</v>
      </c>
      <c r="J868" s="11">
        <v>1.1000000238418579</v>
      </c>
      <c r="K868" s="11">
        <v>1.4900000095367432</v>
      </c>
      <c r="L868" s="11">
        <v>3.0999999046325684</v>
      </c>
      <c r="M868" s="11">
        <v>4.0999999046325684</v>
      </c>
      <c r="N868" s="11">
        <v>0</v>
      </c>
    </row>
    <row r="869" spans="1:14">
      <c r="A869">
        <v>862</v>
      </c>
      <c r="B869" s="9">
        <v>33816</v>
      </c>
      <c r="C869" s="6">
        <f t="shared" si="45"/>
        <v>7</v>
      </c>
      <c r="D869" s="12">
        <f t="shared" si="46"/>
        <v>1992</v>
      </c>
      <c r="E869" s="11">
        <v>30.420000076293945</v>
      </c>
      <c r="F869" s="11">
        <v>29.399999618530273</v>
      </c>
      <c r="G869" s="11">
        <v>111.52999877929688</v>
      </c>
      <c r="H869" s="11">
        <v>1.0099999904632568</v>
      </c>
      <c r="I869" s="11">
        <v>1.1000000238418579</v>
      </c>
      <c r="J869" s="11">
        <v>2.75</v>
      </c>
      <c r="K869" s="11">
        <v>1.6200000047683716</v>
      </c>
      <c r="L869" s="11">
        <v>2.2000000476837158</v>
      </c>
      <c r="M869" s="11">
        <v>2.9000000953674316</v>
      </c>
      <c r="N869" s="11">
        <v>0</v>
      </c>
    </row>
    <row r="870" spans="1:14">
      <c r="A870">
        <v>863</v>
      </c>
      <c r="B870" s="9">
        <v>33847</v>
      </c>
      <c r="C870" s="6">
        <f t="shared" si="45"/>
        <v>8</v>
      </c>
      <c r="D870" s="12">
        <f t="shared" si="46"/>
        <v>1992</v>
      </c>
      <c r="E870" s="11">
        <v>24.229999542236328</v>
      </c>
      <c r="F870" s="11">
        <v>23.420000076293945</v>
      </c>
      <c r="G870" s="11">
        <v>88.830001831054688</v>
      </c>
      <c r="H870" s="11">
        <v>0.81000000238418579</v>
      </c>
      <c r="I870" s="11">
        <v>1.1000000238418579</v>
      </c>
      <c r="J870" s="11">
        <v>3.2999999523162842</v>
      </c>
      <c r="K870" s="11">
        <v>1.2899999618530273</v>
      </c>
      <c r="L870" s="11">
        <v>2.5</v>
      </c>
      <c r="M870" s="11">
        <v>3.2999999523162842</v>
      </c>
      <c r="N870" s="11">
        <v>0</v>
      </c>
    </row>
    <row r="871" spans="1:14">
      <c r="A871">
        <v>864</v>
      </c>
      <c r="B871" s="9">
        <v>33877</v>
      </c>
      <c r="C871" s="6">
        <f t="shared" si="45"/>
        <v>9</v>
      </c>
      <c r="D871" s="12">
        <f t="shared" si="46"/>
        <v>1992</v>
      </c>
      <c r="E871" s="11">
        <v>19.450000762939453</v>
      </c>
      <c r="F871" s="11">
        <v>18.799999237060547</v>
      </c>
      <c r="G871" s="11">
        <v>71.30999755859375</v>
      </c>
      <c r="H871" s="11">
        <v>0.64999997615814209</v>
      </c>
      <c r="I871" s="11">
        <v>1.1000000238418579</v>
      </c>
      <c r="J871" s="11">
        <v>2.75</v>
      </c>
      <c r="K871" s="11">
        <v>1.0399999618530273</v>
      </c>
      <c r="L871" s="11">
        <v>6.1999998092651367</v>
      </c>
      <c r="M871" s="11">
        <v>8.3000001907348633</v>
      </c>
      <c r="N871" s="11">
        <v>0</v>
      </c>
    </row>
    <row r="872" spans="1:14">
      <c r="A872">
        <v>865</v>
      </c>
      <c r="B872" s="9">
        <v>33908</v>
      </c>
      <c r="C872" s="6">
        <f t="shared" si="45"/>
        <v>10</v>
      </c>
      <c r="D872" s="12">
        <f t="shared" si="46"/>
        <v>1992</v>
      </c>
      <c r="E872" s="11">
        <v>0.87000000476837158</v>
      </c>
      <c r="F872" s="11">
        <v>0.8399999737739563</v>
      </c>
      <c r="G872" s="11">
        <v>3.1800000667572021</v>
      </c>
      <c r="H872" s="11">
        <v>2.9999999329447746E-2</v>
      </c>
      <c r="I872" s="11">
        <v>1.1000000238418579</v>
      </c>
      <c r="J872" s="11">
        <v>1.1000000238418579</v>
      </c>
      <c r="K872" s="11">
        <v>5.000000074505806E-2</v>
      </c>
      <c r="L872" s="11">
        <v>3</v>
      </c>
      <c r="M872" s="11">
        <v>7.9000000953674316</v>
      </c>
      <c r="N872" s="11">
        <v>80.169998168945313</v>
      </c>
    </row>
    <row r="873" spans="1:14">
      <c r="A873">
        <v>866</v>
      </c>
      <c r="B873" s="9">
        <v>33938</v>
      </c>
      <c r="C873" s="6">
        <f t="shared" si="45"/>
        <v>11</v>
      </c>
      <c r="D873" s="12">
        <f t="shared" si="46"/>
        <v>1992</v>
      </c>
      <c r="E873" s="11">
        <v>9999</v>
      </c>
      <c r="F873" s="11">
        <v>9999</v>
      </c>
      <c r="G873" s="11">
        <v>9999</v>
      </c>
      <c r="H873" s="11">
        <v>9999</v>
      </c>
      <c r="I873" s="11">
        <v>1.1000000238418579</v>
      </c>
      <c r="J873" s="11">
        <v>0.2800000011920929</v>
      </c>
      <c r="K873" s="11">
        <v>9.9999997764825821E-3</v>
      </c>
      <c r="L873" s="11">
        <v>2</v>
      </c>
      <c r="M873" s="11">
        <v>5.4000000953674316</v>
      </c>
      <c r="N873" s="11">
        <v>121.59999847412109</v>
      </c>
    </row>
    <row r="874" spans="1:14">
      <c r="A874">
        <v>867</v>
      </c>
      <c r="B874" s="9">
        <v>33969</v>
      </c>
      <c r="C874" s="6">
        <f t="shared" si="45"/>
        <v>12</v>
      </c>
      <c r="D874" s="12">
        <f t="shared" si="46"/>
        <v>1992</v>
      </c>
      <c r="E874" s="11">
        <v>9999</v>
      </c>
      <c r="F874" s="11">
        <v>9999</v>
      </c>
      <c r="G874" s="11">
        <v>9999</v>
      </c>
      <c r="H874" s="11">
        <v>9999</v>
      </c>
      <c r="I874" s="11">
        <v>1.1000000238418579</v>
      </c>
      <c r="J874" s="11">
        <v>0.2800000011920929</v>
      </c>
      <c r="K874" s="11">
        <v>0</v>
      </c>
      <c r="L874" s="11">
        <v>0.60000002384185791</v>
      </c>
      <c r="M874" s="11">
        <v>1.7000000476837158</v>
      </c>
      <c r="N874" s="11">
        <v>66.519996643066406</v>
      </c>
    </row>
    <row r="875" spans="1:14">
      <c r="A875">
        <v>868</v>
      </c>
      <c r="B875" s="9">
        <v>34000</v>
      </c>
      <c r="C875" s="6">
        <f t="shared" si="45"/>
        <v>1</v>
      </c>
      <c r="D875" s="12">
        <f t="shared" si="46"/>
        <v>1993</v>
      </c>
      <c r="E875" s="11">
        <v>9999</v>
      </c>
      <c r="F875" s="11">
        <v>9999</v>
      </c>
      <c r="G875" s="11">
        <v>9999</v>
      </c>
      <c r="H875" s="11">
        <v>9999</v>
      </c>
      <c r="I875" s="11">
        <v>1.1000000238418579</v>
      </c>
      <c r="J875" s="11">
        <v>0</v>
      </c>
      <c r="K875" s="11">
        <v>0</v>
      </c>
      <c r="L875" s="11">
        <v>0.5</v>
      </c>
      <c r="M875" s="11">
        <v>1.2000000476837158</v>
      </c>
      <c r="N875" s="11">
        <v>4.7800002098083496</v>
      </c>
    </row>
    <row r="876" spans="1:14">
      <c r="A876">
        <v>869</v>
      </c>
      <c r="B876" s="9">
        <v>34028</v>
      </c>
      <c r="C876" s="6">
        <f t="shared" si="45"/>
        <v>2</v>
      </c>
      <c r="D876" s="12">
        <f t="shared" si="46"/>
        <v>1993</v>
      </c>
      <c r="E876" s="11">
        <v>9999</v>
      </c>
      <c r="F876" s="11">
        <v>9999</v>
      </c>
      <c r="G876" s="11">
        <v>9999</v>
      </c>
      <c r="H876" s="11">
        <v>9999</v>
      </c>
      <c r="I876" s="11">
        <v>1.1000000238418579</v>
      </c>
      <c r="J876" s="11">
        <v>0</v>
      </c>
      <c r="K876" s="11">
        <v>0</v>
      </c>
      <c r="L876" s="11">
        <v>0.5</v>
      </c>
      <c r="M876" s="11">
        <v>1.2000000476837158</v>
      </c>
      <c r="N876" s="11">
        <v>0</v>
      </c>
    </row>
    <row r="877" spans="1:14">
      <c r="A877">
        <v>870</v>
      </c>
      <c r="B877" s="9">
        <v>34059</v>
      </c>
      <c r="C877" s="6">
        <f t="shared" si="45"/>
        <v>3</v>
      </c>
      <c r="D877" s="12">
        <f t="shared" si="46"/>
        <v>1993</v>
      </c>
      <c r="E877" s="11">
        <v>0</v>
      </c>
      <c r="F877" s="11">
        <v>0</v>
      </c>
      <c r="G877" s="11">
        <v>9999</v>
      </c>
      <c r="H877" s="11">
        <v>9999</v>
      </c>
      <c r="I877" s="11">
        <v>1.1000000238418579</v>
      </c>
      <c r="J877" s="11">
        <v>1.6499999761581421</v>
      </c>
      <c r="K877" s="11">
        <v>0</v>
      </c>
      <c r="L877" s="11">
        <v>0.5</v>
      </c>
      <c r="M877" s="11">
        <v>1.2000000476837158</v>
      </c>
      <c r="N877" s="11">
        <v>0</v>
      </c>
    </row>
    <row r="878" spans="1:14">
      <c r="A878">
        <v>871</v>
      </c>
      <c r="B878" s="9">
        <v>34089</v>
      </c>
      <c r="C878" s="6">
        <f t="shared" si="45"/>
        <v>4</v>
      </c>
      <c r="D878" s="12">
        <f t="shared" si="46"/>
        <v>1993</v>
      </c>
      <c r="E878" s="11">
        <v>16.629999160766602</v>
      </c>
      <c r="F878" s="11">
        <v>16.069999694824219</v>
      </c>
      <c r="G878" s="11">
        <v>60.959999084472656</v>
      </c>
      <c r="H878" s="11">
        <v>0.55000001192092896</v>
      </c>
      <c r="I878" s="11">
        <v>1.1000000238418579</v>
      </c>
      <c r="J878" s="11">
        <v>0.55000001192092896</v>
      </c>
      <c r="K878" s="11">
        <v>0.88999998569488525</v>
      </c>
      <c r="L878" s="11">
        <v>0.5</v>
      </c>
      <c r="M878" s="11">
        <v>1.2000000476837158</v>
      </c>
      <c r="N878" s="11">
        <v>0</v>
      </c>
    </row>
    <row r="879" spans="1:14">
      <c r="A879">
        <v>872</v>
      </c>
      <c r="B879" s="9">
        <v>34120</v>
      </c>
      <c r="C879" s="6">
        <f t="shared" si="45"/>
        <v>5</v>
      </c>
      <c r="D879" s="12">
        <f t="shared" si="46"/>
        <v>1993</v>
      </c>
      <c r="E879" s="11">
        <v>22.120000839233398</v>
      </c>
      <c r="F879" s="11">
        <v>21.379999160766602</v>
      </c>
      <c r="G879" s="11">
        <v>81.089996337890625</v>
      </c>
      <c r="H879" s="11">
        <v>0.74000000953674316</v>
      </c>
      <c r="I879" s="11">
        <v>1.1000000238418579</v>
      </c>
      <c r="J879" s="11">
        <v>0.55000001192092896</v>
      </c>
      <c r="K879" s="11">
        <v>1.1799999475479126</v>
      </c>
      <c r="L879" s="11">
        <v>1.1000000238418579</v>
      </c>
      <c r="M879" s="11">
        <v>2.9000000953674316</v>
      </c>
      <c r="N879" s="11">
        <v>0</v>
      </c>
    </row>
    <row r="880" spans="1:14">
      <c r="A880">
        <v>873</v>
      </c>
      <c r="B880" s="9">
        <v>34150</v>
      </c>
      <c r="C880" s="6">
        <f t="shared" si="45"/>
        <v>6</v>
      </c>
      <c r="D880" s="12">
        <f t="shared" si="46"/>
        <v>1993</v>
      </c>
      <c r="E880" s="11">
        <v>27.930000305175781</v>
      </c>
      <c r="F880" s="11">
        <v>27</v>
      </c>
      <c r="G880" s="11">
        <v>102.40000152587891</v>
      </c>
      <c r="H880" s="11">
        <v>0.93000000715255737</v>
      </c>
      <c r="I880" s="11">
        <v>1.1000000238418579</v>
      </c>
      <c r="J880" s="11">
        <v>1.1000000238418579</v>
      </c>
      <c r="K880" s="11">
        <v>1.4900000095367432</v>
      </c>
      <c r="L880" s="11">
        <v>1.5</v>
      </c>
      <c r="M880" s="11">
        <v>4.0999999046325684</v>
      </c>
      <c r="N880" s="11">
        <v>0</v>
      </c>
    </row>
    <row r="881" spans="1:14">
      <c r="A881">
        <v>874</v>
      </c>
      <c r="B881" s="9">
        <v>34181</v>
      </c>
      <c r="C881" s="6">
        <f t="shared" si="45"/>
        <v>7</v>
      </c>
      <c r="D881" s="12">
        <f t="shared" si="46"/>
        <v>1993</v>
      </c>
      <c r="E881" s="11">
        <v>32.509998321533203</v>
      </c>
      <c r="F881" s="11">
        <v>31.420000076293945</v>
      </c>
      <c r="G881" s="11">
        <v>119.19999694824219</v>
      </c>
      <c r="H881" s="11">
        <v>1.0800000429153442</v>
      </c>
      <c r="I881" s="11">
        <v>1.1000000238418579</v>
      </c>
      <c r="J881" s="11">
        <v>2.75</v>
      </c>
      <c r="K881" s="11">
        <v>1.7300000190734863</v>
      </c>
      <c r="L881" s="11">
        <v>1.1000000238418579</v>
      </c>
      <c r="M881" s="11">
        <v>2.9000000953674316</v>
      </c>
      <c r="N881" s="11">
        <v>0</v>
      </c>
    </row>
    <row r="882" spans="1:14">
      <c r="A882">
        <v>875</v>
      </c>
      <c r="B882" s="9">
        <v>34212</v>
      </c>
      <c r="C882" s="6">
        <f t="shared" si="45"/>
        <v>8</v>
      </c>
      <c r="D882" s="12">
        <f t="shared" si="46"/>
        <v>1993</v>
      </c>
      <c r="E882" s="11">
        <v>25.790000915527344</v>
      </c>
      <c r="F882" s="11">
        <v>24.930000305175781</v>
      </c>
      <c r="G882" s="11">
        <v>94.55999755859375</v>
      </c>
      <c r="H882" s="11">
        <v>0.86000001430511475</v>
      </c>
      <c r="I882" s="11">
        <v>1.1000000238418579</v>
      </c>
      <c r="J882" s="11">
        <v>3.2999999523162842</v>
      </c>
      <c r="K882" s="11">
        <v>1.3799999952316284</v>
      </c>
      <c r="L882" s="11">
        <v>1.2000000476837158</v>
      </c>
      <c r="M882" s="11">
        <v>3.2999999523162842</v>
      </c>
      <c r="N882" s="11">
        <v>0</v>
      </c>
    </row>
    <row r="883" spans="1:14">
      <c r="A883">
        <v>876</v>
      </c>
      <c r="B883" s="9">
        <v>34242</v>
      </c>
      <c r="C883" s="6">
        <f t="shared" si="45"/>
        <v>9</v>
      </c>
      <c r="D883" s="12">
        <f t="shared" si="46"/>
        <v>1993</v>
      </c>
      <c r="E883" s="11">
        <v>20.780000686645508</v>
      </c>
      <c r="F883" s="11">
        <v>20.090000152587891</v>
      </c>
      <c r="G883" s="11">
        <v>76.199996948242188</v>
      </c>
      <c r="H883" s="11">
        <v>0.68999999761581421</v>
      </c>
      <c r="I883" s="11">
        <v>1.1000000238418579</v>
      </c>
      <c r="J883" s="11">
        <v>2.75</v>
      </c>
      <c r="K883" s="11">
        <v>1.1100000143051147</v>
      </c>
      <c r="L883" s="11">
        <v>3.0999999046325684</v>
      </c>
      <c r="M883" s="11">
        <v>8.3000001907348633</v>
      </c>
      <c r="N883" s="11">
        <v>0</v>
      </c>
    </row>
    <row r="884" spans="1:14">
      <c r="A884">
        <v>877</v>
      </c>
      <c r="B884" s="9">
        <v>34273</v>
      </c>
      <c r="C884" s="6">
        <f t="shared" si="45"/>
        <v>10</v>
      </c>
      <c r="D884" s="12">
        <f t="shared" si="46"/>
        <v>1993</v>
      </c>
      <c r="E884" s="11">
        <v>4.25</v>
      </c>
      <c r="F884" s="11">
        <v>4.1100001335144043</v>
      </c>
      <c r="G884" s="11">
        <v>15.590000152587891</v>
      </c>
      <c r="H884" s="11">
        <v>0.14000000059604645</v>
      </c>
      <c r="I884" s="11">
        <v>1.1000000238418579</v>
      </c>
      <c r="J884" s="11">
        <v>1.1000000238418579</v>
      </c>
      <c r="K884" s="11">
        <v>0.23000000417232513</v>
      </c>
      <c r="L884" s="11">
        <v>3</v>
      </c>
      <c r="M884" s="11">
        <v>7.9000000953674316</v>
      </c>
      <c r="N884" s="11">
        <v>83.25</v>
      </c>
    </row>
    <row r="885" spans="1:14">
      <c r="A885">
        <v>878</v>
      </c>
      <c r="B885" s="9">
        <v>34303</v>
      </c>
      <c r="C885" s="6">
        <f t="shared" si="45"/>
        <v>11</v>
      </c>
      <c r="D885" s="12">
        <f t="shared" si="46"/>
        <v>1993</v>
      </c>
      <c r="E885" s="11">
        <v>9999</v>
      </c>
      <c r="F885" s="11">
        <v>9999</v>
      </c>
      <c r="G885" s="11">
        <v>9999</v>
      </c>
      <c r="H885" s="11">
        <v>9999</v>
      </c>
      <c r="I885" s="11">
        <v>1.1000000238418579</v>
      </c>
      <c r="J885" s="11">
        <v>0.2800000011920929</v>
      </c>
      <c r="K885" s="11">
        <v>0</v>
      </c>
      <c r="L885" s="11">
        <v>2</v>
      </c>
      <c r="M885" s="11">
        <v>5.4000000953674316</v>
      </c>
      <c r="N885" s="11">
        <v>120.87000274658203</v>
      </c>
    </row>
    <row r="886" spans="1:14">
      <c r="A886">
        <v>879</v>
      </c>
      <c r="B886" s="9">
        <v>34334</v>
      </c>
      <c r="C886" s="6">
        <f t="shared" si="45"/>
        <v>12</v>
      </c>
      <c r="D886" s="12">
        <f t="shared" si="46"/>
        <v>1993</v>
      </c>
      <c r="E886" s="11">
        <v>9999</v>
      </c>
      <c r="F886" s="11">
        <v>9999</v>
      </c>
      <c r="G886" s="11">
        <v>9999</v>
      </c>
      <c r="H886" s="11">
        <v>9999</v>
      </c>
      <c r="I886" s="11">
        <v>1.1000000238418579</v>
      </c>
      <c r="J886" s="11">
        <v>0.2800000011920929</v>
      </c>
      <c r="K886" s="11">
        <v>0</v>
      </c>
      <c r="L886" s="11">
        <v>0.60000002384185791</v>
      </c>
      <c r="M886" s="11">
        <v>1.7000000476837158</v>
      </c>
      <c r="N886" s="11">
        <v>73.55999755859375</v>
      </c>
    </row>
    <row r="887" spans="1:14">
      <c r="A887">
        <v>880</v>
      </c>
      <c r="B887" s="9">
        <v>34365</v>
      </c>
      <c r="C887" s="6">
        <f t="shared" si="45"/>
        <v>1</v>
      </c>
      <c r="D887" s="12">
        <f t="shared" si="46"/>
        <v>1994</v>
      </c>
      <c r="E887" s="11">
        <v>9999</v>
      </c>
      <c r="F887" s="11">
        <v>9999</v>
      </c>
      <c r="G887" s="11">
        <v>9999</v>
      </c>
      <c r="H887" s="11">
        <v>9999</v>
      </c>
      <c r="I887" s="11">
        <v>1.1000000238418579</v>
      </c>
      <c r="J887" s="11">
        <v>0</v>
      </c>
      <c r="K887" s="11">
        <v>0</v>
      </c>
      <c r="L887" s="11">
        <v>0.5</v>
      </c>
      <c r="M887" s="11">
        <v>1.2000000476837158</v>
      </c>
      <c r="N887" s="11">
        <v>33.340000152587891</v>
      </c>
    </row>
    <row r="888" spans="1:14">
      <c r="A888">
        <v>881</v>
      </c>
      <c r="B888" s="9">
        <v>34393</v>
      </c>
      <c r="C888" s="6">
        <f t="shared" si="45"/>
        <v>2</v>
      </c>
      <c r="D888" s="12">
        <f t="shared" si="46"/>
        <v>1994</v>
      </c>
      <c r="E888" s="11">
        <v>9999</v>
      </c>
      <c r="F888" s="11">
        <v>9999</v>
      </c>
      <c r="G888" s="11">
        <v>9999</v>
      </c>
      <c r="H888" s="11">
        <v>9999</v>
      </c>
      <c r="I888" s="11">
        <v>1.1000000238418579</v>
      </c>
      <c r="J888" s="11">
        <v>0</v>
      </c>
      <c r="K888" s="11">
        <v>0</v>
      </c>
      <c r="L888" s="11">
        <v>0.5</v>
      </c>
      <c r="M888" s="11">
        <v>1.2000000476837158</v>
      </c>
      <c r="N888" s="11">
        <v>0</v>
      </c>
    </row>
    <row r="889" spans="1:14">
      <c r="A889">
        <v>882</v>
      </c>
      <c r="B889" s="9">
        <v>34424</v>
      </c>
      <c r="C889" s="6">
        <f t="shared" si="45"/>
        <v>3</v>
      </c>
      <c r="D889" s="12">
        <f t="shared" si="46"/>
        <v>1994</v>
      </c>
      <c r="E889" s="11">
        <v>0.87000000476837158</v>
      </c>
      <c r="F889" s="11">
        <v>0.8399999737739563</v>
      </c>
      <c r="G889" s="11">
        <v>9999</v>
      </c>
      <c r="H889" s="11">
        <v>9999</v>
      </c>
      <c r="I889" s="11">
        <v>1.1000000238418579</v>
      </c>
      <c r="J889" s="11">
        <v>1.6499999761581421</v>
      </c>
      <c r="K889" s="11">
        <v>5.000000074505806E-2</v>
      </c>
      <c r="L889" s="11">
        <v>0.5</v>
      </c>
      <c r="M889" s="11">
        <v>1.2000000476837158</v>
      </c>
      <c r="N889" s="11">
        <v>0</v>
      </c>
    </row>
    <row r="890" spans="1:14">
      <c r="A890">
        <v>883</v>
      </c>
      <c r="B890" s="9">
        <v>34454</v>
      </c>
      <c r="C890" s="6">
        <f t="shared" si="45"/>
        <v>4</v>
      </c>
      <c r="D890" s="12">
        <f t="shared" si="46"/>
        <v>1994</v>
      </c>
      <c r="E890" s="11">
        <v>26.729999542236328</v>
      </c>
      <c r="F890" s="11">
        <v>25.840000152587891</v>
      </c>
      <c r="G890" s="11">
        <v>98.580001831054688</v>
      </c>
      <c r="H890" s="11">
        <v>0.89999997615814209</v>
      </c>
      <c r="I890" s="11">
        <v>1.1000000238418579</v>
      </c>
      <c r="J890" s="11">
        <v>0.55000001192092896</v>
      </c>
      <c r="K890" s="11">
        <v>1.4299999475479126</v>
      </c>
      <c r="L890" s="11">
        <v>0.5</v>
      </c>
      <c r="M890" s="11">
        <v>1.2000000476837158</v>
      </c>
      <c r="N890" s="11">
        <v>0</v>
      </c>
    </row>
    <row r="891" spans="1:14">
      <c r="A891">
        <v>884</v>
      </c>
      <c r="B891" s="9">
        <v>34485</v>
      </c>
      <c r="C891" s="6">
        <f t="shared" si="45"/>
        <v>5</v>
      </c>
      <c r="D891" s="12">
        <f t="shared" si="46"/>
        <v>1994</v>
      </c>
      <c r="E891" s="11">
        <v>21.879999160766602</v>
      </c>
      <c r="F891" s="11">
        <v>21.149999618530273</v>
      </c>
      <c r="G891" s="11">
        <v>80.680000305175781</v>
      </c>
      <c r="H891" s="11">
        <v>0.73000001907348633</v>
      </c>
      <c r="I891" s="11">
        <v>1.1000000238418579</v>
      </c>
      <c r="J891" s="11">
        <v>0.55000001192092896</v>
      </c>
      <c r="K891" s="11">
        <v>1.1699999570846558</v>
      </c>
      <c r="L891" s="11">
        <v>1.1000000238418579</v>
      </c>
      <c r="M891" s="11">
        <v>2.9000000953674316</v>
      </c>
      <c r="N891" s="11">
        <v>0</v>
      </c>
    </row>
    <row r="892" spans="1:14">
      <c r="A892">
        <v>885</v>
      </c>
      <c r="B892" s="9">
        <v>34515</v>
      </c>
      <c r="C892" s="6">
        <f t="shared" si="45"/>
        <v>6</v>
      </c>
      <c r="D892" s="12">
        <f t="shared" si="46"/>
        <v>1994</v>
      </c>
      <c r="E892" s="11">
        <v>29.379999160766602</v>
      </c>
      <c r="F892" s="11">
        <v>28.399999618530273</v>
      </c>
      <c r="G892" s="11">
        <v>108.34999847412109</v>
      </c>
      <c r="H892" s="11">
        <v>0.98000001907348633</v>
      </c>
      <c r="I892" s="11">
        <v>1.1000000238418579</v>
      </c>
      <c r="J892" s="11">
        <v>1.1000000238418579</v>
      </c>
      <c r="K892" s="11">
        <v>1.5700000524520874</v>
      </c>
      <c r="L892" s="11">
        <v>1.5</v>
      </c>
      <c r="M892" s="11">
        <v>4.0999999046325684</v>
      </c>
      <c r="N892" s="11">
        <v>0</v>
      </c>
    </row>
    <row r="893" spans="1:14">
      <c r="A893">
        <v>886</v>
      </c>
      <c r="B893" s="9">
        <v>34546</v>
      </c>
      <c r="C893" s="6">
        <f t="shared" si="45"/>
        <v>7</v>
      </c>
      <c r="D893" s="12">
        <f t="shared" si="46"/>
        <v>1994</v>
      </c>
      <c r="E893" s="11">
        <v>28</v>
      </c>
      <c r="F893" s="11">
        <v>27.069999694824219</v>
      </c>
      <c r="G893" s="11">
        <v>103.26000213623047</v>
      </c>
      <c r="H893" s="11">
        <v>0.93999999761581421</v>
      </c>
      <c r="I893" s="11">
        <v>1.1000000238418579</v>
      </c>
      <c r="J893" s="11">
        <v>2.75</v>
      </c>
      <c r="K893" s="11">
        <v>1.4900000095367432</v>
      </c>
      <c r="L893" s="11">
        <v>1.1000000238418579</v>
      </c>
      <c r="M893" s="11">
        <v>2.9000000953674316</v>
      </c>
      <c r="N893" s="11">
        <v>0</v>
      </c>
    </row>
    <row r="894" spans="1:14">
      <c r="A894">
        <v>887</v>
      </c>
      <c r="B894" s="9">
        <v>34577</v>
      </c>
      <c r="C894" s="6">
        <f t="shared" si="45"/>
        <v>8</v>
      </c>
      <c r="D894" s="12">
        <f t="shared" si="46"/>
        <v>1994</v>
      </c>
      <c r="E894" s="11">
        <v>22.299999237060547</v>
      </c>
      <c r="F894" s="11">
        <v>21.559999465942383</v>
      </c>
      <c r="G894" s="11">
        <v>82.25</v>
      </c>
      <c r="H894" s="11">
        <v>0.75</v>
      </c>
      <c r="I894" s="11">
        <v>1.1000000238418579</v>
      </c>
      <c r="J894" s="11">
        <v>3.2999999523162842</v>
      </c>
      <c r="K894" s="11">
        <v>1.190000057220459</v>
      </c>
      <c r="L894" s="11">
        <v>1.2000000476837158</v>
      </c>
      <c r="M894" s="11">
        <v>3.2999999523162842</v>
      </c>
      <c r="N894" s="11">
        <v>0</v>
      </c>
    </row>
    <row r="895" spans="1:14">
      <c r="A895">
        <v>888</v>
      </c>
      <c r="B895" s="9">
        <v>34607</v>
      </c>
      <c r="C895" s="6">
        <f t="shared" si="45"/>
        <v>9</v>
      </c>
      <c r="D895" s="12">
        <f t="shared" si="46"/>
        <v>1994</v>
      </c>
      <c r="E895" s="11">
        <v>17.780000686645508</v>
      </c>
      <c r="F895" s="11">
        <v>17.190000534057617</v>
      </c>
      <c r="G895" s="11">
        <v>65.580001831054688</v>
      </c>
      <c r="H895" s="11">
        <v>0.60000002384185791</v>
      </c>
      <c r="I895" s="11">
        <v>1.1000000238418579</v>
      </c>
      <c r="J895" s="11">
        <v>2.75</v>
      </c>
      <c r="K895" s="11">
        <v>0.94999998807907104</v>
      </c>
      <c r="L895" s="11">
        <v>3.0999999046325684</v>
      </c>
      <c r="M895" s="11">
        <v>8.3000001907348633</v>
      </c>
      <c r="N895" s="11">
        <v>0</v>
      </c>
    </row>
    <row r="896" spans="1:14">
      <c r="A896">
        <v>889</v>
      </c>
      <c r="B896" s="9">
        <v>34638</v>
      </c>
      <c r="C896" s="6">
        <f t="shared" si="45"/>
        <v>10</v>
      </c>
      <c r="D896" s="12">
        <f t="shared" si="46"/>
        <v>1994</v>
      </c>
      <c r="E896" s="11">
        <v>3.0699999332427979</v>
      </c>
      <c r="F896" s="11">
        <v>2.9600000381469727</v>
      </c>
      <c r="G896" s="11">
        <v>11.310000419616699</v>
      </c>
      <c r="H896" s="11">
        <v>0.10000000149011612</v>
      </c>
      <c r="I896" s="11">
        <v>1.1000000238418579</v>
      </c>
      <c r="J896" s="11">
        <v>1.1000000238418579</v>
      </c>
      <c r="K896" s="11">
        <v>0.15999999642372131</v>
      </c>
      <c r="L896" s="11">
        <v>2.5</v>
      </c>
      <c r="M896" s="11">
        <v>7.9000000953674316</v>
      </c>
      <c r="N896" s="11">
        <v>81.889999389648438</v>
      </c>
    </row>
    <row r="897" spans="1:14">
      <c r="A897">
        <v>890</v>
      </c>
      <c r="B897" s="9">
        <v>34668</v>
      </c>
      <c r="C897" s="6">
        <f t="shared" si="45"/>
        <v>11</v>
      </c>
      <c r="D897" s="12">
        <f t="shared" si="46"/>
        <v>1994</v>
      </c>
      <c r="E897" s="11">
        <v>9999</v>
      </c>
      <c r="F897" s="11">
        <v>9999</v>
      </c>
      <c r="G897" s="11">
        <v>9999</v>
      </c>
      <c r="H897" s="11">
        <v>9999</v>
      </c>
      <c r="I897" s="11">
        <v>1.1000000238418579</v>
      </c>
      <c r="J897" s="11">
        <v>0.2800000011920929</v>
      </c>
      <c r="K897" s="11">
        <v>0</v>
      </c>
      <c r="L897" s="11">
        <v>1.7000000476837158</v>
      </c>
      <c r="M897" s="11">
        <v>5.4000000953674316</v>
      </c>
      <c r="N897" s="11">
        <v>99.470001220703125</v>
      </c>
    </row>
    <row r="898" spans="1:14">
      <c r="A898">
        <v>891</v>
      </c>
      <c r="B898" s="9">
        <v>34699</v>
      </c>
      <c r="C898" s="6">
        <f t="shared" si="45"/>
        <v>12</v>
      </c>
      <c r="D898" s="12">
        <f t="shared" si="46"/>
        <v>1994</v>
      </c>
      <c r="E898" s="11">
        <v>9999</v>
      </c>
      <c r="F898" s="11">
        <v>9999</v>
      </c>
      <c r="G898" s="11">
        <v>9999</v>
      </c>
      <c r="H898" s="11">
        <v>9999</v>
      </c>
      <c r="I898" s="11">
        <v>1.1000000238418579</v>
      </c>
      <c r="J898" s="11">
        <v>0.2800000011920929</v>
      </c>
      <c r="K898" s="11">
        <v>0</v>
      </c>
      <c r="L898" s="11">
        <v>0.5</v>
      </c>
      <c r="M898" s="11">
        <v>1.7000000476837158</v>
      </c>
      <c r="N898" s="11">
        <v>62.080001831054688</v>
      </c>
    </row>
    <row r="899" spans="1:14">
      <c r="A899">
        <v>892</v>
      </c>
      <c r="B899" s="9">
        <v>34730</v>
      </c>
      <c r="C899" s="6">
        <f t="shared" si="45"/>
        <v>1</v>
      </c>
      <c r="D899" s="12">
        <f t="shared" si="46"/>
        <v>1995</v>
      </c>
      <c r="E899" s="11">
        <v>9999</v>
      </c>
      <c r="F899" s="11">
        <v>9999</v>
      </c>
      <c r="G899" s="11">
        <v>9999</v>
      </c>
      <c r="H899" s="11">
        <v>9999</v>
      </c>
      <c r="I899" s="11">
        <v>1.1000000238418579</v>
      </c>
      <c r="J899" s="11">
        <v>0</v>
      </c>
      <c r="K899" s="11">
        <v>0</v>
      </c>
      <c r="L899" s="11">
        <v>0.40000000596046448</v>
      </c>
      <c r="M899" s="11">
        <v>1.2000000476837158</v>
      </c>
      <c r="N899" s="11">
        <v>0</v>
      </c>
    </row>
    <row r="900" spans="1:14">
      <c r="A900">
        <v>893</v>
      </c>
      <c r="B900" s="9">
        <v>34758</v>
      </c>
      <c r="C900" s="6">
        <f t="shared" si="45"/>
        <v>2</v>
      </c>
      <c r="D900" s="12">
        <f t="shared" si="46"/>
        <v>1995</v>
      </c>
      <c r="E900" s="11">
        <v>9999</v>
      </c>
      <c r="F900" s="11">
        <v>9999</v>
      </c>
      <c r="G900" s="11">
        <v>9999</v>
      </c>
      <c r="H900" s="11">
        <v>9999</v>
      </c>
      <c r="I900" s="11">
        <v>1.1000000238418579</v>
      </c>
      <c r="J900" s="11">
        <v>0</v>
      </c>
      <c r="K900" s="11">
        <v>0</v>
      </c>
      <c r="L900" s="11">
        <v>0.40000000596046448</v>
      </c>
      <c r="M900" s="11">
        <v>1.2000000476837158</v>
      </c>
      <c r="N900" s="11">
        <v>0</v>
      </c>
    </row>
    <row r="901" spans="1:14">
      <c r="A901">
        <v>894</v>
      </c>
      <c r="B901" s="9">
        <v>34789</v>
      </c>
      <c r="C901" s="6">
        <f t="shared" si="45"/>
        <v>3</v>
      </c>
      <c r="D901" s="12">
        <f t="shared" si="46"/>
        <v>1995</v>
      </c>
      <c r="E901" s="11">
        <v>0</v>
      </c>
      <c r="F901" s="11">
        <v>0</v>
      </c>
      <c r="G901" s="11">
        <v>9999</v>
      </c>
      <c r="H901" s="11">
        <v>9999</v>
      </c>
      <c r="I901" s="11">
        <v>1.1000000238418579</v>
      </c>
      <c r="J901" s="11">
        <v>1.6499999761581421</v>
      </c>
      <c r="K901" s="11">
        <v>0</v>
      </c>
      <c r="L901" s="11">
        <v>0.40000000596046448</v>
      </c>
      <c r="M901" s="11">
        <v>1.2000000476837158</v>
      </c>
      <c r="N901" s="11">
        <v>0</v>
      </c>
    </row>
    <row r="902" spans="1:14">
      <c r="A902">
        <v>895</v>
      </c>
      <c r="B902" s="9">
        <v>34819</v>
      </c>
      <c r="C902" s="6">
        <f t="shared" si="45"/>
        <v>4</v>
      </c>
      <c r="D902" s="12">
        <f t="shared" si="46"/>
        <v>1995</v>
      </c>
      <c r="E902" s="11">
        <v>16.790000915527344</v>
      </c>
      <c r="F902" s="11">
        <v>16.229999542236328</v>
      </c>
      <c r="G902" s="11">
        <v>61.580001831054688</v>
      </c>
      <c r="H902" s="11">
        <v>0.56000000238418579</v>
      </c>
      <c r="I902" s="11">
        <v>1.1000000238418579</v>
      </c>
      <c r="J902" s="11">
        <v>0.55000001192092896</v>
      </c>
      <c r="K902" s="11">
        <v>0.88999998569488525</v>
      </c>
      <c r="L902" s="11">
        <v>0.40000000596046448</v>
      </c>
      <c r="M902" s="11">
        <v>1.2000000476837158</v>
      </c>
      <c r="N902" s="11">
        <v>0</v>
      </c>
    </row>
    <row r="903" spans="1:14">
      <c r="A903">
        <v>896</v>
      </c>
      <c r="B903" s="9">
        <v>34850</v>
      </c>
      <c r="C903" s="6">
        <f t="shared" si="45"/>
        <v>5</v>
      </c>
      <c r="D903" s="12">
        <f t="shared" si="46"/>
        <v>1995</v>
      </c>
      <c r="E903" s="11">
        <v>21.629999160766602</v>
      </c>
      <c r="F903" s="11">
        <v>20.909999847412109</v>
      </c>
      <c r="G903" s="11">
        <v>79.30999755859375</v>
      </c>
      <c r="H903" s="11">
        <v>0.72000002861022949</v>
      </c>
      <c r="I903" s="11">
        <v>1.1000000238418579</v>
      </c>
      <c r="J903" s="11">
        <v>0.55000001192092896</v>
      </c>
      <c r="K903" s="11">
        <v>1.1499999761581421</v>
      </c>
      <c r="L903" s="11">
        <v>0.89999997615814209</v>
      </c>
      <c r="M903" s="11">
        <v>2.9000000953674316</v>
      </c>
      <c r="N903" s="11">
        <v>0</v>
      </c>
    </row>
    <row r="904" spans="1:14">
      <c r="A904">
        <v>897</v>
      </c>
      <c r="B904" s="9">
        <v>34880</v>
      </c>
      <c r="C904" s="6">
        <f t="shared" si="45"/>
        <v>6</v>
      </c>
      <c r="D904" s="12">
        <f t="shared" si="46"/>
        <v>1995</v>
      </c>
      <c r="E904" s="11">
        <v>26.520000457763672</v>
      </c>
      <c r="F904" s="11">
        <v>25.629999160766602</v>
      </c>
      <c r="G904" s="11">
        <v>97.220001220703125</v>
      </c>
      <c r="H904" s="11">
        <v>0.87999999523162842</v>
      </c>
      <c r="I904" s="11">
        <v>1.1000000238418579</v>
      </c>
      <c r="J904" s="11">
        <v>1.1000000238418579</v>
      </c>
      <c r="K904" s="11">
        <v>1.4099999666213989</v>
      </c>
      <c r="L904" s="11">
        <v>1.2999999523162842</v>
      </c>
      <c r="M904" s="11">
        <v>4.0999999046325684</v>
      </c>
      <c r="N904" s="11">
        <v>0</v>
      </c>
    </row>
    <row r="905" spans="1:14">
      <c r="A905">
        <v>898</v>
      </c>
      <c r="B905" s="9">
        <v>34911</v>
      </c>
      <c r="C905" s="6">
        <f t="shared" ref="C905:C968" si="47">MONTH(B905)</f>
        <v>7</v>
      </c>
      <c r="D905" s="12">
        <f t="shared" ref="D905:D968" si="48">YEAR(B905)</f>
        <v>1995</v>
      </c>
      <c r="E905" s="11">
        <v>31.899999618530273</v>
      </c>
      <c r="F905" s="11">
        <v>30.840000152587891</v>
      </c>
      <c r="G905" s="11">
        <v>116.98000335693359</v>
      </c>
      <c r="H905" s="11">
        <v>1.059999942779541</v>
      </c>
      <c r="I905" s="11">
        <v>1.1000000238418579</v>
      </c>
      <c r="J905" s="11">
        <v>2.75</v>
      </c>
      <c r="K905" s="11">
        <v>1.690000057220459</v>
      </c>
      <c r="L905" s="11">
        <v>0.89999997615814209</v>
      </c>
      <c r="M905" s="11">
        <v>2.9000000953674316</v>
      </c>
      <c r="N905" s="11">
        <v>0</v>
      </c>
    </row>
    <row r="906" spans="1:14">
      <c r="A906">
        <v>899</v>
      </c>
      <c r="B906" s="9">
        <v>34942</v>
      </c>
      <c r="C906" s="6">
        <f t="shared" si="47"/>
        <v>8</v>
      </c>
      <c r="D906" s="12">
        <f t="shared" si="48"/>
        <v>1995</v>
      </c>
      <c r="E906" s="11">
        <v>25.409999847412109</v>
      </c>
      <c r="F906" s="11">
        <v>24.559999465942383</v>
      </c>
      <c r="G906" s="11">
        <v>93.169998168945313</v>
      </c>
      <c r="H906" s="11">
        <v>0.85000002384185791</v>
      </c>
      <c r="I906" s="11">
        <v>1.1000000238418579</v>
      </c>
      <c r="J906" s="11">
        <v>3.2999999523162842</v>
      </c>
      <c r="K906" s="11">
        <v>1.3500000238418579</v>
      </c>
      <c r="L906" s="11">
        <v>1.1000000238418579</v>
      </c>
      <c r="M906" s="11">
        <v>3.2999999523162842</v>
      </c>
      <c r="N906" s="11">
        <v>0</v>
      </c>
    </row>
    <row r="907" spans="1:14">
      <c r="A907">
        <v>900</v>
      </c>
      <c r="B907" s="9">
        <v>34972</v>
      </c>
      <c r="C907" s="6">
        <f t="shared" si="47"/>
        <v>9</v>
      </c>
      <c r="D907" s="12">
        <f t="shared" si="48"/>
        <v>1995</v>
      </c>
      <c r="E907" s="11">
        <v>20.399999618530273</v>
      </c>
      <c r="F907" s="11">
        <v>19.719999313354492</v>
      </c>
      <c r="G907" s="11">
        <v>74.790000915527344</v>
      </c>
      <c r="H907" s="11">
        <v>0.68000000715255737</v>
      </c>
      <c r="I907" s="11">
        <v>1.1000000238418579</v>
      </c>
      <c r="J907" s="11">
        <v>2.75</v>
      </c>
      <c r="K907" s="11">
        <v>1.0800000429153442</v>
      </c>
      <c r="L907" s="11">
        <v>2.7000000476837158</v>
      </c>
      <c r="M907" s="11">
        <v>8.3000001907348633</v>
      </c>
      <c r="N907" s="11">
        <v>0</v>
      </c>
    </row>
    <row r="908" spans="1:14">
      <c r="A908">
        <v>901</v>
      </c>
      <c r="B908" s="9">
        <v>35003</v>
      </c>
      <c r="C908" s="6">
        <f t="shared" si="47"/>
        <v>10</v>
      </c>
      <c r="D908" s="12">
        <f t="shared" si="48"/>
        <v>1995</v>
      </c>
      <c r="E908" s="11">
        <v>7.3499999046325684</v>
      </c>
      <c r="F908" s="11">
        <v>7.1100001335144043</v>
      </c>
      <c r="G908" s="11">
        <v>26.950000762939453</v>
      </c>
      <c r="H908" s="11">
        <v>0.25</v>
      </c>
      <c r="I908" s="11">
        <v>1.1000000238418579</v>
      </c>
      <c r="J908" s="11">
        <v>1.1000000238418579</v>
      </c>
      <c r="K908" s="11">
        <v>0.38999998569488525</v>
      </c>
      <c r="L908" s="11">
        <v>3</v>
      </c>
      <c r="M908" s="11">
        <v>7.9000000953674316</v>
      </c>
      <c r="N908" s="11">
        <v>94.720001220703125</v>
      </c>
    </row>
    <row r="909" spans="1:14">
      <c r="A909">
        <v>902</v>
      </c>
      <c r="B909" s="9">
        <v>35033</v>
      </c>
      <c r="C909" s="6">
        <f t="shared" si="47"/>
        <v>11</v>
      </c>
      <c r="D909" s="12">
        <f t="shared" si="48"/>
        <v>1995</v>
      </c>
      <c r="E909" s="11">
        <v>9999</v>
      </c>
      <c r="F909" s="11">
        <v>9999</v>
      </c>
      <c r="G909" s="11">
        <v>9999</v>
      </c>
      <c r="H909" s="11">
        <v>9999</v>
      </c>
      <c r="I909" s="11">
        <v>1.1000000238418579</v>
      </c>
      <c r="J909" s="11">
        <v>0.2800000011920929</v>
      </c>
      <c r="K909" s="11">
        <v>3.9999999105930328E-2</v>
      </c>
      <c r="L909" s="11">
        <v>2</v>
      </c>
      <c r="M909" s="11">
        <v>5.4000000953674316</v>
      </c>
      <c r="N909" s="11">
        <v>119.52999877929688</v>
      </c>
    </row>
    <row r="910" spans="1:14">
      <c r="A910">
        <v>903</v>
      </c>
      <c r="B910" s="9">
        <v>35064</v>
      </c>
      <c r="C910" s="6">
        <f t="shared" si="47"/>
        <v>12</v>
      </c>
      <c r="D910" s="12">
        <f t="shared" si="48"/>
        <v>1995</v>
      </c>
      <c r="E910" s="11">
        <v>9999</v>
      </c>
      <c r="F910" s="11">
        <v>9999</v>
      </c>
      <c r="G910" s="11">
        <v>9999</v>
      </c>
      <c r="H910" s="11">
        <v>9999</v>
      </c>
      <c r="I910" s="11">
        <v>1.1000000238418579</v>
      </c>
      <c r="J910" s="11">
        <v>0.2800000011920929</v>
      </c>
      <c r="K910" s="11">
        <v>0</v>
      </c>
      <c r="L910" s="11">
        <v>0.60000002384185791</v>
      </c>
      <c r="M910" s="11">
        <v>1.7000000476837158</v>
      </c>
      <c r="N910" s="11">
        <v>59.580001831054688</v>
      </c>
    </row>
    <row r="911" spans="1:14">
      <c r="A911">
        <v>904</v>
      </c>
      <c r="B911" s="9">
        <v>35095</v>
      </c>
      <c r="C911" s="6">
        <f t="shared" si="47"/>
        <v>1</v>
      </c>
      <c r="D911" s="12">
        <f t="shared" si="48"/>
        <v>1996</v>
      </c>
      <c r="E911" s="11">
        <v>9999</v>
      </c>
      <c r="F911" s="11">
        <v>9999</v>
      </c>
      <c r="G911" s="11">
        <v>9999</v>
      </c>
      <c r="H911" s="11">
        <v>9999</v>
      </c>
      <c r="I911" s="11">
        <v>1.1000000238418579</v>
      </c>
      <c r="J911" s="11">
        <v>0</v>
      </c>
      <c r="K911" s="11">
        <v>0</v>
      </c>
      <c r="L911" s="11">
        <v>0.5</v>
      </c>
      <c r="M911" s="11">
        <v>1.2000000476837158</v>
      </c>
      <c r="N911" s="11">
        <v>20.649999618530273</v>
      </c>
    </row>
    <row r="912" spans="1:14">
      <c r="A912">
        <v>905</v>
      </c>
      <c r="B912" s="9">
        <v>35124</v>
      </c>
      <c r="C912" s="6">
        <f t="shared" si="47"/>
        <v>2</v>
      </c>
      <c r="D912" s="12">
        <f t="shared" si="48"/>
        <v>1996</v>
      </c>
      <c r="E912" s="11">
        <v>9999</v>
      </c>
      <c r="F912" s="11">
        <v>9999</v>
      </c>
      <c r="G912" s="11">
        <v>9999</v>
      </c>
      <c r="H912" s="11">
        <v>9999</v>
      </c>
      <c r="I912" s="11">
        <v>1.1000000238418579</v>
      </c>
      <c r="J912" s="11">
        <v>0</v>
      </c>
      <c r="K912" s="11">
        <v>0</v>
      </c>
      <c r="L912" s="11">
        <v>0.5</v>
      </c>
      <c r="M912" s="11">
        <v>1.2000000476837158</v>
      </c>
      <c r="N912" s="11">
        <v>0</v>
      </c>
    </row>
    <row r="913" spans="1:14">
      <c r="A913">
        <v>906</v>
      </c>
      <c r="B913" s="9">
        <v>35155</v>
      </c>
      <c r="C913" s="6">
        <f t="shared" si="47"/>
        <v>3</v>
      </c>
      <c r="D913" s="12">
        <f t="shared" si="48"/>
        <v>1996</v>
      </c>
      <c r="E913" s="11">
        <v>0</v>
      </c>
      <c r="F913" s="11">
        <v>0</v>
      </c>
      <c r="G913" s="11">
        <v>9999</v>
      </c>
      <c r="H913" s="11">
        <v>9999</v>
      </c>
      <c r="I913" s="11">
        <v>1.1000000238418579</v>
      </c>
      <c r="J913" s="11">
        <v>1.6499999761581421</v>
      </c>
      <c r="K913" s="11">
        <v>0</v>
      </c>
      <c r="L913" s="11">
        <v>0.5</v>
      </c>
      <c r="M913" s="11">
        <v>1.2000000476837158</v>
      </c>
      <c r="N913" s="11">
        <v>0</v>
      </c>
    </row>
    <row r="914" spans="1:14">
      <c r="A914">
        <v>907</v>
      </c>
      <c r="B914" s="9">
        <v>35185</v>
      </c>
      <c r="C914" s="6">
        <f t="shared" si="47"/>
        <v>4</v>
      </c>
      <c r="D914" s="12">
        <f t="shared" si="48"/>
        <v>1996</v>
      </c>
      <c r="E914" s="11">
        <v>15.300000190734863</v>
      </c>
      <c r="F914" s="11">
        <v>14.789999961853027</v>
      </c>
      <c r="G914" s="11">
        <v>56.110000610351563</v>
      </c>
      <c r="H914" s="11">
        <v>0.50999999046325684</v>
      </c>
      <c r="I914" s="11">
        <v>1.1000000238418579</v>
      </c>
      <c r="J914" s="11">
        <v>0.55000001192092896</v>
      </c>
      <c r="K914" s="11">
        <v>0.81999999284744263</v>
      </c>
      <c r="L914" s="11">
        <v>0.5</v>
      </c>
      <c r="M914" s="11">
        <v>1.2000000476837158</v>
      </c>
      <c r="N914" s="11">
        <v>0</v>
      </c>
    </row>
    <row r="915" spans="1:14">
      <c r="A915">
        <v>908</v>
      </c>
      <c r="B915" s="9">
        <v>35216</v>
      </c>
      <c r="C915" s="6">
        <f t="shared" si="47"/>
        <v>5</v>
      </c>
      <c r="D915" s="12">
        <f t="shared" si="48"/>
        <v>1996</v>
      </c>
      <c r="E915" s="11">
        <v>18.260000228881836</v>
      </c>
      <c r="F915" s="11">
        <v>17.649999618530273</v>
      </c>
      <c r="G915" s="11">
        <v>66.959999084472656</v>
      </c>
      <c r="H915" s="11">
        <v>0.61000001430511475</v>
      </c>
      <c r="I915" s="11">
        <v>1.1000000238418579</v>
      </c>
      <c r="J915" s="11">
        <v>0.55000001192092896</v>
      </c>
      <c r="K915" s="11">
        <v>0.97000002861022949</v>
      </c>
      <c r="L915" s="11">
        <v>1.1000000238418579</v>
      </c>
      <c r="M915" s="11">
        <v>2.9000000953674316</v>
      </c>
      <c r="N915" s="11">
        <v>0</v>
      </c>
    </row>
    <row r="916" spans="1:14">
      <c r="A916">
        <v>909</v>
      </c>
      <c r="B916" s="9">
        <v>35246</v>
      </c>
      <c r="C916" s="6">
        <f t="shared" si="47"/>
        <v>6</v>
      </c>
      <c r="D916" s="12">
        <f t="shared" si="48"/>
        <v>1996</v>
      </c>
      <c r="E916" s="11">
        <v>34.450000762939453</v>
      </c>
      <c r="F916" s="11">
        <v>33.299999237060547</v>
      </c>
      <c r="G916" s="11">
        <v>126.30999755859375</v>
      </c>
      <c r="H916" s="11">
        <v>1.1499999761581421</v>
      </c>
      <c r="I916" s="11">
        <v>1.1000000238418579</v>
      </c>
      <c r="J916" s="11">
        <v>1.1000000238418579</v>
      </c>
      <c r="K916" s="11">
        <v>1.8400000333786011</v>
      </c>
      <c r="L916" s="11">
        <v>1.5</v>
      </c>
      <c r="M916" s="11">
        <v>4.0999999046325684</v>
      </c>
      <c r="N916" s="11">
        <v>0</v>
      </c>
    </row>
    <row r="917" spans="1:14">
      <c r="A917">
        <v>910</v>
      </c>
      <c r="B917" s="9">
        <v>35277</v>
      </c>
      <c r="C917" s="6">
        <f t="shared" si="47"/>
        <v>7</v>
      </c>
      <c r="D917" s="12">
        <f t="shared" si="48"/>
        <v>1996</v>
      </c>
      <c r="E917" s="11">
        <v>33.459999084472656</v>
      </c>
      <c r="F917" s="11">
        <v>32.340000152587891</v>
      </c>
      <c r="G917" s="11">
        <v>122.69000244140625</v>
      </c>
      <c r="H917" s="11">
        <v>1.1200000047683716</v>
      </c>
      <c r="I917" s="11">
        <v>1.1000000238418579</v>
      </c>
      <c r="J917" s="11">
        <v>2.75</v>
      </c>
      <c r="K917" s="11">
        <v>1.7799999713897705</v>
      </c>
      <c r="L917" s="11">
        <v>1.1000000238418579</v>
      </c>
      <c r="M917" s="11">
        <v>2.9000000953674316</v>
      </c>
      <c r="N917" s="11">
        <v>0</v>
      </c>
    </row>
    <row r="918" spans="1:14">
      <c r="A918">
        <v>911</v>
      </c>
      <c r="B918" s="9">
        <v>35308</v>
      </c>
      <c r="C918" s="6">
        <f t="shared" si="47"/>
        <v>8</v>
      </c>
      <c r="D918" s="12">
        <f t="shared" si="48"/>
        <v>1996</v>
      </c>
      <c r="E918" s="11">
        <v>26.649999618530273</v>
      </c>
      <c r="F918" s="11">
        <v>25.760000228881836</v>
      </c>
      <c r="G918" s="11">
        <v>97.720001220703125</v>
      </c>
      <c r="H918" s="11">
        <v>0.88999998569488525</v>
      </c>
      <c r="I918" s="11">
        <v>1.1000000238418579</v>
      </c>
      <c r="J918" s="11">
        <v>3.2999999523162842</v>
      </c>
      <c r="K918" s="11">
        <v>1.4199999570846558</v>
      </c>
      <c r="L918" s="11">
        <v>1.2000000476837158</v>
      </c>
      <c r="M918" s="11">
        <v>3.2999999523162842</v>
      </c>
      <c r="N918" s="11">
        <v>0</v>
      </c>
    </row>
    <row r="919" spans="1:14">
      <c r="A919">
        <v>912</v>
      </c>
      <c r="B919" s="9">
        <v>35338</v>
      </c>
      <c r="C919" s="6">
        <f t="shared" si="47"/>
        <v>9</v>
      </c>
      <c r="D919" s="12">
        <f t="shared" si="48"/>
        <v>1996</v>
      </c>
      <c r="E919" s="11">
        <v>21.079999923706055</v>
      </c>
      <c r="F919" s="11">
        <v>20.379999160766602</v>
      </c>
      <c r="G919" s="11">
        <v>77.290000915527344</v>
      </c>
      <c r="H919" s="11">
        <v>0.69999998807907104</v>
      </c>
      <c r="I919" s="11">
        <v>1.1000000238418579</v>
      </c>
      <c r="J919" s="11">
        <v>2.75</v>
      </c>
      <c r="K919" s="11">
        <v>1.1200000047683716</v>
      </c>
      <c r="L919" s="11">
        <v>3.0999999046325684</v>
      </c>
      <c r="M919" s="11">
        <v>8.3000001907348633</v>
      </c>
      <c r="N919" s="11">
        <v>0</v>
      </c>
    </row>
    <row r="920" spans="1:14">
      <c r="A920">
        <v>913</v>
      </c>
      <c r="B920" s="9">
        <v>35369</v>
      </c>
      <c r="C920" s="6">
        <f t="shared" si="47"/>
        <v>10</v>
      </c>
      <c r="D920" s="12">
        <f t="shared" si="48"/>
        <v>1996</v>
      </c>
      <c r="E920" s="11">
        <v>0.79000002145767212</v>
      </c>
      <c r="F920" s="11">
        <v>0.76999998092651367</v>
      </c>
      <c r="G920" s="11">
        <v>2.9100000858306885</v>
      </c>
      <c r="H920" s="11">
        <v>2.9999999329447746E-2</v>
      </c>
      <c r="I920" s="11">
        <v>1.1000000238418579</v>
      </c>
      <c r="J920" s="11">
        <v>1.1000000238418579</v>
      </c>
      <c r="K920" s="11">
        <v>3.9999999105930328E-2</v>
      </c>
      <c r="L920" s="11">
        <v>2.5</v>
      </c>
      <c r="M920" s="11">
        <v>7.9000000953674316</v>
      </c>
      <c r="N920" s="11">
        <v>74.779998779296875</v>
      </c>
    </row>
    <row r="921" spans="1:14">
      <c r="A921">
        <v>914</v>
      </c>
      <c r="B921" s="9">
        <v>35399</v>
      </c>
      <c r="C921" s="6">
        <f t="shared" si="47"/>
        <v>11</v>
      </c>
      <c r="D921" s="12">
        <f t="shared" si="48"/>
        <v>1996</v>
      </c>
      <c r="E921" s="11">
        <v>9999</v>
      </c>
      <c r="F921" s="11">
        <v>9999</v>
      </c>
      <c r="G921" s="11">
        <v>9999</v>
      </c>
      <c r="H921" s="11">
        <v>9999</v>
      </c>
      <c r="I921" s="11">
        <v>1.1000000238418579</v>
      </c>
      <c r="J921" s="11">
        <v>0.2800000011920929</v>
      </c>
      <c r="K921" s="11">
        <v>0</v>
      </c>
      <c r="L921" s="11">
        <v>1.7000000476837158</v>
      </c>
      <c r="M921" s="11">
        <v>5.4000000953674316</v>
      </c>
      <c r="N921" s="11">
        <v>113.26000213623047</v>
      </c>
    </row>
    <row r="922" spans="1:14">
      <c r="A922">
        <v>915</v>
      </c>
      <c r="B922" s="9">
        <v>35430</v>
      </c>
      <c r="C922" s="6">
        <f t="shared" si="47"/>
        <v>12</v>
      </c>
      <c r="D922" s="12">
        <f t="shared" si="48"/>
        <v>1996</v>
      </c>
      <c r="E922" s="11">
        <v>9999</v>
      </c>
      <c r="F922" s="11">
        <v>9999</v>
      </c>
      <c r="G922" s="11">
        <v>9999</v>
      </c>
      <c r="H922" s="11">
        <v>9999</v>
      </c>
      <c r="I922" s="11">
        <v>1.1000000238418579</v>
      </c>
      <c r="J922" s="11">
        <v>0.2800000011920929</v>
      </c>
      <c r="K922" s="11">
        <v>0</v>
      </c>
      <c r="L922" s="11">
        <v>0.5</v>
      </c>
      <c r="M922" s="11">
        <v>1.7000000476837158</v>
      </c>
      <c r="N922" s="11">
        <v>56.180000305175781</v>
      </c>
    </row>
    <row r="923" spans="1:14">
      <c r="A923">
        <v>916</v>
      </c>
      <c r="B923" s="9">
        <v>35461</v>
      </c>
      <c r="C923" s="6">
        <f t="shared" si="47"/>
        <v>1</v>
      </c>
      <c r="D923" s="12">
        <f t="shared" si="48"/>
        <v>1997</v>
      </c>
      <c r="E923" s="11">
        <v>9999</v>
      </c>
      <c r="F923" s="11">
        <v>9999</v>
      </c>
      <c r="G923" s="11">
        <v>9999</v>
      </c>
      <c r="H923" s="11">
        <v>9999</v>
      </c>
      <c r="I923" s="11">
        <v>1.1000000238418579</v>
      </c>
      <c r="J923" s="11">
        <v>0</v>
      </c>
      <c r="K923" s="11">
        <v>0</v>
      </c>
      <c r="L923" s="11">
        <v>0.40000000596046448</v>
      </c>
      <c r="M923" s="11">
        <v>1.2000000476837158</v>
      </c>
      <c r="N923" s="11">
        <v>3.0899999141693115</v>
      </c>
    </row>
    <row r="924" spans="1:14">
      <c r="A924">
        <v>917</v>
      </c>
      <c r="B924" s="9">
        <v>35489</v>
      </c>
      <c r="C924" s="6">
        <f t="shared" si="47"/>
        <v>2</v>
      </c>
      <c r="D924" s="12">
        <f t="shared" si="48"/>
        <v>1997</v>
      </c>
      <c r="E924" s="11">
        <v>9999</v>
      </c>
      <c r="F924" s="11">
        <v>9999</v>
      </c>
      <c r="G924" s="11">
        <v>9999</v>
      </c>
      <c r="H924" s="11">
        <v>9999</v>
      </c>
      <c r="I924" s="11">
        <v>1.1000000238418579</v>
      </c>
      <c r="J924" s="11">
        <v>0</v>
      </c>
      <c r="K924" s="11">
        <v>0</v>
      </c>
      <c r="L924" s="11">
        <v>0.40000000596046448</v>
      </c>
      <c r="M924" s="11">
        <v>1.2000000476837158</v>
      </c>
      <c r="N924" s="11">
        <v>0</v>
      </c>
    </row>
    <row r="925" spans="1:14">
      <c r="A925">
        <v>918</v>
      </c>
      <c r="B925" s="9">
        <v>35520</v>
      </c>
      <c r="C925" s="6">
        <f t="shared" si="47"/>
        <v>3</v>
      </c>
      <c r="D925" s="12">
        <f t="shared" si="48"/>
        <v>1997</v>
      </c>
      <c r="E925" s="11">
        <v>1.2200000286102295</v>
      </c>
      <c r="F925" s="11">
        <v>1.1799999475479126</v>
      </c>
      <c r="G925" s="11">
        <v>9999</v>
      </c>
      <c r="H925" s="11">
        <v>9999</v>
      </c>
      <c r="I925" s="11">
        <v>1.1000000238418579</v>
      </c>
      <c r="J925" s="11">
        <v>1.6499999761581421</v>
      </c>
      <c r="K925" s="11">
        <v>7.0000000298023224E-2</v>
      </c>
      <c r="L925" s="11">
        <v>0.40000000596046448</v>
      </c>
      <c r="M925" s="11">
        <v>1.2000000476837158</v>
      </c>
      <c r="N925" s="11">
        <v>0</v>
      </c>
    </row>
    <row r="926" spans="1:14">
      <c r="A926">
        <v>919</v>
      </c>
      <c r="B926" s="9">
        <v>35550</v>
      </c>
      <c r="C926" s="6">
        <f t="shared" si="47"/>
        <v>4</v>
      </c>
      <c r="D926" s="12">
        <f t="shared" si="48"/>
        <v>1997</v>
      </c>
      <c r="E926" s="11">
        <v>27.950000762939453</v>
      </c>
      <c r="F926" s="11">
        <v>27.020000457763672</v>
      </c>
      <c r="G926" s="11">
        <v>103.33999633789063</v>
      </c>
      <c r="H926" s="11">
        <v>0.93999999761581421</v>
      </c>
      <c r="I926" s="11">
        <v>1.1000000238418579</v>
      </c>
      <c r="J926" s="11">
        <v>0.55000001192092896</v>
      </c>
      <c r="K926" s="11">
        <v>1.4900000095367432</v>
      </c>
      <c r="L926" s="11">
        <v>0.40000000596046448</v>
      </c>
      <c r="M926" s="11">
        <v>1.2000000476837158</v>
      </c>
      <c r="N926" s="11">
        <v>0</v>
      </c>
    </row>
    <row r="927" spans="1:14">
      <c r="A927">
        <v>920</v>
      </c>
      <c r="B927" s="9">
        <v>35581</v>
      </c>
      <c r="C927" s="6">
        <f t="shared" si="47"/>
        <v>5</v>
      </c>
      <c r="D927" s="12">
        <f t="shared" si="48"/>
        <v>1997</v>
      </c>
      <c r="E927" s="11">
        <v>26.559999465942383</v>
      </c>
      <c r="F927" s="11">
        <v>25.680000305175781</v>
      </c>
      <c r="G927" s="11">
        <v>98.19000244140625</v>
      </c>
      <c r="H927" s="11">
        <v>0.88999998569488525</v>
      </c>
      <c r="I927" s="11">
        <v>1.1000000238418579</v>
      </c>
      <c r="J927" s="11">
        <v>0.55000001192092896</v>
      </c>
      <c r="K927" s="11">
        <v>1.4199999570846558</v>
      </c>
      <c r="L927" s="11">
        <v>0.89999997615814209</v>
      </c>
      <c r="M927" s="11">
        <v>2.9000000953674316</v>
      </c>
      <c r="N927" s="11">
        <v>0</v>
      </c>
    </row>
    <row r="928" spans="1:14">
      <c r="A928">
        <v>921</v>
      </c>
      <c r="B928" s="9">
        <v>35611</v>
      </c>
      <c r="C928" s="6">
        <f t="shared" si="47"/>
        <v>6</v>
      </c>
      <c r="D928" s="12">
        <f t="shared" si="48"/>
        <v>1997</v>
      </c>
      <c r="E928" s="11">
        <v>27.719999313354492</v>
      </c>
      <c r="F928" s="11">
        <v>26.799999237060547</v>
      </c>
      <c r="G928" s="11">
        <v>102.48999786376953</v>
      </c>
      <c r="H928" s="11">
        <v>0.93000000715255737</v>
      </c>
      <c r="I928" s="11">
        <v>1.1000000238418579</v>
      </c>
      <c r="J928" s="11">
        <v>1.1000000238418579</v>
      </c>
      <c r="K928" s="11">
        <v>1.4800000190734863</v>
      </c>
      <c r="L928" s="11">
        <v>1.2999999523162842</v>
      </c>
      <c r="M928" s="11">
        <v>4.0999999046325684</v>
      </c>
      <c r="N928" s="11">
        <v>0</v>
      </c>
    </row>
    <row r="929" spans="1:14">
      <c r="A929">
        <v>922</v>
      </c>
      <c r="B929" s="9">
        <v>35642</v>
      </c>
      <c r="C929" s="6">
        <f t="shared" si="47"/>
        <v>7</v>
      </c>
      <c r="D929" s="12">
        <f t="shared" si="48"/>
        <v>1997</v>
      </c>
      <c r="E929" s="11">
        <v>27.559999465942383</v>
      </c>
      <c r="F929" s="11">
        <v>26.639999389648438</v>
      </c>
      <c r="G929" s="11">
        <v>101.88999938964844</v>
      </c>
      <c r="H929" s="11">
        <v>0.93000000715255737</v>
      </c>
      <c r="I929" s="11">
        <v>1.1000000238418579</v>
      </c>
      <c r="J929" s="11">
        <v>2.75</v>
      </c>
      <c r="K929" s="11">
        <v>1.4700000286102295</v>
      </c>
      <c r="L929" s="11">
        <v>0.89999997615814209</v>
      </c>
      <c r="M929" s="11">
        <v>2.9000000953674316</v>
      </c>
      <c r="N929" s="11">
        <v>0</v>
      </c>
    </row>
    <row r="930" spans="1:14">
      <c r="A930">
        <v>923</v>
      </c>
      <c r="B930" s="9">
        <v>35673</v>
      </c>
      <c r="C930" s="6">
        <f t="shared" si="47"/>
        <v>8</v>
      </c>
      <c r="D930" s="12">
        <f t="shared" si="48"/>
        <v>1997</v>
      </c>
      <c r="E930" s="11">
        <v>19.930000305175781</v>
      </c>
      <c r="F930" s="11">
        <v>19.270000457763672</v>
      </c>
      <c r="G930" s="11">
        <v>73.69000244140625</v>
      </c>
      <c r="H930" s="11">
        <v>0.67000001668930054</v>
      </c>
      <c r="I930" s="11">
        <v>1.1000000238418579</v>
      </c>
      <c r="J930" s="11">
        <v>3.2999999523162842</v>
      </c>
      <c r="K930" s="11">
        <v>1.059999942779541</v>
      </c>
      <c r="L930" s="11">
        <v>1.1000000238418579</v>
      </c>
      <c r="M930" s="11">
        <v>3.2999999523162842</v>
      </c>
      <c r="N930" s="11">
        <v>0</v>
      </c>
    </row>
    <row r="931" spans="1:14">
      <c r="A931">
        <v>924</v>
      </c>
      <c r="B931" s="9">
        <v>35703</v>
      </c>
      <c r="C931" s="6">
        <f t="shared" si="47"/>
        <v>9</v>
      </c>
      <c r="D931" s="12">
        <f t="shared" si="48"/>
        <v>1997</v>
      </c>
      <c r="E931" s="11">
        <v>16.079999923706055</v>
      </c>
      <c r="F931" s="11">
        <v>15.539999961853027</v>
      </c>
      <c r="G931" s="11">
        <v>59.430000305175781</v>
      </c>
      <c r="H931" s="11">
        <v>0.54000002145767212</v>
      </c>
      <c r="I931" s="11">
        <v>1.1000000238418579</v>
      </c>
      <c r="J931" s="11">
        <v>2.75</v>
      </c>
      <c r="K931" s="11">
        <v>0.86000001430511475</v>
      </c>
      <c r="L931" s="11">
        <v>2.7000000476837158</v>
      </c>
      <c r="M931" s="11">
        <v>8.3000001907348633</v>
      </c>
      <c r="N931" s="11">
        <v>0</v>
      </c>
    </row>
    <row r="932" spans="1:14">
      <c r="A932">
        <v>925</v>
      </c>
      <c r="B932" s="9">
        <v>35734</v>
      </c>
      <c r="C932" s="6">
        <f t="shared" si="47"/>
        <v>10</v>
      </c>
      <c r="D932" s="12">
        <f t="shared" si="48"/>
        <v>1997</v>
      </c>
      <c r="E932" s="11">
        <v>2.9700000286102295</v>
      </c>
      <c r="F932" s="11">
        <v>2.869999885559082</v>
      </c>
      <c r="G932" s="11">
        <v>10.979999542236328</v>
      </c>
      <c r="H932" s="11">
        <v>0.10000000149011612</v>
      </c>
      <c r="I932" s="11">
        <v>1.1000000238418579</v>
      </c>
      <c r="J932" s="11">
        <v>1.1000000238418579</v>
      </c>
      <c r="K932" s="11">
        <v>0.15999999642372131</v>
      </c>
      <c r="L932" s="11">
        <v>2.5</v>
      </c>
      <c r="M932" s="11">
        <v>7.9000000953674316</v>
      </c>
      <c r="N932" s="11">
        <v>79.650001525878906</v>
      </c>
    </row>
    <row r="933" spans="1:14">
      <c r="A933">
        <v>926</v>
      </c>
      <c r="B933" s="9">
        <v>35764</v>
      </c>
      <c r="C933" s="6">
        <f t="shared" si="47"/>
        <v>11</v>
      </c>
      <c r="D933" s="12">
        <f t="shared" si="48"/>
        <v>1997</v>
      </c>
      <c r="E933" s="11">
        <v>9999</v>
      </c>
      <c r="F933" s="11">
        <v>9999</v>
      </c>
      <c r="G933" s="11">
        <v>9999</v>
      </c>
      <c r="H933" s="11">
        <v>9999</v>
      </c>
      <c r="I933" s="11">
        <v>1.1000000238418579</v>
      </c>
      <c r="J933" s="11">
        <v>0.2800000011920929</v>
      </c>
      <c r="K933" s="11">
        <v>0</v>
      </c>
      <c r="L933" s="11">
        <v>1.7000000476837158</v>
      </c>
      <c r="M933" s="11">
        <v>5.4000000953674316</v>
      </c>
      <c r="N933" s="11">
        <v>92.110000610351563</v>
      </c>
    </row>
    <row r="934" spans="1:14">
      <c r="A934">
        <v>927</v>
      </c>
      <c r="B934" s="9">
        <v>35795</v>
      </c>
      <c r="C934" s="6">
        <f t="shared" si="47"/>
        <v>12</v>
      </c>
      <c r="D934" s="12">
        <f t="shared" si="48"/>
        <v>1997</v>
      </c>
      <c r="E934" s="11">
        <v>9999</v>
      </c>
      <c r="F934" s="11">
        <v>9999</v>
      </c>
      <c r="G934" s="11">
        <v>9999</v>
      </c>
      <c r="H934" s="11">
        <v>9999</v>
      </c>
      <c r="I934" s="11">
        <v>1.1000000238418579</v>
      </c>
      <c r="J934" s="11">
        <v>0.2800000011920929</v>
      </c>
      <c r="K934" s="11">
        <v>0</v>
      </c>
      <c r="L934" s="11">
        <v>0.5</v>
      </c>
      <c r="M934" s="11">
        <v>1.7000000476837158</v>
      </c>
      <c r="N934" s="11">
        <v>78.790000915527344</v>
      </c>
    </row>
    <row r="935" spans="1:14">
      <c r="A935">
        <v>928</v>
      </c>
      <c r="B935" s="9">
        <v>35826</v>
      </c>
      <c r="C935" s="6">
        <f t="shared" si="47"/>
        <v>1</v>
      </c>
      <c r="D935" s="12">
        <f t="shared" si="48"/>
        <v>1998</v>
      </c>
      <c r="E935" s="11">
        <v>9999</v>
      </c>
      <c r="F935" s="11">
        <v>9999</v>
      </c>
      <c r="G935" s="11">
        <v>9999</v>
      </c>
      <c r="H935" s="11">
        <v>9999</v>
      </c>
      <c r="I935" s="11">
        <v>1.1000000238418579</v>
      </c>
      <c r="J935" s="11">
        <v>0</v>
      </c>
      <c r="K935" s="11">
        <v>0</v>
      </c>
      <c r="L935" s="11">
        <v>0.40000000596046448</v>
      </c>
      <c r="M935" s="11">
        <v>1.2000000476837158</v>
      </c>
      <c r="N935" s="11">
        <v>0.68999999761581421</v>
      </c>
    </row>
    <row r="936" spans="1:14">
      <c r="A936">
        <v>929</v>
      </c>
      <c r="B936" s="9">
        <v>35854</v>
      </c>
      <c r="C936" s="6">
        <f t="shared" si="47"/>
        <v>2</v>
      </c>
      <c r="D936" s="12">
        <f t="shared" si="48"/>
        <v>1998</v>
      </c>
      <c r="E936" s="11">
        <v>9999</v>
      </c>
      <c r="F936" s="11">
        <v>9999</v>
      </c>
      <c r="G936" s="11">
        <v>9999</v>
      </c>
      <c r="H936" s="11">
        <v>9999</v>
      </c>
      <c r="I936" s="11">
        <v>1.1000000238418579</v>
      </c>
      <c r="J936" s="11">
        <v>0</v>
      </c>
      <c r="K936" s="11">
        <v>0</v>
      </c>
      <c r="L936" s="11">
        <v>0.40000000596046448</v>
      </c>
      <c r="M936" s="11">
        <v>1.2000000476837158</v>
      </c>
      <c r="N936" s="11">
        <v>0</v>
      </c>
    </row>
    <row r="937" spans="1:14">
      <c r="A937">
        <v>930</v>
      </c>
      <c r="B937" s="9">
        <v>35885</v>
      </c>
      <c r="C937" s="6">
        <f t="shared" si="47"/>
        <v>3</v>
      </c>
      <c r="D937" s="12">
        <f t="shared" si="48"/>
        <v>1998</v>
      </c>
      <c r="E937" s="11">
        <v>0</v>
      </c>
      <c r="F937" s="11">
        <v>0</v>
      </c>
      <c r="G937" s="11">
        <v>9999</v>
      </c>
      <c r="H937" s="11">
        <v>9999</v>
      </c>
      <c r="I937" s="11">
        <v>1.1000000238418579</v>
      </c>
      <c r="J937" s="11">
        <v>1.6499999761581421</v>
      </c>
      <c r="K937" s="11">
        <v>0</v>
      </c>
      <c r="L937" s="11">
        <v>0.40000000596046448</v>
      </c>
      <c r="M937" s="11">
        <v>1.2000000476837158</v>
      </c>
      <c r="N937" s="11">
        <v>0</v>
      </c>
    </row>
    <row r="938" spans="1:14">
      <c r="A938">
        <v>931</v>
      </c>
      <c r="B938" s="9">
        <v>35915</v>
      </c>
      <c r="C938" s="6">
        <f t="shared" si="47"/>
        <v>4</v>
      </c>
      <c r="D938" s="12">
        <f t="shared" si="48"/>
        <v>1998</v>
      </c>
      <c r="E938" s="11">
        <v>15.210000038146973</v>
      </c>
      <c r="F938" s="11">
        <v>14.699999809265137</v>
      </c>
      <c r="G938" s="11">
        <v>55.770000457763672</v>
      </c>
      <c r="H938" s="11">
        <v>0.50999999046325684</v>
      </c>
      <c r="I938" s="11">
        <v>1.1000000238418579</v>
      </c>
      <c r="J938" s="11">
        <v>0.55000001192092896</v>
      </c>
      <c r="K938" s="11">
        <v>0.81000000238418579</v>
      </c>
      <c r="L938" s="11">
        <v>0.40000000596046448</v>
      </c>
      <c r="M938" s="11">
        <v>1.2000000476837158</v>
      </c>
      <c r="N938" s="11">
        <v>0</v>
      </c>
    </row>
    <row r="939" spans="1:14">
      <c r="A939">
        <v>932</v>
      </c>
      <c r="B939" s="9">
        <v>35946</v>
      </c>
      <c r="C939" s="6">
        <f t="shared" si="47"/>
        <v>5</v>
      </c>
      <c r="D939" s="12">
        <f t="shared" si="48"/>
        <v>1998</v>
      </c>
      <c r="E939" s="11">
        <v>12.060000419616699</v>
      </c>
      <c r="F939" s="11">
        <v>11.659999847412109</v>
      </c>
      <c r="G939" s="11">
        <v>44.220001220703125</v>
      </c>
      <c r="H939" s="11">
        <v>0.40000000596046448</v>
      </c>
      <c r="I939" s="11">
        <v>1.1000000238418579</v>
      </c>
      <c r="J939" s="11">
        <v>0.55000001192092896</v>
      </c>
      <c r="K939" s="11">
        <v>0.63999998569488525</v>
      </c>
      <c r="L939" s="11">
        <v>0.89999997615814209</v>
      </c>
      <c r="M939" s="11">
        <v>2.9000000953674316</v>
      </c>
      <c r="N939" s="11">
        <v>0</v>
      </c>
    </row>
    <row r="940" spans="1:14">
      <c r="A940">
        <v>933</v>
      </c>
      <c r="B940" s="9">
        <v>35976</v>
      </c>
      <c r="C940" s="6">
        <f t="shared" si="47"/>
        <v>6</v>
      </c>
      <c r="D940" s="12">
        <f t="shared" si="48"/>
        <v>1998</v>
      </c>
      <c r="E940" s="11">
        <v>35.189998626708984</v>
      </c>
      <c r="F940" s="11">
        <v>34.020000457763672</v>
      </c>
      <c r="G940" s="11">
        <v>129.03999328613281</v>
      </c>
      <c r="H940" s="11">
        <v>1.1699999570846558</v>
      </c>
      <c r="I940" s="11">
        <v>1.1000000238418579</v>
      </c>
      <c r="J940" s="11">
        <v>1.1000000238418579</v>
      </c>
      <c r="K940" s="11">
        <v>1.8799999952316284</v>
      </c>
      <c r="L940" s="11">
        <v>1.2999999523162842</v>
      </c>
      <c r="M940" s="11">
        <v>4.0999999046325684</v>
      </c>
      <c r="N940" s="11">
        <v>0</v>
      </c>
    </row>
    <row r="941" spans="1:14">
      <c r="A941">
        <v>934</v>
      </c>
      <c r="B941" s="9">
        <v>36007</v>
      </c>
      <c r="C941" s="6">
        <f t="shared" si="47"/>
        <v>7</v>
      </c>
      <c r="D941" s="12">
        <f t="shared" si="48"/>
        <v>1998</v>
      </c>
      <c r="E941" s="11">
        <v>35.959999084472656</v>
      </c>
      <c r="F941" s="11">
        <v>34.759998321533203</v>
      </c>
      <c r="G941" s="11">
        <v>131.85000610351563</v>
      </c>
      <c r="H941" s="11">
        <v>1.2000000476837158</v>
      </c>
      <c r="I941" s="11">
        <v>1.1000000238418579</v>
      </c>
      <c r="J941" s="11">
        <v>2.75</v>
      </c>
      <c r="K941" s="11">
        <v>1.9199999570846558</v>
      </c>
      <c r="L941" s="11">
        <v>0.89999997615814209</v>
      </c>
      <c r="M941" s="11">
        <v>2.9000000953674316</v>
      </c>
      <c r="N941" s="11">
        <v>0</v>
      </c>
    </row>
    <row r="942" spans="1:14">
      <c r="A942">
        <v>935</v>
      </c>
      <c r="B942" s="9">
        <v>36038</v>
      </c>
      <c r="C942" s="6">
        <f t="shared" si="47"/>
        <v>8</v>
      </c>
      <c r="D942" s="12">
        <f t="shared" si="48"/>
        <v>1998</v>
      </c>
      <c r="E942" s="11">
        <v>28.639999389648438</v>
      </c>
      <c r="F942" s="11">
        <v>27.690000534057617</v>
      </c>
      <c r="G942" s="11">
        <v>105.01000213623047</v>
      </c>
      <c r="H942" s="11">
        <v>0.94999998807907104</v>
      </c>
      <c r="I942" s="11">
        <v>1.1000000238418579</v>
      </c>
      <c r="J942" s="11">
        <v>3.2999999523162842</v>
      </c>
      <c r="K942" s="11">
        <v>1.5299999713897705</v>
      </c>
      <c r="L942" s="11">
        <v>1.1000000238418579</v>
      </c>
      <c r="M942" s="11">
        <v>3.2999999523162842</v>
      </c>
      <c r="N942" s="11">
        <v>0</v>
      </c>
    </row>
    <row r="943" spans="1:14">
      <c r="A943">
        <v>936</v>
      </c>
      <c r="B943" s="9">
        <v>36068</v>
      </c>
      <c r="C943" s="6">
        <f t="shared" si="47"/>
        <v>9</v>
      </c>
      <c r="D943" s="12">
        <f t="shared" si="48"/>
        <v>1998</v>
      </c>
      <c r="E943" s="11">
        <v>20.329999923706055</v>
      </c>
      <c r="F943" s="11">
        <v>19.649999618530273</v>
      </c>
      <c r="G943" s="11">
        <v>74.529998779296875</v>
      </c>
      <c r="H943" s="11">
        <v>0.68000000715255737</v>
      </c>
      <c r="I943" s="11">
        <v>1.1000000238418579</v>
      </c>
      <c r="J943" s="11">
        <v>2.75</v>
      </c>
      <c r="K943" s="11">
        <v>1.0800000429153442</v>
      </c>
      <c r="L943" s="11">
        <v>2.7000000476837158</v>
      </c>
      <c r="M943" s="11">
        <v>8.3000001907348633</v>
      </c>
      <c r="N943" s="11">
        <v>0</v>
      </c>
    </row>
    <row r="944" spans="1:14">
      <c r="A944">
        <v>937</v>
      </c>
      <c r="B944" s="9">
        <v>36099</v>
      </c>
      <c r="C944" s="6">
        <f t="shared" si="47"/>
        <v>10</v>
      </c>
      <c r="D944" s="12">
        <f t="shared" si="48"/>
        <v>1998</v>
      </c>
      <c r="E944" s="11">
        <v>2.6099998950958252</v>
      </c>
      <c r="F944" s="11">
        <v>2.5299999713897705</v>
      </c>
      <c r="G944" s="11">
        <v>9.5900001525878906</v>
      </c>
      <c r="H944" s="11">
        <v>9.0000003576278687E-2</v>
      </c>
      <c r="I944" s="11">
        <v>1.1000000238418579</v>
      </c>
      <c r="J944" s="11">
        <v>1.1000000238418579</v>
      </c>
      <c r="K944" s="11">
        <v>0.14000000059604645</v>
      </c>
      <c r="L944" s="11">
        <v>2.5</v>
      </c>
      <c r="M944" s="11">
        <v>7.9000000953674316</v>
      </c>
      <c r="N944" s="11">
        <v>84.769996643066406</v>
      </c>
    </row>
    <row r="945" spans="1:14">
      <c r="A945">
        <v>938</v>
      </c>
      <c r="B945" s="9">
        <v>36129</v>
      </c>
      <c r="C945" s="6">
        <f t="shared" si="47"/>
        <v>11</v>
      </c>
      <c r="D945" s="12">
        <f t="shared" si="48"/>
        <v>1998</v>
      </c>
      <c r="E945" s="11">
        <v>9999</v>
      </c>
      <c r="F945" s="11">
        <v>9999</v>
      </c>
      <c r="G945" s="11">
        <v>9999</v>
      </c>
      <c r="H945" s="11">
        <v>9999</v>
      </c>
      <c r="I945" s="11">
        <v>1.1000000238418579</v>
      </c>
      <c r="J945" s="11">
        <v>0.2800000011920929</v>
      </c>
      <c r="K945" s="11">
        <v>0</v>
      </c>
      <c r="L945" s="11">
        <v>1.7000000476837158</v>
      </c>
      <c r="M945" s="11">
        <v>5.4000000953674316</v>
      </c>
      <c r="N945" s="11">
        <v>96.919998168945313</v>
      </c>
    </row>
    <row r="946" spans="1:14">
      <c r="A946">
        <v>939</v>
      </c>
      <c r="B946" s="9">
        <v>36160</v>
      </c>
      <c r="C946" s="6">
        <f t="shared" si="47"/>
        <v>12</v>
      </c>
      <c r="D946" s="12">
        <f t="shared" si="48"/>
        <v>1998</v>
      </c>
      <c r="E946" s="11">
        <v>9999</v>
      </c>
      <c r="F946" s="11">
        <v>9999</v>
      </c>
      <c r="G946" s="11">
        <v>9999</v>
      </c>
      <c r="H946" s="11">
        <v>9999</v>
      </c>
      <c r="I946" s="11">
        <v>1.1000000238418579</v>
      </c>
      <c r="J946" s="11">
        <v>0.2800000011920929</v>
      </c>
      <c r="K946" s="11">
        <v>0</v>
      </c>
      <c r="L946" s="11">
        <v>0.5</v>
      </c>
      <c r="M946" s="11">
        <v>1.7000000476837158</v>
      </c>
      <c r="N946" s="11">
        <v>78.230003356933594</v>
      </c>
    </row>
    <row r="947" spans="1:14">
      <c r="A947">
        <v>940</v>
      </c>
      <c r="B947" s="9">
        <v>36191</v>
      </c>
      <c r="C947" s="6">
        <f t="shared" si="47"/>
        <v>1</v>
      </c>
      <c r="D947" s="12">
        <f t="shared" si="48"/>
        <v>1999</v>
      </c>
      <c r="E947" s="11">
        <v>9999</v>
      </c>
      <c r="F947" s="11">
        <v>9999</v>
      </c>
      <c r="G947" s="11">
        <v>9999</v>
      </c>
      <c r="H947" s="11">
        <v>9999</v>
      </c>
      <c r="I947" s="11">
        <v>1.1000000238418579</v>
      </c>
      <c r="J947" s="11">
        <v>0</v>
      </c>
      <c r="K947" s="11">
        <v>0</v>
      </c>
      <c r="L947" s="11">
        <v>0.40000000596046448</v>
      </c>
      <c r="M947" s="11">
        <v>1.2000000476837158</v>
      </c>
      <c r="N947" s="11">
        <v>35.610000610351563</v>
      </c>
    </row>
    <row r="948" spans="1:14">
      <c r="A948">
        <v>941</v>
      </c>
      <c r="B948" s="9">
        <v>36219</v>
      </c>
      <c r="C948" s="6">
        <f t="shared" si="47"/>
        <v>2</v>
      </c>
      <c r="D948" s="12">
        <f t="shared" si="48"/>
        <v>1999</v>
      </c>
      <c r="E948" s="11">
        <v>9999</v>
      </c>
      <c r="F948" s="11">
        <v>9999</v>
      </c>
      <c r="G948" s="11">
        <v>9999</v>
      </c>
      <c r="H948" s="11">
        <v>9999</v>
      </c>
      <c r="I948" s="11">
        <v>1.1000000238418579</v>
      </c>
      <c r="J948" s="11">
        <v>0</v>
      </c>
      <c r="K948" s="11">
        <v>0</v>
      </c>
      <c r="L948" s="11">
        <v>0.40000000596046448</v>
      </c>
      <c r="M948" s="11">
        <v>1.2000000476837158</v>
      </c>
      <c r="N948" s="11">
        <v>0</v>
      </c>
    </row>
    <row r="949" spans="1:14">
      <c r="A949">
        <v>942</v>
      </c>
      <c r="B949" s="9">
        <v>36250</v>
      </c>
      <c r="C949" s="6">
        <f t="shared" si="47"/>
        <v>3</v>
      </c>
      <c r="D949" s="12">
        <f t="shared" si="48"/>
        <v>1999</v>
      </c>
      <c r="E949" s="11">
        <v>0.18999999761581421</v>
      </c>
      <c r="F949" s="11">
        <v>0.18999999761581421</v>
      </c>
      <c r="G949" s="11">
        <v>9999</v>
      </c>
      <c r="H949" s="11">
        <v>9999</v>
      </c>
      <c r="I949" s="11">
        <v>1.1000000238418579</v>
      </c>
      <c r="J949" s="11">
        <v>1.6499999761581421</v>
      </c>
      <c r="K949" s="11">
        <v>9.9999997764825821E-3</v>
      </c>
      <c r="L949" s="11">
        <v>0.40000000596046448</v>
      </c>
      <c r="M949" s="11">
        <v>1.2000000476837158</v>
      </c>
      <c r="N949" s="11">
        <v>0</v>
      </c>
    </row>
    <row r="950" spans="1:14">
      <c r="A950">
        <v>943</v>
      </c>
      <c r="B950" s="9">
        <v>36280</v>
      </c>
      <c r="C950" s="6">
        <f t="shared" si="47"/>
        <v>4</v>
      </c>
      <c r="D950" s="12">
        <f t="shared" si="48"/>
        <v>1999</v>
      </c>
      <c r="E950" s="11">
        <v>22.180000305175781</v>
      </c>
      <c r="F950" s="11">
        <v>21.440000534057617</v>
      </c>
      <c r="G950" s="11">
        <v>81.449996948242188</v>
      </c>
      <c r="H950" s="11">
        <v>0.74000000953674316</v>
      </c>
      <c r="I950" s="11">
        <v>1.1000000238418579</v>
      </c>
      <c r="J950" s="11">
        <v>0.55000001192092896</v>
      </c>
      <c r="K950" s="11">
        <v>1.1799999475479126</v>
      </c>
      <c r="L950" s="11">
        <v>0.40000000596046448</v>
      </c>
      <c r="M950" s="11">
        <v>1.2000000476837158</v>
      </c>
      <c r="N950" s="11">
        <v>0</v>
      </c>
    </row>
    <row r="951" spans="1:14">
      <c r="A951">
        <v>944</v>
      </c>
      <c r="B951" s="9">
        <v>36311</v>
      </c>
      <c r="C951" s="6">
        <f t="shared" si="47"/>
        <v>5</v>
      </c>
      <c r="D951" s="12">
        <f t="shared" si="48"/>
        <v>1999</v>
      </c>
      <c r="E951" s="11">
        <v>27.670000076293945</v>
      </c>
      <c r="F951" s="11">
        <v>26.75</v>
      </c>
      <c r="G951" s="11">
        <v>101.59999847412109</v>
      </c>
      <c r="H951" s="11">
        <v>0.92000001668930054</v>
      </c>
      <c r="I951" s="11">
        <v>1.1000000238418579</v>
      </c>
      <c r="J951" s="11">
        <v>0.55000001192092896</v>
      </c>
      <c r="K951" s="11">
        <v>1.4800000190734863</v>
      </c>
      <c r="L951" s="11">
        <v>0.89999997615814209</v>
      </c>
      <c r="M951" s="11">
        <v>2.9000000953674316</v>
      </c>
      <c r="N951" s="11">
        <v>0</v>
      </c>
    </row>
    <row r="952" spans="1:14">
      <c r="A952">
        <v>945</v>
      </c>
      <c r="B952" s="9">
        <v>36341</v>
      </c>
      <c r="C952" s="6">
        <f t="shared" si="47"/>
        <v>6</v>
      </c>
      <c r="D952" s="12">
        <f t="shared" si="48"/>
        <v>1999</v>
      </c>
      <c r="E952" s="11">
        <v>27.469999313354492</v>
      </c>
      <c r="F952" s="11">
        <v>26.559999465942383</v>
      </c>
      <c r="G952" s="11">
        <v>100.86000061035156</v>
      </c>
      <c r="H952" s="11">
        <v>0.92000001668930054</v>
      </c>
      <c r="I952" s="11">
        <v>1.1000000238418579</v>
      </c>
      <c r="J952" s="11">
        <v>1.1000000238418579</v>
      </c>
      <c r="K952" s="11">
        <v>1.4700000286102295</v>
      </c>
      <c r="L952" s="11">
        <v>1.2999999523162842</v>
      </c>
      <c r="M952" s="11">
        <v>4.0999999046325684</v>
      </c>
      <c r="N952" s="11">
        <v>0</v>
      </c>
    </row>
    <row r="953" spans="1:14">
      <c r="A953">
        <v>946</v>
      </c>
      <c r="B953" s="9">
        <v>36372</v>
      </c>
      <c r="C953" s="6">
        <f t="shared" si="47"/>
        <v>7</v>
      </c>
      <c r="D953" s="12">
        <f t="shared" si="48"/>
        <v>1999</v>
      </c>
      <c r="E953" s="11">
        <v>27.840000152587891</v>
      </c>
      <c r="F953" s="11">
        <v>26.920000076293945</v>
      </c>
      <c r="G953" s="11">
        <v>102.22000122070313</v>
      </c>
      <c r="H953" s="11">
        <v>0.93000000715255737</v>
      </c>
      <c r="I953" s="11">
        <v>1.1000000238418579</v>
      </c>
      <c r="J953" s="11">
        <v>2.75</v>
      </c>
      <c r="K953" s="11">
        <v>1.4800000190734863</v>
      </c>
      <c r="L953" s="11">
        <v>0.89999997615814209</v>
      </c>
      <c r="M953" s="11">
        <v>2.9000000953674316</v>
      </c>
      <c r="N953" s="11">
        <v>0</v>
      </c>
    </row>
    <row r="954" spans="1:14">
      <c r="A954">
        <v>947</v>
      </c>
      <c r="B954" s="9">
        <v>36403</v>
      </c>
      <c r="C954" s="6">
        <f t="shared" si="47"/>
        <v>8</v>
      </c>
      <c r="D954" s="12">
        <f t="shared" si="48"/>
        <v>1999</v>
      </c>
      <c r="E954" s="11">
        <v>21.920000076293945</v>
      </c>
      <c r="F954" s="11">
        <v>21.190000534057617</v>
      </c>
      <c r="G954" s="11">
        <v>80.489997863769531</v>
      </c>
      <c r="H954" s="11">
        <v>0.73000001907348633</v>
      </c>
      <c r="I954" s="11">
        <v>1.1000000238418579</v>
      </c>
      <c r="J954" s="11">
        <v>3.2999999523162842</v>
      </c>
      <c r="K954" s="11">
        <v>1.1699999570846558</v>
      </c>
      <c r="L954" s="11">
        <v>1.1000000238418579</v>
      </c>
      <c r="M954" s="11">
        <v>3.2999999523162842</v>
      </c>
      <c r="N954" s="11">
        <v>0</v>
      </c>
    </row>
    <row r="955" spans="1:14">
      <c r="A955">
        <v>948</v>
      </c>
      <c r="B955" s="9">
        <v>36433</v>
      </c>
      <c r="C955" s="6">
        <f t="shared" si="47"/>
        <v>9</v>
      </c>
      <c r="D955" s="12">
        <f t="shared" si="48"/>
        <v>1999</v>
      </c>
      <c r="E955" s="11">
        <v>17.729999542236328</v>
      </c>
      <c r="F955" s="11">
        <v>17.139999389648438</v>
      </c>
      <c r="G955" s="11">
        <v>65.110000610351563</v>
      </c>
      <c r="H955" s="11">
        <v>0.5899999737739563</v>
      </c>
      <c r="I955" s="11">
        <v>1.1000000238418579</v>
      </c>
      <c r="J955" s="11">
        <v>2.75</v>
      </c>
      <c r="K955" s="11">
        <v>0.94999998807907104</v>
      </c>
      <c r="L955" s="11">
        <v>2.7000000476837158</v>
      </c>
      <c r="M955" s="11">
        <v>8.3000001907348633</v>
      </c>
      <c r="N955" s="11">
        <v>0</v>
      </c>
    </row>
    <row r="956" spans="1:14">
      <c r="A956">
        <v>949</v>
      </c>
      <c r="B956" s="9">
        <v>36464</v>
      </c>
      <c r="C956" s="6">
        <f t="shared" si="47"/>
        <v>10</v>
      </c>
      <c r="D956" s="12">
        <f t="shared" si="48"/>
        <v>1999</v>
      </c>
      <c r="E956" s="11">
        <v>4.9800000190734863</v>
      </c>
      <c r="F956" s="11">
        <v>4.809999942779541</v>
      </c>
      <c r="G956" s="11">
        <v>18.270000457763672</v>
      </c>
      <c r="H956" s="11">
        <v>0.17000000178813934</v>
      </c>
      <c r="I956" s="11">
        <v>1.1000000238418579</v>
      </c>
      <c r="J956" s="11">
        <v>1.1000000238418579</v>
      </c>
      <c r="K956" s="11">
        <v>0.27000001072883606</v>
      </c>
      <c r="L956" s="11">
        <v>2.5</v>
      </c>
      <c r="M956" s="11">
        <v>7.9000000953674316</v>
      </c>
      <c r="N956" s="11">
        <v>83.730003356933594</v>
      </c>
    </row>
    <row r="957" spans="1:14">
      <c r="A957">
        <v>950</v>
      </c>
      <c r="B957" s="9">
        <v>36494</v>
      </c>
      <c r="C957" s="6">
        <f t="shared" si="47"/>
        <v>11</v>
      </c>
      <c r="D957" s="12">
        <f t="shared" si="48"/>
        <v>1999</v>
      </c>
      <c r="E957" s="11">
        <v>9999</v>
      </c>
      <c r="F957" s="11">
        <v>9999</v>
      </c>
      <c r="G957" s="11">
        <v>9999</v>
      </c>
      <c r="H957" s="11">
        <v>9999</v>
      </c>
      <c r="I957" s="11">
        <v>1.1000000238418579</v>
      </c>
      <c r="J957" s="11">
        <v>0.2800000011920929</v>
      </c>
      <c r="K957" s="11">
        <v>0</v>
      </c>
      <c r="L957" s="11">
        <v>1.7000000476837158</v>
      </c>
      <c r="M957" s="11">
        <v>5.4000000953674316</v>
      </c>
      <c r="N957" s="11">
        <v>107.23999786376953</v>
      </c>
    </row>
    <row r="958" spans="1:14">
      <c r="A958">
        <v>951</v>
      </c>
      <c r="B958" s="9">
        <v>36525</v>
      </c>
      <c r="C958" s="6">
        <f t="shared" si="47"/>
        <v>12</v>
      </c>
      <c r="D958" s="12">
        <f t="shared" si="48"/>
        <v>1999</v>
      </c>
      <c r="E958" s="11">
        <v>9999</v>
      </c>
      <c r="F958" s="11">
        <v>9999</v>
      </c>
      <c r="G958" s="11">
        <v>9999</v>
      </c>
      <c r="H958" s="11">
        <v>9999</v>
      </c>
      <c r="I958" s="11">
        <v>1.1000000238418579</v>
      </c>
      <c r="J958" s="11">
        <v>0.2800000011920929</v>
      </c>
      <c r="K958" s="11">
        <v>0</v>
      </c>
      <c r="L958" s="11">
        <v>0.5</v>
      </c>
      <c r="M958" s="11">
        <v>1.7000000476837158</v>
      </c>
      <c r="N958" s="11">
        <v>90.550003051757813</v>
      </c>
    </row>
    <row r="959" spans="1:14">
      <c r="A959">
        <v>952</v>
      </c>
      <c r="B959" s="9">
        <v>36556</v>
      </c>
      <c r="C959" s="6">
        <f t="shared" si="47"/>
        <v>1</v>
      </c>
      <c r="D959" s="12">
        <f t="shared" si="48"/>
        <v>2000</v>
      </c>
      <c r="E959" s="11">
        <v>9999</v>
      </c>
      <c r="F959" s="11">
        <v>9999</v>
      </c>
      <c r="G959" s="11">
        <v>9999</v>
      </c>
      <c r="H959" s="11">
        <v>9999</v>
      </c>
      <c r="I959" s="11">
        <v>1.1000000238418579</v>
      </c>
      <c r="J959" s="11">
        <v>0</v>
      </c>
      <c r="K959" s="11">
        <v>0</v>
      </c>
      <c r="L959" s="11">
        <v>0.40000000596046448</v>
      </c>
      <c r="M959" s="11">
        <v>1.2000000476837158</v>
      </c>
      <c r="N959" s="11">
        <v>23.370000839233398</v>
      </c>
    </row>
    <row r="960" spans="1:14">
      <c r="A960">
        <v>953</v>
      </c>
      <c r="B960" s="9">
        <v>36585</v>
      </c>
      <c r="C960" s="6">
        <f t="shared" si="47"/>
        <v>2</v>
      </c>
      <c r="D960" s="12">
        <f t="shared" si="48"/>
        <v>2000</v>
      </c>
      <c r="E960" s="11">
        <v>9999</v>
      </c>
      <c r="F960" s="11">
        <v>9999</v>
      </c>
      <c r="G960" s="11">
        <v>9999</v>
      </c>
      <c r="H960" s="11">
        <v>9999</v>
      </c>
      <c r="I960" s="11">
        <v>1.1000000238418579</v>
      </c>
      <c r="J960" s="11">
        <v>0</v>
      </c>
      <c r="K960" s="11">
        <v>0</v>
      </c>
      <c r="L960" s="11">
        <v>0.40000000596046448</v>
      </c>
      <c r="M960" s="11">
        <v>1.2000000476837158</v>
      </c>
      <c r="N960" s="11">
        <v>0</v>
      </c>
    </row>
    <row r="961" spans="1:14">
      <c r="A961">
        <v>954</v>
      </c>
      <c r="B961" s="9">
        <v>36616</v>
      </c>
      <c r="C961" s="6">
        <f t="shared" si="47"/>
        <v>3</v>
      </c>
      <c r="D961" s="12">
        <f t="shared" si="48"/>
        <v>2000</v>
      </c>
      <c r="E961" s="11">
        <v>0</v>
      </c>
      <c r="F961" s="11">
        <v>0</v>
      </c>
      <c r="G961" s="11">
        <v>9999</v>
      </c>
      <c r="H961" s="11">
        <v>9999</v>
      </c>
      <c r="I961" s="11">
        <v>1.1000000238418579</v>
      </c>
      <c r="J961" s="11">
        <v>1.6499999761581421</v>
      </c>
      <c r="K961" s="11">
        <v>0</v>
      </c>
      <c r="L961" s="11">
        <v>0.40000000596046448</v>
      </c>
      <c r="M961" s="11">
        <v>1.2000000476837158</v>
      </c>
      <c r="N961" s="11">
        <v>0</v>
      </c>
    </row>
    <row r="962" spans="1:14">
      <c r="A962">
        <v>955</v>
      </c>
      <c r="B962" s="9">
        <v>36646</v>
      </c>
      <c r="C962" s="6">
        <f t="shared" si="47"/>
        <v>4</v>
      </c>
      <c r="D962" s="12">
        <f t="shared" si="48"/>
        <v>2000</v>
      </c>
      <c r="E962" s="11">
        <v>16.510000228881836</v>
      </c>
      <c r="F962" s="11">
        <v>15.960000038146973</v>
      </c>
      <c r="G962" s="11">
        <v>60.529998779296875</v>
      </c>
      <c r="H962" s="11">
        <v>0.55000001192092896</v>
      </c>
      <c r="I962" s="11">
        <v>1.1000000238418579</v>
      </c>
      <c r="J962" s="11">
        <v>0.55000001192092896</v>
      </c>
      <c r="K962" s="11">
        <v>0.87999999523162842</v>
      </c>
      <c r="L962" s="11">
        <v>0.40000000596046448</v>
      </c>
      <c r="M962" s="11">
        <v>1.2000000476837158</v>
      </c>
      <c r="N962" s="11">
        <v>0</v>
      </c>
    </row>
    <row r="963" spans="1:14">
      <c r="A963">
        <v>956</v>
      </c>
      <c r="B963" s="9">
        <v>36677</v>
      </c>
      <c r="C963" s="6">
        <f t="shared" si="47"/>
        <v>5</v>
      </c>
      <c r="D963" s="12">
        <f t="shared" si="48"/>
        <v>2000</v>
      </c>
      <c r="E963" s="11">
        <v>25.430000305175781</v>
      </c>
      <c r="F963" s="11">
        <v>24.590000152587891</v>
      </c>
      <c r="G963" s="11">
        <v>93.260002136230469</v>
      </c>
      <c r="H963" s="11">
        <v>0.85000002384185791</v>
      </c>
      <c r="I963" s="11">
        <v>1.1000000238418579</v>
      </c>
      <c r="J963" s="11">
        <v>0.55000001192092896</v>
      </c>
      <c r="K963" s="11">
        <v>1.3600000143051147</v>
      </c>
      <c r="L963" s="11">
        <v>0.89999997615814209</v>
      </c>
      <c r="M963" s="11">
        <v>2.9000000953674316</v>
      </c>
      <c r="N963" s="11">
        <v>0</v>
      </c>
    </row>
    <row r="964" spans="1:14">
      <c r="A964">
        <v>957</v>
      </c>
      <c r="B964" s="9">
        <v>36707</v>
      </c>
      <c r="C964" s="6">
        <f t="shared" si="47"/>
        <v>6</v>
      </c>
      <c r="D964" s="12">
        <f t="shared" si="48"/>
        <v>2000</v>
      </c>
      <c r="E964" s="11">
        <v>31.760000228881836</v>
      </c>
      <c r="F964" s="11">
        <v>30.700000762939453</v>
      </c>
      <c r="G964" s="11">
        <v>116.44000244140625</v>
      </c>
      <c r="H964" s="11">
        <v>1.059999942779541</v>
      </c>
      <c r="I964" s="11">
        <v>1.1000000238418579</v>
      </c>
      <c r="J964" s="11">
        <v>1.1000000238418579</v>
      </c>
      <c r="K964" s="11">
        <v>1.690000057220459</v>
      </c>
      <c r="L964" s="11">
        <v>1.2999999523162842</v>
      </c>
      <c r="M964" s="11">
        <v>4.0999999046325684</v>
      </c>
      <c r="N964" s="11">
        <v>0</v>
      </c>
    </row>
    <row r="965" spans="1:14">
      <c r="A965">
        <v>958</v>
      </c>
      <c r="B965" s="9">
        <v>36738</v>
      </c>
      <c r="C965" s="6">
        <f t="shared" si="47"/>
        <v>7</v>
      </c>
      <c r="D965" s="12">
        <f t="shared" si="48"/>
        <v>2000</v>
      </c>
      <c r="E965" s="11">
        <v>31.940000534057617</v>
      </c>
      <c r="F965" s="11">
        <v>30.879999160766602</v>
      </c>
      <c r="G965" s="11">
        <v>117.12999725341797</v>
      </c>
      <c r="H965" s="11">
        <v>1.059999942779541</v>
      </c>
      <c r="I965" s="11">
        <v>1.1000000238418579</v>
      </c>
      <c r="J965" s="11">
        <v>2.75</v>
      </c>
      <c r="K965" s="11">
        <v>1.7000000476837158</v>
      </c>
      <c r="L965" s="11">
        <v>0.89999997615814209</v>
      </c>
      <c r="M965" s="11">
        <v>2.9000000953674316</v>
      </c>
      <c r="N965" s="11">
        <v>0</v>
      </c>
    </row>
    <row r="966" spans="1:14">
      <c r="A966">
        <v>959</v>
      </c>
      <c r="B966" s="9">
        <v>36769</v>
      </c>
      <c r="C966" s="6">
        <f t="shared" si="47"/>
        <v>8</v>
      </c>
      <c r="D966" s="12">
        <f t="shared" si="48"/>
        <v>2000</v>
      </c>
      <c r="E966" s="11">
        <v>25.440000534057617</v>
      </c>
      <c r="F966" s="11">
        <v>24.590000152587891</v>
      </c>
      <c r="G966" s="11">
        <v>93.290000915527344</v>
      </c>
      <c r="H966" s="11">
        <v>0.85000002384185791</v>
      </c>
      <c r="I966" s="11">
        <v>1.1000000238418579</v>
      </c>
      <c r="J966" s="11">
        <v>3.2999999523162842</v>
      </c>
      <c r="K966" s="11">
        <v>1.3600000143051147</v>
      </c>
      <c r="L966" s="11">
        <v>1.1000000238418579</v>
      </c>
      <c r="M966" s="11">
        <v>3.2999999523162842</v>
      </c>
      <c r="N966" s="11">
        <v>0</v>
      </c>
    </row>
    <row r="967" spans="1:14">
      <c r="A967">
        <v>960</v>
      </c>
      <c r="B967" s="9">
        <v>36799</v>
      </c>
      <c r="C967" s="6">
        <f t="shared" si="47"/>
        <v>9</v>
      </c>
      <c r="D967" s="12">
        <f t="shared" si="48"/>
        <v>2000</v>
      </c>
      <c r="E967" s="11">
        <v>18.920000076293945</v>
      </c>
      <c r="F967" s="11">
        <v>18.290000915527344</v>
      </c>
      <c r="G967" s="11">
        <v>69.360000610351563</v>
      </c>
      <c r="H967" s="11">
        <v>0.62999999523162842</v>
      </c>
      <c r="I967" s="11">
        <v>1.1000000238418579</v>
      </c>
      <c r="J967" s="11">
        <v>2.75</v>
      </c>
      <c r="K967" s="11">
        <v>1.0099999904632568</v>
      </c>
      <c r="L967" s="11">
        <v>2.7000000476837158</v>
      </c>
      <c r="M967" s="11">
        <v>8.3000001907348633</v>
      </c>
      <c r="N967" s="11">
        <v>0</v>
      </c>
    </row>
    <row r="968" spans="1:14">
      <c r="A968">
        <v>961</v>
      </c>
      <c r="B968" s="9">
        <v>36830</v>
      </c>
      <c r="C968" s="6">
        <f t="shared" si="47"/>
        <v>10</v>
      </c>
      <c r="D968" s="12">
        <f t="shared" si="48"/>
        <v>2000</v>
      </c>
      <c r="E968" s="11">
        <v>0</v>
      </c>
      <c r="F968" s="11">
        <v>0</v>
      </c>
      <c r="G968" s="11">
        <v>0</v>
      </c>
      <c r="H968" s="11">
        <v>0</v>
      </c>
      <c r="I968" s="11">
        <v>1.1000000238418579</v>
      </c>
      <c r="J968" s="11">
        <v>1.1000000238418579</v>
      </c>
      <c r="K968" s="11">
        <v>0</v>
      </c>
      <c r="L968" s="11">
        <v>2.5</v>
      </c>
      <c r="M968" s="11">
        <v>7.9000000953674316</v>
      </c>
      <c r="N968" s="11">
        <v>71.05999755859375</v>
      </c>
    </row>
    <row r="969" spans="1:14">
      <c r="A969">
        <v>962</v>
      </c>
      <c r="B969" s="9">
        <v>36860</v>
      </c>
      <c r="C969" s="6">
        <f t="shared" ref="C969:C1015" si="49">MONTH(B969)</f>
        <v>11</v>
      </c>
      <c r="D969" s="12">
        <f t="shared" ref="D969:D1015" si="50">YEAR(B969)</f>
        <v>2000</v>
      </c>
      <c r="E969" s="11">
        <v>9999</v>
      </c>
      <c r="F969" s="11">
        <v>9999</v>
      </c>
      <c r="G969" s="11">
        <v>9999</v>
      </c>
      <c r="H969" s="11">
        <v>9999</v>
      </c>
      <c r="I969" s="11">
        <v>1.1000000238418579</v>
      </c>
      <c r="J969" s="11">
        <v>0.2800000011920929</v>
      </c>
      <c r="K969" s="11">
        <v>0</v>
      </c>
      <c r="L969" s="11">
        <v>1.7000000476837158</v>
      </c>
      <c r="M969" s="11">
        <v>5.4000000953674316</v>
      </c>
      <c r="N969" s="11">
        <v>111.52999877929688</v>
      </c>
    </row>
    <row r="970" spans="1:14">
      <c r="A970">
        <v>963</v>
      </c>
      <c r="B970" s="9">
        <v>36891</v>
      </c>
      <c r="C970" s="6">
        <f t="shared" si="49"/>
        <v>12</v>
      </c>
      <c r="D970" s="12">
        <f t="shared" si="50"/>
        <v>2000</v>
      </c>
      <c r="E970" s="11">
        <v>9999</v>
      </c>
      <c r="F970" s="11">
        <v>9999</v>
      </c>
      <c r="G970" s="11">
        <v>9999</v>
      </c>
      <c r="H970" s="11">
        <v>9999</v>
      </c>
      <c r="I970" s="11">
        <v>1.1000000238418579</v>
      </c>
      <c r="J970" s="11">
        <v>0.2800000011920929</v>
      </c>
      <c r="K970" s="11">
        <v>0</v>
      </c>
      <c r="L970" s="11">
        <v>0.5</v>
      </c>
      <c r="M970" s="11">
        <v>1.7000000476837158</v>
      </c>
      <c r="N970" s="11">
        <v>85.699996948242188</v>
      </c>
    </row>
    <row r="971" spans="1:14">
      <c r="A971">
        <v>964</v>
      </c>
      <c r="B971" s="9">
        <v>36922</v>
      </c>
      <c r="C971" s="6">
        <f t="shared" si="49"/>
        <v>1</v>
      </c>
      <c r="D971" s="12">
        <f t="shared" si="50"/>
        <v>2001</v>
      </c>
      <c r="E971" s="11">
        <v>9999</v>
      </c>
      <c r="F971" s="11">
        <v>9999</v>
      </c>
      <c r="G971" s="11">
        <v>9999</v>
      </c>
      <c r="H971" s="11">
        <v>9999</v>
      </c>
      <c r="I971" s="11">
        <v>1.1000000238418579</v>
      </c>
      <c r="J971" s="11">
        <v>0</v>
      </c>
      <c r="K971" s="11">
        <v>0</v>
      </c>
      <c r="L971" s="11">
        <v>0.40000000596046448</v>
      </c>
      <c r="M971" s="11">
        <v>1.2000000476837158</v>
      </c>
      <c r="N971" s="11">
        <v>28.719999313354492</v>
      </c>
    </row>
    <row r="972" spans="1:14">
      <c r="A972">
        <v>965</v>
      </c>
      <c r="B972" s="9">
        <v>36950</v>
      </c>
      <c r="C972" s="6">
        <f t="shared" si="49"/>
        <v>2</v>
      </c>
      <c r="D972" s="12">
        <f t="shared" si="50"/>
        <v>2001</v>
      </c>
      <c r="E972" s="11">
        <v>9999</v>
      </c>
      <c r="F972" s="11">
        <v>9999</v>
      </c>
      <c r="G972" s="11">
        <v>9999</v>
      </c>
      <c r="H972" s="11">
        <v>9999</v>
      </c>
      <c r="I972" s="11">
        <v>1.1000000238418579</v>
      </c>
      <c r="J972" s="11">
        <v>0</v>
      </c>
      <c r="K972" s="11">
        <v>0</v>
      </c>
      <c r="L972" s="11">
        <v>0.40000000596046448</v>
      </c>
      <c r="M972" s="11">
        <v>1.2000000476837158</v>
      </c>
      <c r="N972" s="11">
        <v>0</v>
      </c>
    </row>
    <row r="973" spans="1:14">
      <c r="A973">
        <v>966</v>
      </c>
      <c r="B973" s="9">
        <v>36981</v>
      </c>
      <c r="C973" s="6">
        <f t="shared" si="49"/>
        <v>3</v>
      </c>
      <c r="D973" s="12">
        <f t="shared" si="50"/>
        <v>2001</v>
      </c>
      <c r="E973" s="11">
        <v>0.27000001072883606</v>
      </c>
      <c r="F973" s="11">
        <v>0.25999999046325684</v>
      </c>
      <c r="G973" s="11">
        <v>9999</v>
      </c>
      <c r="H973" s="11">
        <v>9999</v>
      </c>
      <c r="I973" s="11">
        <v>1.1000000238418579</v>
      </c>
      <c r="J973" s="11">
        <v>1.6499999761581421</v>
      </c>
      <c r="K973" s="11">
        <v>9.9999997764825821E-3</v>
      </c>
      <c r="L973" s="11">
        <v>0.40000000596046448</v>
      </c>
      <c r="M973" s="11">
        <v>1.2000000476837158</v>
      </c>
      <c r="N973" s="11">
        <v>0</v>
      </c>
    </row>
    <row r="974" spans="1:14">
      <c r="A974">
        <v>967</v>
      </c>
      <c r="B974" s="9">
        <v>37011</v>
      </c>
      <c r="C974" s="6">
        <f t="shared" si="49"/>
        <v>4</v>
      </c>
      <c r="D974" s="12">
        <f t="shared" si="50"/>
        <v>2001</v>
      </c>
      <c r="E974" s="11">
        <v>20.079999923706055</v>
      </c>
      <c r="F974" s="11">
        <v>19.409999847412109</v>
      </c>
      <c r="G974" s="11">
        <v>73.760002136230469</v>
      </c>
      <c r="H974" s="11">
        <v>0.67000001668930054</v>
      </c>
      <c r="I974" s="11">
        <v>1.1000000238418579</v>
      </c>
      <c r="J974" s="11">
        <v>0.55000001192092896</v>
      </c>
      <c r="K974" s="11">
        <v>1.0700000524520874</v>
      </c>
      <c r="L974" s="11">
        <v>0.40000000596046448</v>
      </c>
      <c r="M974" s="11">
        <v>1.2000000476837158</v>
      </c>
      <c r="N974" s="11">
        <v>0</v>
      </c>
    </row>
    <row r="975" spans="1:14">
      <c r="A975">
        <v>968</v>
      </c>
      <c r="B975" s="9">
        <v>37042</v>
      </c>
      <c r="C975" s="6">
        <f t="shared" si="49"/>
        <v>5</v>
      </c>
      <c r="D975" s="12">
        <f t="shared" si="50"/>
        <v>2001</v>
      </c>
      <c r="E975" s="11">
        <v>29.319999694824219</v>
      </c>
      <c r="F975" s="11">
        <v>28.340000152587891</v>
      </c>
      <c r="G975" s="11">
        <v>107.69999694824219</v>
      </c>
      <c r="H975" s="11">
        <v>0.98000001907348633</v>
      </c>
      <c r="I975" s="11">
        <v>1.1000000238418579</v>
      </c>
      <c r="J975" s="11">
        <v>0.55000001192092896</v>
      </c>
      <c r="K975" s="11">
        <v>1.559999942779541</v>
      </c>
      <c r="L975" s="11">
        <v>0.89999997615814209</v>
      </c>
      <c r="M975" s="11">
        <v>2.9000000953674316</v>
      </c>
      <c r="N975" s="11">
        <v>0</v>
      </c>
    </row>
    <row r="976" spans="1:14">
      <c r="A976">
        <v>969</v>
      </c>
      <c r="B976" s="9">
        <v>37072</v>
      </c>
      <c r="C976" s="6">
        <f t="shared" si="49"/>
        <v>6</v>
      </c>
      <c r="D976" s="12">
        <f t="shared" si="50"/>
        <v>2001</v>
      </c>
      <c r="E976" s="11">
        <v>29.819999694824219</v>
      </c>
      <c r="F976" s="11">
        <v>28.829999923706055</v>
      </c>
      <c r="G976" s="11">
        <v>109.55000305175781</v>
      </c>
      <c r="H976" s="11">
        <v>1</v>
      </c>
      <c r="I976" s="11">
        <v>1.1000000238418579</v>
      </c>
      <c r="J976" s="11">
        <v>1.1000000238418579</v>
      </c>
      <c r="K976" s="11">
        <v>1.5900000333786011</v>
      </c>
      <c r="L976" s="11">
        <v>1.2999999523162842</v>
      </c>
      <c r="M976" s="11">
        <v>4.0999999046325684</v>
      </c>
      <c r="N976" s="11">
        <v>0</v>
      </c>
    </row>
    <row r="977" spans="1:14">
      <c r="A977">
        <v>970</v>
      </c>
      <c r="B977" s="9">
        <v>37103</v>
      </c>
      <c r="C977" s="6">
        <f t="shared" si="49"/>
        <v>7</v>
      </c>
      <c r="D977" s="12">
        <f t="shared" si="50"/>
        <v>2001</v>
      </c>
      <c r="E977" s="11">
        <v>29.120000839233398</v>
      </c>
      <c r="F977" s="11">
        <v>28.149999618530273</v>
      </c>
      <c r="G977" s="11">
        <v>106.98000335693359</v>
      </c>
      <c r="H977" s="11">
        <v>0.97000002861022949</v>
      </c>
      <c r="I977" s="11">
        <v>1.1000000238418579</v>
      </c>
      <c r="J977" s="11">
        <v>2.75</v>
      </c>
      <c r="K977" s="11">
        <v>1.5499999523162842</v>
      </c>
      <c r="L977" s="11">
        <v>0.89999997615814209</v>
      </c>
      <c r="M977" s="11">
        <v>2.9000000953674316</v>
      </c>
      <c r="N977" s="11">
        <v>0</v>
      </c>
    </row>
    <row r="978" spans="1:14">
      <c r="A978">
        <v>971</v>
      </c>
      <c r="B978" s="9">
        <v>37134</v>
      </c>
      <c r="C978" s="6">
        <f t="shared" si="49"/>
        <v>8</v>
      </c>
      <c r="D978" s="12">
        <f t="shared" si="50"/>
        <v>2001</v>
      </c>
      <c r="E978" s="11">
        <v>23.200000762939453</v>
      </c>
      <c r="F978" s="11">
        <v>22.420000076293945</v>
      </c>
      <c r="G978" s="11">
        <v>85.209999084472656</v>
      </c>
      <c r="H978" s="11">
        <v>0.76999998092651367</v>
      </c>
      <c r="I978" s="11">
        <v>1.1000000238418579</v>
      </c>
      <c r="J978" s="11">
        <v>3.2999999523162842</v>
      </c>
      <c r="K978" s="11">
        <v>1.2400000095367432</v>
      </c>
      <c r="L978" s="11">
        <v>1.1000000238418579</v>
      </c>
      <c r="M978" s="11">
        <v>3.2999999523162842</v>
      </c>
      <c r="N978" s="11">
        <v>0</v>
      </c>
    </row>
    <row r="979" spans="1:14">
      <c r="A979">
        <v>972</v>
      </c>
      <c r="B979" s="9">
        <v>37164</v>
      </c>
      <c r="C979" s="6">
        <f t="shared" si="49"/>
        <v>9</v>
      </c>
      <c r="D979" s="12">
        <f t="shared" si="50"/>
        <v>2001</v>
      </c>
      <c r="E979" s="11">
        <v>16.590000152587891</v>
      </c>
      <c r="F979" s="11">
        <v>16.030000686645508</v>
      </c>
      <c r="G979" s="11">
        <v>60.930000305175781</v>
      </c>
      <c r="H979" s="11">
        <v>0.55000001192092896</v>
      </c>
      <c r="I979" s="11">
        <v>1.1000000238418579</v>
      </c>
      <c r="J979" s="11">
        <v>2.75</v>
      </c>
      <c r="K979" s="11">
        <v>0.87999999523162842</v>
      </c>
      <c r="L979" s="11">
        <v>2.7000000476837158</v>
      </c>
      <c r="M979" s="11">
        <v>8.3000001907348633</v>
      </c>
      <c r="N979" s="11">
        <v>0</v>
      </c>
    </row>
    <row r="980" spans="1:14">
      <c r="A980">
        <v>973</v>
      </c>
      <c r="B980" s="9">
        <v>37195</v>
      </c>
      <c r="C980" s="6">
        <f t="shared" si="49"/>
        <v>10</v>
      </c>
      <c r="D980" s="12">
        <f t="shared" si="50"/>
        <v>2001</v>
      </c>
      <c r="E980" s="11">
        <v>1.6000000238418579</v>
      </c>
      <c r="F980" s="11">
        <v>1.5399999618530273</v>
      </c>
      <c r="G980" s="11">
        <v>5.869999885559082</v>
      </c>
      <c r="H980" s="11">
        <v>5.000000074505806E-2</v>
      </c>
      <c r="I980" s="11">
        <v>1.1000000238418579</v>
      </c>
      <c r="J980" s="11">
        <v>1.1000000238418579</v>
      </c>
      <c r="K980" s="11">
        <v>9.0000003576278687E-2</v>
      </c>
      <c r="L980" s="11">
        <v>2.5</v>
      </c>
      <c r="M980" s="11">
        <v>7.9000000953674316</v>
      </c>
      <c r="N980" s="11">
        <v>85.80999755859375</v>
      </c>
    </row>
    <row r="981" spans="1:14">
      <c r="A981">
        <v>974</v>
      </c>
      <c r="B981" s="9">
        <v>37225</v>
      </c>
      <c r="C981" s="6">
        <f t="shared" si="49"/>
        <v>11</v>
      </c>
      <c r="D981" s="12">
        <f t="shared" si="50"/>
        <v>2001</v>
      </c>
      <c r="E981" s="11">
        <v>9999</v>
      </c>
      <c r="F981" s="11">
        <v>9999</v>
      </c>
      <c r="G981" s="11">
        <v>9999</v>
      </c>
      <c r="H981" s="11">
        <v>9999</v>
      </c>
      <c r="I981" s="11">
        <v>1.1000000238418579</v>
      </c>
      <c r="J981" s="11">
        <v>0.2800000011920929</v>
      </c>
      <c r="K981" s="11">
        <v>0</v>
      </c>
      <c r="L981" s="11">
        <v>1.7000000476837158</v>
      </c>
      <c r="M981" s="11">
        <v>5.4000000953674316</v>
      </c>
      <c r="N981" s="11">
        <v>98.180000305175781</v>
      </c>
    </row>
    <row r="982" spans="1:14">
      <c r="A982">
        <v>975</v>
      </c>
      <c r="B982" s="9">
        <v>37256</v>
      </c>
      <c r="C982" s="6">
        <f t="shared" si="49"/>
        <v>12</v>
      </c>
      <c r="D982" s="12">
        <f t="shared" si="50"/>
        <v>2001</v>
      </c>
      <c r="E982" s="11">
        <v>9999</v>
      </c>
      <c r="F982" s="11">
        <v>9999</v>
      </c>
      <c r="G982" s="11">
        <v>9999</v>
      </c>
      <c r="H982" s="11">
        <v>9999</v>
      </c>
      <c r="I982" s="11">
        <v>1.1000000238418579</v>
      </c>
      <c r="J982" s="11">
        <v>0.2800000011920929</v>
      </c>
      <c r="K982" s="11">
        <v>0</v>
      </c>
      <c r="L982" s="11">
        <v>0.5</v>
      </c>
      <c r="M982" s="11">
        <v>1.7000000476837158</v>
      </c>
      <c r="N982" s="11">
        <v>59.869998931884766</v>
      </c>
    </row>
    <row r="983" spans="1:14">
      <c r="A983">
        <v>976</v>
      </c>
      <c r="B983" s="9">
        <v>37287</v>
      </c>
      <c r="C983" s="6">
        <f t="shared" si="49"/>
        <v>1</v>
      </c>
      <c r="D983" s="12">
        <f t="shared" si="50"/>
        <v>2002</v>
      </c>
      <c r="E983" s="11">
        <v>9999</v>
      </c>
      <c r="F983" s="11">
        <v>9999</v>
      </c>
      <c r="G983" s="11">
        <v>9999</v>
      </c>
      <c r="H983" s="11">
        <v>9999</v>
      </c>
      <c r="I983" s="11">
        <v>1.1000000238418579</v>
      </c>
      <c r="J983" s="11">
        <v>0</v>
      </c>
      <c r="K983" s="11">
        <v>0</v>
      </c>
      <c r="L983" s="11">
        <v>0.40000000596046448</v>
      </c>
      <c r="M983" s="11">
        <v>1.2000000476837158</v>
      </c>
      <c r="N983" s="11">
        <v>23.799999237060547</v>
      </c>
    </row>
    <row r="984" spans="1:14">
      <c r="A984">
        <v>977</v>
      </c>
      <c r="B984" s="9">
        <v>37315</v>
      </c>
      <c r="C984" s="6">
        <f t="shared" si="49"/>
        <v>2</v>
      </c>
      <c r="D984" s="12">
        <f t="shared" si="50"/>
        <v>2002</v>
      </c>
      <c r="E984" s="11">
        <v>9999</v>
      </c>
      <c r="F984" s="11">
        <v>9999</v>
      </c>
      <c r="G984" s="11">
        <v>9999</v>
      </c>
      <c r="H984" s="11">
        <v>9999</v>
      </c>
      <c r="I984" s="11">
        <v>1.1000000238418579</v>
      </c>
      <c r="J984" s="11">
        <v>0</v>
      </c>
      <c r="K984" s="11">
        <v>0</v>
      </c>
      <c r="L984" s="11">
        <v>0.40000000596046448</v>
      </c>
      <c r="M984" s="11">
        <v>1.2000000476837158</v>
      </c>
      <c r="N984" s="11">
        <v>0</v>
      </c>
    </row>
    <row r="985" spans="1:14">
      <c r="A985">
        <v>978</v>
      </c>
      <c r="B985" s="9">
        <v>37346</v>
      </c>
      <c r="C985" s="6">
        <f t="shared" si="49"/>
        <v>3</v>
      </c>
      <c r="D985" s="12">
        <f t="shared" si="50"/>
        <v>2002</v>
      </c>
      <c r="E985" s="11">
        <v>0.23999999463558197</v>
      </c>
      <c r="F985" s="11">
        <v>0.23000000417232513</v>
      </c>
      <c r="G985" s="11">
        <v>9999</v>
      </c>
      <c r="H985" s="11">
        <v>9999</v>
      </c>
      <c r="I985" s="11">
        <v>1.1000000238418579</v>
      </c>
      <c r="J985" s="11">
        <v>1.6499999761581421</v>
      </c>
      <c r="K985" s="11">
        <v>9.9999997764825821E-3</v>
      </c>
      <c r="L985" s="11">
        <v>0.40000000596046448</v>
      </c>
      <c r="M985" s="11">
        <v>1.2000000476837158</v>
      </c>
      <c r="N985" s="11">
        <v>0</v>
      </c>
    </row>
    <row r="986" spans="1:14">
      <c r="A986">
        <v>979</v>
      </c>
      <c r="B986" s="9">
        <v>37376</v>
      </c>
      <c r="C986" s="6">
        <f t="shared" si="49"/>
        <v>4</v>
      </c>
      <c r="D986" s="12">
        <f t="shared" si="50"/>
        <v>2002</v>
      </c>
      <c r="E986" s="11">
        <v>26.360000610351563</v>
      </c>
      <c r="F986" s="11">
        <v>25.479999542236328</v>
      </c>
      <c r="G986" s="11">
        <v>96.819999694824219</v>
      </c>
      <c r="H986" s="11">
        <v>0.87999999523162842</v>
      </c>
      <c r="I986" s="11">
        <v>1.1000000238418579</v>
      </c>
      <c r="J986" s="11">
        <v>0.55000001192092896</v>
      </c>
      <c r="K986" s="11">
        <v>1.4099999666213989</v>
      </c>
      <c r="L986" s="11">
        <v>0.40000000596046448</v>
      </c>
      <c r="M986" s="11">
        <v>1.2000000476837158</v>
      </c>
      <c r="N986" s="11">
        <v>0</v>
      </c>
    </row>
    <row r="987" spans="1:14">
      <c r="A987">
        <v>980</v>
      </c>
      <c r="B987" s="9">
        <v>37407</v>
      </c>
      <c r="C987" s="6">
        <f t="shared" si="49"/>
        <v>5</v>
      </c>
      <c r="D987" s="12">
        <f t="shared" si="50"/>
        <v>2002</v>
      </c>
      <c r="E987" s="11">
        <v>21.729999542236328</v>
      </c>
      <c r="F987" s="11">
        <v>21.010000228881836</v>
      </c>
      <c r="G987" s="11">
        <v>79.819999694824219</v>
      </c>
      <c r="H987" s="11">
        <v>0.73000001907348633</v>
      </c>
      <c r="I987" s="11">
        <v>1.1000000238418579</v>
      </c>
      <c r="J987" s="11">
        <v>0.55000001192092896</v>
      </c>
      <c r="K987" s="11">
        <v>1.1599999666213989</v>
      </c>
      <c r="L987" s="11">
        <v>0.89999997615814209</v>
      </c>
      <c r="M987" s="11">
        <v>2.9000000953674316</v>
      </c>
      <c r="N987" s="11">
        <v>0</v>
      </c>
    </row>
    <row r="988" spans="1:14">
      <c r="A988">
        <v>981</v>
      </c>
      <c r="B988" s="9">
        <v>37437</v>
      </c>
      <c r="C988" s="6">
        <f t="shared" si="49"/>
        <v>6</v>
      </c>
      <c r="D988" s="12">
        <f t="shared" si="50"/>
        <v>2002</v>
      </c>
      <c r="E988" s="11">
        <v>28.709999084472656</v>
      </c>
      <c r="F988" s="11">
        <v>27.75</v>
      </c>
      <c r="G988" s="11">
        <v>105.44000244140625</v>
      </c>
      <c r="H988" s="11">
        <v>0.95999997854232788</v>
      </c>
      <c r="I988" s="11">
        <v>1.1000000238418579</v>
      </c>
      <c r="J988" s="11">
        <v>1.1000000238418579</v>
      </c>
      <c r="K988" s="11">
        <v>1.5299999713897705</v>
      </c>
      <c r="L988" s="11">
        <v>1.2999999523162842</v>
      </c>
      <c r="M988" s="11">
        <v>4.0999999046325684</v>
      </c>
      <c r="N988" s="11">
        <v>0</v>
      </c>
    </row>
    <row r="989" spans="1:14">
      <c r="A989">
        <v>982</v>
      </c>
      <c r="B989" s="9">
        <v>37468</v>
      </c>
      <c r="C989" s="6">
        <f t="shared" si="49"/>
        <v>7</v>
      </c>
      <c r="D989" s="12">
        <f t="shared" si="50"/>
        <v>2002</v>
      </c>
      <c r="E989" s="11">
        <v>27.360000610351563</v>
      </c>
      <c r="F989" s="11">
        <v>26.450000762939453</v>
      </c>
      <c r="G989" s="11">
        <v>100.48999786376953</v>
      </c>
      <c r="H989" s="11">
        <v>0.9100000262260437</v>
      </c>
      <c r="I989" s="11">
        <v>1.1000000238418579</v>
      </c>
      <c r="J989" s="11">
        <v>2.75</v>
      </c>
      <c r="K989" s="11">
        <v>1.4600000381469727</v>
      </c>
      <c r="L989" s="11">
        <v>0.89999997615814209</v>
      </c>
      <c r="M989" s="11">
        <v>2.9000000953674316</v>
      </c>
      <c r="N989" s="11">
        <v>0</v>
      </c>
    </row>
    <row r="990" spans="1:14">
      <c r="A990">
        <v>983</v>
      </c>
      <c r="B990" s="9">
        <v>37499</v>
      </c>
      <c r="C990" s="6">
        <f t="shared" si="49"/>
        <v>8</v>
      </c>
      <c r="D990" s="12">
        <f t="shared" si="50"/>
        <v>2002</v>
      </c>
      <c r="E990" s="11">
        <v>21.790000915527344</v>
      </c>
      <c r="F990" s="11">
        <v>21.069999694824219</v>
      </c>
      <c r="G990" s="11">
        <v>80.040000915527344</v>
      </c>
      <c r="H990" s="11">
        <v>0.73000001907348633</v>
      </c>
      <c r="I990" s="11">
        <v>1.1000000238418579</v>
      </c>
      <c r="J990" s="11">
        <v>3.2999999523162842</v>
      </c>
      <c r="K990" s="11">
        <v>1.1599999666213989</v>
      </c>
      <c r="L990" s="11">
        <v>1.1000000238418579</v>
      </c>
      <c r="M990" s="11">
        <v>3.2999999523162842</v>
      </c>
      <c r="N990" s="11">
        <v>0</v>
      </c>
    </row>
    <row r="991" spans="1:14">
      <c r="A991">
        <v>984</v>
      </c>
      <c r="B991" s="9">
        <v>37529</v>
      </c>
      <c r="C991" s="6">
        <f t="shared" si="49"/>
        <v>9</v>
      </c>
      <c r="D991" s="12">
        <f t="shared" si="50"/>
        <v>2002</v>
      </c>
      <c r="E991" s="11">
        <v>17.489999771118164</v>
      </c>
      <c r="F991" s="11">
        <v>16.909999847412109</v>
      </c>
      <c r="G991" s="11">
        <v>64.239997863769531</v>
      </c>
      <c r="H991" s="11">
        <v>0.57999998331069946</v>
      </c>
      <c r="I991" s="11">
        <v>1.1000000238418579</v>
      </c>
      <c r="J991" s="11">
        <v>2.75</v>
      </c>
      <c r="K991" s="11">
        <v>0.93000000715255737</v>
      </c>
      <c r="L991" s="11">
        <v>2.7000000476837158</v>
      </c>
      <c r="M991" s="11">
        <v>8.3000001907348633</v>
      </c>
      <c r="N991" s="11">
        <v>0</v>
      </c>
    </row>
    <row r="992" spans="1:14">
      <c r="A992">
        <v>985</v>
      </c>
      <c r="B992" s="9">
        <v>37560</v>
      </c>
      <c r="C992" s="6">
        <f t="shared" si="49"/>
        <v>10</v>
      </c>
      <c r="D992" s="12">
        <f t="shared" si="50"/>
        <v>2002</v>
      </c>
      <c r="E992" s="11">
        <v>6.3000001907348633</v>
      </c>
      <c r="F992" s="11">
        <v>6.0900001525878906</v>
      </c>
      <c r="G992" s="11">
        <v>23.149999618530273</v>
      </c>
      <c r="H992" s="11">
        <v>0.20999999344348907</v>
      </c>
      <c r="I992" s="11">
        <v>1.1000000238418579</v>
      </c>
      <c r="J992" s="11">
        <v>1.1000000238418579</v>
      </c>
      <c r="K992" s="11">
        <v>0.34000000357627869</v>
      </c>
      <c r="L992" s="11">
        <v>2.5</v>
      </c>
      <c r="M992" s="11">
        <v>7.9000000953674316</v>
      </c>
      <c r="N992" s="11">
        <v>92.639999389648438</v>
      </c>
    </row>
    <row r="993" spans="1:14">
      <c r="A993">
        <v>986</v>
      </c>
      <c r="B993" s="9">
        <v>37590</v>
      </c>
      <c r="C993" s="6">
        <f t="shared" si="49"/>
        <v>11</v>
      </c>
      <c r="D993" s="12">
        <f t="shared" si="50"/>
        <v>2002</v>
      </c>
      <c r="E993" s="11">
        <v>9999</v>
      </c>
      <c r="F993" s="11">
        <v>9999</v>
      </c>
      <c r="G993" s="11">
        <v>9999</v>
      </c>
      <c r="H993" s="11">
        <v>9999</v>
      </c>
      <c r="I993" s="11">
        <v>1.1000000238418579</v>
      </c>
      <c r="J993" s="11">
        <v>0.2800000011920929</v>
      </c>
      <c r="K993" s="11">
        <v>0</v>
      </c>
      <c r="L993" s="11">
        <v>1.7000000476837158</v>
      </c>
      <c r="M993" s="11">
        <v>5.4000000953674316</v>
      </c>
      <c r="N993" s="11">
        <v>111.26000213623047</v>
      </c>
    </row>
    <row r="994" spans="1:14">
      <c r="A994">
        <v>987</v>
      </c>
      <c r="B994" s="9">
        <v>37621</v>
      </c>
      <c r="C994" s="6">
        <f t="shared" si="49"/>
        <v>12</v>
      </c>
      <c r="D994" s="12">
        <f t="shared" si="50"/>
        <v>2002</v>
      </c>
      <c r="E994" s="11">
        <v>9999</v>
      </c>
      <c r="F994" s="11">
        <v>9999</v>
      </c>
      <c r="G994" s="11">
        <v>9999</v>
      </c>
      <c r="H994" s="11">
        <v>9999</v>
      </c>
      <c r="I994" s="11">
        <v>1.1000000238418579</v>
      </c>
      <c r="J994" s="11">
        <v>0.2800000011920929</v>
      </c>
      <c r="K994" s="11">
        <v>0</v>
      </c>
      <c r="L994" s="11">
        <v>0.5</v>
      </c>
      <c r="M994" s="11">
        <v>1.7000000476837158</v>
      </c>
      <c r="N994" s="11">
        <v>53.299999237060547</v>
      </c>
    </row>
    <row r="995" spans="1:14">
      <c r="A995">
        <v>988</v>
      </c>
      <c r="B995" s="9">
        <v>37652</v>
      </c>
      <c r="C995" s="6">
        <f t="shared" si="49"/>
        <v>1</v>
      </c>
      <c r="D995" s="12">
        <f t="shared" si="50"/>
        <v>2003</v>
      </c>
      <c r="E995" s="11">
        <v>9999</v>
      </c>
      <c r="F995" s="11">
        <v>9999</v>
      </c>
      <c r="G995" s="11">
        <v>9999</v>
      </c>
      <c r="H995" s="11">
        <v>9999</v>
      </c>
      <c r="I995" s="11">
        <v>1.1000000238418579</v>
      </c>
      <c r="J995" s="11">
        <v>0</v>
      </c>
      <c r="K995" s="11">
        <v>0</v>
      </c>
      <c r="L995" s="11">
        <v>0.40000000596046448</v>
      </c>
      <c r="M995" s="11">
        <v>1.2000000476837158</v>
      </c>
      <c r="N995" s="11">
        <v>27.409999847412109</v>
      </c>
    </row>
    <row r="996" spans="1:14">
      <c r="A996">
        <v>989</v>
      </c>
      <c r="B996" s="9">
        <v>37680</v>
      </c>
      <c r="C996" s="6">
        <f t="shared" si="49"/>
        <v>2</v>
      </c>
      <c r="D996" s="12">
        <f t="shared" si="50"/>
        <v>2003</v>
      </c>
      <c r="E996" s="11">
        <v>9999</v>
      </c>
      <c r="F996" s="11">
        <v>9999</v>
      </c>
      <c r="G996" s="11">
        <v>9999</v>
      </c>
      <c r="H996" s="11">
        <v>9999</v>
      </c>
      <c r="I996" s="11">
        <v>1.1000000238418579</v>
      </c>
      <c r="J996" s="11">
        <v>0</v>
      </c>
      <c r="K996" s="11">
        <v>0</v>
      </c>
      <c r="L996" s="11">
        <v>0.40000000596046448</v>
      </c>
      <c r="M996" s="11">
        <v>1.2000000476837158</v>
      </c>
      <c r="N996" s="11">
        <v>0</v>
      </c>
    </row>
    <row r="997" spans="1:14">
      <c r="A997">
        <v>990</v>
      </c>
      <c r="B997" s="9">
        <v>37711</v>
      </c>
      <c r="C997" s="6">
        <f t="shared" si="49"/>
        <v>3</v>
      </c>
      <c r="D997" s="12">
        <f t="shared" si="50"/>
        <v>2003</v>
      </c>
      <c r="E997" s="11">
        <v>0.2199999988079071</v>
      </c>
      <c r="F997" s="11">
        <v>0.20999999344348907</v>
      </c>
      <c r="G997" s="11">
        <v>9999</v>
      </c>
      <c r="H997" s="11">
        <v>9999</v>
      </c>
      <c r="I997" s="11">
        <v>1.1000000238418579</v>
      </c>
      <c r="J997" s="11">
        <v>1.6499999761581421</v>
      </c>
      <c r="K997" s="11">
        <v>9.9999997764825821E-3</v>
      </c>
      <c r="L997" s="11">
        <v>0.40000000596046448</v>
      </c>
      <c r="M997" s="11">
        <v>1.2000000476837158</v>
      </c>
      <c r="N997" s="11">
        <v>0</v>
      </c>
    </row>
    <row r="998" spans="1:14">
      <c r="A998">
        <v>991</v>
      </c>
      <c r="B998" s="9">
        <v>37741</v>
      </c>
      <c r="C998" s="6">
        <f t="shared" si="49"/>
        <v>4</v>
      </c>
      <c r="D998" s="12">
        <f t="shared" si="50"/>
        <v>2003</v>
      </c>
      <c r="E998" s="11">
        <v>12.869999885559082</v>
      </c>
      <c r="F998" s="11">
        <v>12.439999580383301</v>
      </c>
      <c r="G998" s="11">
        <v>47.259998321533203</v>
      </c>
      <c r="H998" s="11">
        <v>0.43000000715255737</v>
      </c>
      <c r="I998" s="11">
        <v>1.1000000238418579</v>
      </c>
      <c r="J998" s="11">
        <v>0.55000001192092896</v>
      </c>
      <c r="K998" s="11">
        <v>0.68999999761581421</v>
      </c>
      <c r="L998" s="11">
        <v>0.40000000596046448</v>
      </c>
      <c r="M998" s="11">
        <v>1.2000000476837158</v>
      </c>
      <c r="N998" s="11">
        <v>0</v>
      </c>
    </row>
    <row r="999" spans="1:14">
      <c r="A999">
        <v>992</v>
      </c>
      <c r="B999" s="9">
        <v>37772</v>
      </c>
      <c r="C999" s="6">
        <f t="shared" si="49"/>
        <v>5</v>
      </c>
      <c r="D999" s="12">
        <f t="shared" si="50"/>
        <v>2003</v>
      </c>
      <c r="E999" s="11">
        <v>24.819999694824219</v>
      </c>
      <c r="F999" s="11">
        <v>23.989999771118164</v>
      </c>
      <c r="G999" s="11">
        <v>91.129997253417969</v>
      </c>
      <c r="H999" s="11">
        <v>0.82999998331069946</v>
      </c>
      <c r="I999" s="11">
        <v>1.1000000238418579</v>
      </c>
      <c r="J999" s="11">
        <v>0.55000001192092896</v>
      </c>
      <c r="K999" s="11">
        <v>1.3200000524520874</v>
      </c>
      <c r="L999" s="11">
        <v>0.89999997615814209</v>
      </c>
      <c r="M999" s="11">
        <v>2.9000000953674316</v>
      </c>
      <c r="N999" s="11">
        <v>0</v>
      </c>
    </row>
    <row r="1000" spans="1:14">
      <c r="A1000">
        <v>993</v>
      </c>
      <c r="B1000" s="9">
        <v>37802</v>
      </c>
      <c r="C1000" s="6">
        <f t="shared" si="49"/>
        <v>6</v>
      </c>
      <c r="D1000" s="12">
        <f t="shared" si="50"/>
        <v>2003</v>
      </c>
      <c r="E1000" s="11">
        <v>32.189998626708984</v>
      </c>
      <c r="F1000" s="11">
        <v>31.110000610351563</v>
      </c>
      <c r="G1000" s="11">
        <v>118.19000244140625</v>
      </c>
      <c r="H1000" s="11">
        <v>1.0700000524520874</v>
      </c>
      <c r="I1000" s="11">
        <v>1.1000000238418579</v>
      </c>
      <c r="J1000" s="11">
        <v>1.1000000238418579</v>
      </c>
      <c r="K1000" s="11">
        <v>1.7200000286102295</v>
      </c>
      <c r="L1000" s="11">
        <v>1.2999999523162842</v>
      </c>
      <c r="M1000" s="11">
        <v>4.0999999046325684</v>
      </c>
      <c r="N1000" s="11">
        <v>0</v>
      </c>
    </row>
    <row r="1001" spans="1:14">
      <c r="A1001">
        <v>994</v>
      </c>
      <c r="B1001" s="9">
        <v>37833</v>
      </c>
      <c r="C1001" s="6">
        <f t="shared" si="49"/>
        <v>7</v>
      </c>
      <c r="D1001" s="12">
        <f t="shared" si="50"/>
        <v>2003</v>
      </c>
      <c r="E1001" s="11">
        <v>30.870000839233398</v>
      </c>
      <c r="F1001" s="11">
        <v>29.840000152587891</v>
      </c>
      <c r="G1001" s="11">
        <v>113.36000061035156</v>
      </c>
      <c r="H1001" s="11">
        <v>1.0299999713897705</v>
      </c>
      <c r="I1001" s="11">
        <v>1.1000000238418579</v>
      </c>
      <c r="J1001" s="11">
        <v>2.75</v>
      </c>
      <c r="K1001" s="11">
        <v>1.6499999761581421</v>
      </c>
      <c r="L1001" s="11">
        <v>0.89999997615814209</v>
      </c>
      <c r="M1001" s="11">
        <v>2.9000000953674316</v>
      </c>
      <c r="N1001" s="11">
        <v>0</v>
      </c>
    </row>
    <row r="1002" spans="1:14">
      <c r="A1002">
        <v>995</v>
      </c>
      <c r="B1002" s="9">
        <v>37864</v>
      </c>
      <c r="C1002" s="6">
        <f t="shared" si="49"/>
        <v>8</v>
      </c>
      <c r="D1002" s="12">
        <f t="shared" si="50"/>
        <v>2003</v>
      </c>
      <c r="E1002" s="11">
        <v>22.190000534057617</v>
      </c>
      <c r="F1002" s="11">
        <v>21.450000762939453</v>
      </c>
      <c r="G1002" s="11">
        <v>81.470001220703125</v>
      </c>
      <c r="H1002" s="11">
        <v>0.74000000953674316</v>
      </c>
      <c r="I1002" s="11">
        <v>1.1000000238418579</v>
      </c>
      <c r="J1002" s="11">
        <v>3.2999999523162842</v>
      </c>
      <c r="K1002" s="11">
        <v>1.1799999475479126</v>
      </c>
      <c r="L1002" s="11">
        <v>1.1000000238418579</v>
      </c>
      <c r="M1002" s="11">
        <v>3.2999999523162842</v>
      </c>
      <c r="N1002" s="11">
        <v>0</v>
      </c>
    </row>
    <row r="1003" spans="1:14">
      <c r="A1003">
        <v>996</v>
      </c>
      <c r="B1003" s="9">
        <v>37894</v>
      </c>
      <c r="C1003" s="6">
        <f t="shared" si="49"/>
        <v>9</v>
      </c>
      <c r="D1003" s="12">
        <f t="shared" si="50"/>
        <v>2003</v>
      </c>
      <c r="E1003" s="11">
        <v>19.739999771118164</v>
      </c>
      <c r="F1003" s="11">
        <v>19.079999923706055</v>
      </c>
      <c r="G1003" s="11">
        <v>72.470001220703125</v>
      </c>
      <c r="H1003" s="11">
        <v>0.6600000262260437</v>
      </c>
      <c r="I1003" s="11">
        <v>1.1000000238418579</v>
      </c>
      <c r="J1003" s="11">
        <v>2.75</v>
      </c>
      <c r="K1003" s="11">
        <v>1.0499999523162842</v>
      </c>
      <c r="L1003" s="11">
        <v>2.7000000476837158</v>
      </c>
      <c r="M1003" s="11">
        <v>8.3000001907348633</v>
      </c>
      <c r="N1003" s="11">
        <v>0</v>
      </c>
    </row>
    <row r="1004" spans="1:14">
      <c r="A1004">
        <v>997</v>
      </c>
      <c r="B1004" s="9">
        <v>37925</v>
      </c>
      <c r="C1004" s="6">
        <f t="shared" si="49"/>
        <v>10</v>
      </c>
      <c r="D1004" s="12">
        <f t="shared" si="50"/>
        <v>2003</v>
      </c>
      <c r="E1004" s="11">
        <v>0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</row>
    <row r="1005" spans="1:14">
      <c r="A1005">
        <v>998</v>
      </c>
      <c r="B1005" s="9">
        <v>37955</v>
      </c>
      <c r="C1005" s="6">
        <f t="shared" si="49"/>
        <v>11</v>
      </c>
      <c r="D1005" s="12">
        <f t="shared" si="50"/>
        <v>2003</v>
      </c>
      <c r="E1005" s="11">
        <v>0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</row>
    <row r="1006" spans="1:14">
      <c r="A1006">
        <v>999</v>
      </c>
      <c r="B1006" s="9">
        <v>37986</v>
      </c>
      <c r="C1006" s="6">
        <f t="shared" si="49"/>
        <v>12</v>
      </c>
      <c r="D1006" s="12">
        <f t="shared" si="50"/>
        <v>2003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</row>
    <row r="1007" spans="1:14">
      <c r="A1007">
        <v>1000</v>
      </c>
      <c r="B1007" s="9">
        <v>38017</v>
      </c>
      <c r="C1007" s="6">
        <f t="shared" si="49"/>
        <v>1</v>
      </c>
      <c r="D1007" s="12">
        <f t="shared" si="50"/>
        <v>2004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</row>
    <row r="1008" spans="1:14">
      <c r="A1008">
        <v>1001</v>
      </c>
      <c r="B1008" s="9">
        <v>38046</v>
      </c>
      <c r="C1008" s="6">
        <f t="shared" si="49"/>
        <v>2</v>
      </c>
      <c r="D1008" s="12">
        <f t="shared" si="50"/>
        <v>2004</v>
      </c>
      <c r="E1008" s="11">
        <v>0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</row>
    <row r="1009" spans="1:14">
      <c r="A1009">
        <v>1002</v>
      </c>
      <c r="B1009" s="9">
        <v>38077</v>
      </c>
      <c r="C1009" s="6">
        <f t="shared" si="49"/>
        <v>3</v>
      </c>
      <c r="D1009" s="12">
        <f t="shared" si="50"/>
        <v>2004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</row>
    <row r="1010" spans="1:14">
      <c r="A1010">
        <v>1003</v>
      </c>
      <c r="B1010" s="9">
        <v>38107</v>
      </c>
      <c r="C1010" s="6">
        <f t="shared" si="49"/>
        <v>4</v>
      </c>
      <c r="D1010" s="12">
        <f t="shared" si="50"/>
        <v>2004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</row>
    <row r="1011" spans="1:14">
      <c r="A1011">
        <v>1004</v>
      </c>
      <c r="B1011" s="9">
        <v>38138</v>
      </c>
      <c r="C1011" s="6">
        <f t="shared" si="49"/>
        <v>5</v>
      </c>
      <c r="D1011" s="12">
        <f t="shared" si="50"/>
        <v>2004</v>
      </c>
      <c r="E1011" s="11">
        <v>0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</row>
    <row r="1012" spans="1:14">
      <c r="A1012">
        <v>1005</v>
      </c>
      <c r="B1012" s="9">
        <v>38168</v>
      </c>
      <c r="C1012" s="6">
        <f t="shared" si="49"/>
        <v>6</v>
      </c>
      <c r="D1012" s="12">
        <f t="shared" si="50"/>
        <v>2004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</row>
    <row r="1013" spans="1:14">
      <c r="A1013">
        <v>1006</v>
      </c>
      <c r="B1013" s="9">
        <v>38199</v>
      </c>
      <c r="C1013" s="6">
        <f t="shared" si="49"/>
        <v>7</v>
      </c>
      <c r="D1013" s="12">
        <f t="shared" si="50"/>
        <v>2004</v>
      </c>
      <c r="E1013" s="11">
        <v>0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</row>
    <row r="1014" spans="1:14">
      <c r="A1014">
        <v>1007</v>
      </c>
      <c r="B1014" s="9">
        <v>38230</v>
      </c>
      <c r="C1014" s="6">
        <f t="shared" si="49"/>
        <v>8</v>
      </c>
      <c r="D1014" s="12">
        <f t="shared" si="50"/>
        <v>2004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</row>
    <row r="1015" spans="1:14">
      <c r="A1015">
        <v>1008</v>
      </c>
      <c r="B1015" s="9">
        <v>38260</v>
      </c>
      <c r="C1015" s="6">
        <f t="shared" si="49"/>
        <v>9</v>
      </c>
      <c r="D1015" s="12">
        <f t="shared" si="50"/>
        <v>2004</v>
      </c>
      <c r="E1015" s="11">
        <v>0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</row>
  </sheetData>
  <mergeCells count="2">
    <mergeCell ref="Q2:Y2"/>
    <mergeCell ref="AB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D_THERM_DEMANDS</vt:lpstr>
      <vt:lpstr>DEMAND_D_DAGUER_NP</vt:lpstr>
      <vt:lpstr>DEMAND_C217B</vt:lpstr>
      <vt:lpstr>ReservoirData</vt:lpstr>
      <vt:lpstr>inflowYuba</vt:lpstr>
      <vt:lpstr>inflowShasta</vt:lpstr>
      <vt:lpstr>OROinflow</vt:lpstr>
      <vt:lpstr>OROevaprateIN</vt:lpstr>
      <vt:lpstr>CALLITE_EVAP_S_SHSTA</vt:lpstr>
      <vt:lpstr>CALLiTE_SHASTA_LEVEL2_4</vt:lpstr>
      <vt:lpstr>OROLEVEL5</vt:lpstr>
      <vt:lpstr>OROLEVEL5extended</vt:lpstr>
      <vt:lpstr>SHASTAlevel5extended</vt:lpstr>
      <vt:lpstr>OROstrage</vt:lpstr>
      <vt:lpstr>SHAstorage</vt:lpstr>
      <vt:lpstr>CDEC</vt:lpstr>
      <vt:lpstr>SWPallocation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2020-10-23T00:58:42Z</dcterms:modified>
</cp:coreProperties>
</file>