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shrij\GitHub\da-exercise\"/>
    </mc:Choice>
  </mc:AlternateContent>
  <xr:revisionPtr revIDLastSave="0" documentId="8_{CA9480E6-3652-45CC-A8D4-88120B7D302E}" xr6:coauthVersionLast="47" xr6:coauthVersionMax="47" xr10:uidLastSave="{00000000-0000-0000-0000-000000000000}"/>
  <bookViews>
    <workbookView xWindow="-108" yWindow="-108" windowWidth="23256" windowHeight="12456" activeTab="4" xr2:uid="{FA553E0B-742B-475C-B507-673719DFA538}"/>
  </bookViews>
  <sheets>
    <sheet name="NCAA Tshirt 1" sheetId="2" r:id="rId1"/>
    <sheet name="Bookshelf 2" sheetId="3" r:id="rId2"/>
    <sheet name="JeansCompany" sheetId="4" r:id="rId3"/>
    <sheet name="Quality Sweater Company" sheetId="5" r:id="rId4"/>
    <sheet name="Assignment_HotDog" sheetId="6" r:id="rId5"/>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2" i="6" l="1"/>
  <c r="C13" i="6" s="1"/>
  <c r="H16" i="6" s="1"/>
  <c r="C11" i="6"/>
  <c r="B22" i="5"/>
  <c r="B18" i="5" s="1"/>
  <c r="D35" i="4"/>
  <c r="D36" i="4"/>
  <c r="D37" i="4"/>
  <c r="D34" i="4"/>
  <c r="C35" i="4"/>
  <c r="C36" i="4" s="1"/>
  <c r="C37" i="4" s="1"/>
  <c r="C34" i="4"/>
  <c r="B35" i="4"/>
  <c r="B36" i="4"/>
  <c r="B37" i="4"/>
  <c r="B34" i="4"/>
  <c r="D29" i="4"/>
  <c r="D28" i="4"/>
  <c r="D27" i="4"/>
  <c r="B22" i="4"/>
  <c r="D18" i="4"/>
  <c r="D17" i="4"/>
  <c r="D16" i="4"/>
  <c r="C22" i="5"/>
  <c r="C28" i="5"/>
  <c r="E7" i="4"/>
  <c r="C18" i="5"/>
  <c r="B28" i="5" l="1"/>
  <c r="B29" i="5" s="1"/>
  <c r="F9" i="5" s="1"/>
  <c r="D9" i="4"/>
  <c r="D8" i="4"/>
  <c r="D7" i="4"/>
  <c r="E27" i="3"/>
  <c r="F27" i="3"/>
  <c r="E28" i="3"/>
  <c r="F28" i="3"/>
  <c r="E29" i="3"/>
  <c r="F29" i="3"/>
  <c r="E30" i="3"/>
  <c r="F30" i="3"/>
  <c r="E31" i="3"/>
  <c r="F31" i="3"/>
  <c r="E26" i="3"/>
  <c r="B27" i="3"/>
  <c r="C27" i="3"/>
  <c r="C28" i="3" s="1"/>
  <c r="D27" i="3"/>
  <c r="D28" i="3" s="1"/>
  <c r="D29" i="3" s="1"/>
  <c r="D30" i="3" s="1"/>
  <c r="D31" i="3" s="1"/>
  <c r="B28" i="3"/>
  <c r="F25" i="3"/>
  <c r="E25" i="3"/>
  <c r="D26" i="3"/>
  <c r="C26" i="3"/>
  <c r="B26" i="3"/>
  <c r="B25" i="3"/>
  <c r="B20" i="3"/>
  <c r="D25" i="3"/>
  <c r="C25" i="3"/>
  <c r="C20" i="3"/>
  <c r="C18" i="3"/>
  <c r="B18" i="3"/>
  <c r="C14" i="3"/>
  <c r="B14" i="3"/>
  <c r="B15" i="2"/>
  <c r="B14" i="2"/>
  <c r="B16" i="2" s="1"/>
  <c r="B13" i="2"/>
  <c r="E20" i="3"/>
  <c r="F20" i="3"/>
  <c r="C16" i="2"/>
  <c r="C17" i="2"/>
  <c r="C15" i="2"/>
  <c r="G25" i="3"/>
  <c r="C13" i="2"/>
  <c r="C14" i="2"/>
  <c r="C29" i="3" l="1"/>
  <c r="B29" i="3"/>
  <c r="F26" i="3"/>
  <c r="B17" i="2"/>
  <c r="C30" i="3" l="1"/>
  <c r="B30" i="3"/>
  <c r="B31" i="3" l="1"/>
  <c r="C31" i="3"/>
</calcChain>
</file>

<file path=xl/sharedStrings.xml><?xml version="1.0" encoding="utf-8"?>
<sst xmlns="http://schemas.openxmlformats.org/spreadsheetml/2006/main" count="121" uniqueCount="89">
  <si>
    <t>Randy is a t-shirt vendor who plans to order t-shirts with the names of the NCAA final four teams from a manufacturer and then sell them to fans.  The fixed cost of any order is $750 (no matter how many shirts he orders). The variable cost per T-shirt to Randy is $8, and Randy’s selling price is $18.  However, this price will be charged only until a week after the tournament. After that time, Randy figures that the interest in the t-shirts will be low, so he plans to sell all remaining t-shirts, if any, at $6 each.  His best guess is that the demand for the t-shirts during the full price period will be 1500.  He is thinking about ordering 1450 t-shirts, but he wants to build a spreadsheet model that will let him experiment with the uncertain demand and his order quantity.  How should he proceed?
Build a spreadsheet to model the scenario.</t>
  </si>
  <si>
    <t>NCAA Tshirt Vendor</t>
  </si>
  <si>
    <t>Given</t>
  </si>
  <si>
    <t>Cost</t>
  </si>
  <si>
    <t>Fixed</t>
  </si>
  <si>
    <t>Costs:</t>
  </si>
  <si>
    <t>Variable:</t>
  </si>
  <si>
    <t>Per Shirt</t>
  </si>
  <si>
    <t>Revenue:</t>
  </si>
  <si>
    <t>Reduced Price</t>
  </si>
  <si>
    <t>Number of shirts ordered</t>
  </si>
  <si>
    <t>Full Price (FP)</t>
  </si>
  <si>
    <t>Number of shirts sold (FP):</t>
  </si>
  <si>
    <t>Total Cost</t>
  </si>
  <si>
    <t>Total Revenue</t>
  </si>
  <si>
    <t>Total Profit</t>
  </si>
  <si>
    <t>Number of shirts sold(reduced)</t>
  </si>
  <si>
    <t>Demand</t>
  </si>
  <si>
    <t>The Woodworks Company produces a variety of custom-designed wood furniture, made from either cherry or oak. The company knows that wood prices and labor costs are likely to increase in the future. The table below shows the number of board-feet and labor hours required for a bookshelf, the current costs per board-foot and labor hour, and the anticipated annual increases in these costs.</t>
  </si>
  <si>
    <t>Build a spreadsheet model that enables the company to experiment with the growth rates in wood and labor costs so that a manager can see, both numerically and graphically, how the costs of bookshelves vary in the next few years.</t>
  </si>
  <si>
    <t>Resource</t>
  </si>
  <si>
    <t>Cherry</t>
  </si>
  <si>
    <t>Oak</t>
  </si>
  <si>
    <t>Labor</t>
  </si>
  <si>
    <t>Required per Bookshelf</t>
  </si>
  <si>
    <t>Current Unit Cost</t>
  </si>
  <si>
    <t>$5.50</t>
  </si>
  <si>
    <t>$4.30</t>
  </si>
  <si>
    <t>$18.50</t>
  </si>
  <si>
    <t>Anticipated Annual Cost Increase</t>
  </si>
  <si>
    <t>Unit Cost</t>
  </si>
  <si>
    <t>Bokkshelf required</t>
  </si>
  <si>
    <t>Material Cost</t>
  </si>
  <si>
    <t>Labor Required</t>
  </si>
  <si>
    <t>Labor Cost</t>
  </si>
  <si>
    <t>Labor Rate</t>
  </si>
  <si>
    <t>cost increase</t>
  </si>
  <si>
    <t>Year</t>
  </si>
  <si>
    <t>Total Cherry</t>
  </si>
  <si>
    <t>Total Oak</t>
  </si>
  <si>
    <t>The company PETROL sells designer jeans made from cotton with steel buttons, rivets, and zippers. The current prices for materials and labor are shown in the table below.</t>
  </si>
  <si>
    <t>Cotton</t>
  </si>
  <si>
    <t>Hardware (buttons, rivets, zipper)</t>
  </si>
  <si>
    <t>Manufacturing a single pair of jeans requires 1.2 kilogram of cotton, 1 set of hardware, and 4.5 hours of labor.</t>
  </si>
  <si>
    <t>Amount per pair of Jeans</t>
  </si>
  <si>
    <t>Cost Per Pair of Jeans</t>
  </si>
  <si>
    <t>PETROL sells a pair of jeans for $150 each. The manager adds information about total cost, revenue, and profit per pair of jeans, as shown in the spreadsheet below.</t>
  </si>
  <si>
    <t>Cost per pair of Jeans</t>
  </si>
  <si>
    <t>Total Cost per pair of Jeans</t>
  </si>
  <si>
    <t>Profit per pair of jeans</t>
  </si>
  <si>
    <t>Revenue</t>
  </si>
  <si>
    <t>Revenue per pair of jeans</t>
  </si>
  <si>
    <t>3. Now, the manager wants to see how the cost of manufacturing a pair of jeans might change over the next five years. The prices of the resources are expected to change as follows:
The price of cotton is expected to increase by 2% per year.
The price of hardware is expected to increase by 3% per year.
The cost of labor is expected to increase by 2.5% per year.
Add this information to your spreadsheet model.</t>
  </si>
  <si>
    <t>Cost Increase</t>
  </si>
  <si>
    <t>Project cost per pair of Jeans</t>
  </si>
  <si>
    <t>Cost per pair of jeans</t>
  </si>
  <si>
    <t>Harware Cost</t>
  </si>
  <si>
    <t xml:space="preserve">The Quality Sweater Company sells hand-knitted sweaters.  The company is planning to print a catalog of its products and undertake a direct mail campaign.  The cost of printing the catalog is $20,000 plus $.10 per catalog.  The cost of mailing each catalog (including postage, order forms, and buying names from a mail-order database) is $0.15. In addition, the company plans to include direct reply envelopes in its mailing and incurs a $.20 in extra costs for each direct mail envelope used by a respondent.  The average size of a customer order is $40, and the company’s variable cost per order (primarily due to labor and material costs) averages about 80% of the order’s value – that is $32.  The company plans to mail 100,000 catalogs.  It wants to develop a spreadsheet model to answer the following questions:
How does a change in the response rate affect profit?
For what response rate does the company break even?
If the company estimates a response rate of 3%, should it proceed with the mailing?
How does the presence of uncertainty affect the usefulness of the model?  </t>
  </si>
  <si>
    <t>Quality Sweater Company</t>
  </si>
  <si>
    <t>Inputs:</t>
  </si>
  <si>
    <t>Printing Costs:</t>
  </si>
  <si>
    <t>Variable</t>
  </si>
  <si>
    <t>Printing:</t>
  </si>
  <si>
    <t>Mailing</t>
  </si>
  <si>
    <t>Per Catalogue</t>
  </si>
  <si>
    <t>Reply Envelopes</t>
  </si>
  <si>
    <t>Per Order</t>
  </si>
  <si>
    <t>Average Customer Order</t>
  </si>
  <si>
    <t>Labor and Material</t>
  </si>
  <si>
    <t>Catalogues Oredr</t>
  </si>
  <si>
    <t>Response Rate</t>
  </si>
  <si>
    <t>Total Orders</t>
  </si>
  <si>
    <t>Total Costs</t>
  </si>
  <si>
    <t>Total Profilt</t>
  </si>
  <si>
    <t>Data Table</t>
  </si>
  <si>
    <t>Profit</t>
  </si>
  <si>
    <t>Jackson will be opening a hot dog stand called Haute Dog on Falls Road, in Baltimore, Maryland.  The one-time startup cost is $500.  He is expecting to be open 6 days a week and he expects to sell 100 hot dogs a day at $4 each.  The variable cost of the hot dog (which includes napkins and toppings) is $0.50 per dog.
Create a spreadsheet to model Haute Dog’s costs, revenues, and profits.</t>
  </si>
  <si>
    <t xml:space="preserve">Days open </t>
  </si>
  <si>
    <t>Daily Sales</t>
  </si>
  <si>
    <t>Days per week</t>
  </si>
  <si>
    <t>hot dogs per day</t>
  </si>
  <si>
    <t>Costs</t>
  </si>
  <si>
    <t>Start up cost</t>
  </si>
  <si>
    <t>Varibale cost</t>
  </si>
  <si>
    <t>Total Weekly Cost</t>
  </si>
  <si>
    <t xml:space="preserve">Price </t>
  </si>
  <si>
    <t>Total weekly cost</t>
  </si>
  <si>
    <t>Total Weekly revenue</t>
  </si>
  <si>
    <t>Weekly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</si>
</sst>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 ;_-[$$-409]* \-#,##0.00\ ;_-[$$-409]* &quot;-&quot;??_ ;_-@_ "/>
    <numFmt numFmtId="165" formatCode="0.0%"/>
  </numFmts>
  <fonts count="13">
    <font>
      <sz val="11"/>
      <color theme="1"/>
      <name val="Calibri"/>
      <family val="2"/>
      <scheme val="minor"/>
    </font>
    <font>
      <sz val="11"/>
      <color theme="1"/>
      <name val="Calibri"/>
      <family val="2"/>
      <scheme val="minor"/>
    </font>
    <font>
      <b/>
      <sz val="11"/>
      <color theme="1"/>
      <name val="Calibri"/>
      <family val="2"/>
      <scheme val="minor"/>
    </font>
    <font>
      <sz val="11"/>
      <color rgb="FF1F1F1F"/>
      <name val="Var(--cds-font-family-source-sa"/>
    </font>
    <font>
      <sz val="8"/>
      <color rgb="FF1F1F1F"/>
      <name val="Arial"/>
      <family val="2"/>
    </font>
    <font>
      <b/>
      <sz val="11"/>
      <color theme="1"/>
      <name val="Var(--cds-font-family-source-sa"/>
    </font>
    <font>
      <sz val="11"/>
      <color theme="1"/>
      <name val="Var(--cds-font-family-source-sa"/>
    </font>
    <font>
      <sz val="10"/>
      <color rgb="FF1F1F1F"/>
      <name val="Arial"/>
      <family val="2"/>
    </font>
    <font>
      <b/>
      <sz val="10"/>
      <color rgb="FF1F1F1F"/>
      <name val="Var(--cds-font-family-source-sa"/>
    </font>
    <font>
      <sz val="10"/>
      <color rgb="FF1F1F1F"/>
      <name val="Var(--cds-font-family-source-sa"/>
    </font>
    <font>
      <b/>
      <sz val="11"/>
      <color theme="0" tint="-0.249977111117893"/>
      <name val="Calibri"/>
      <family val="2"/>
      <scheme val="minor"/>
    </font>
    <font>
      <sz val="10"/>
      <color rgb="FF0F1114"/>
      <name val="Arial"/>
      <family val="2"/>
    </font>
    <font>
      <sz val="11"/>
      <color theme="0" tint="-0.249977111117893"/>
      <name val="Calibri"/>
      <family val="2"/>
      <scheme val="minor"/>
    </font>
  </fonts>
  <fills count="7">
    <fill>
      <patternFill patternType="none"/>
    </fill>
    <fill>
      <patternFill patternType="gray125"/>
    </fill>
    <fill>
      <patternFill patternType="solid">
        <fgColor theme="4" tint="0.39997558519241921"/>
        <bgColor indexed="65"/>
      </patternFill>
    </fill>
    <fill>
      <patternFill patternType="solid">
        <fgColor theme="9" tint="0.59999389629810485"/>
        <bgColor indexed="64"/>
      </patternFill>
    </fill>
    <fill>
      <patternFill patternType="solid">
        <fgColor theme="4" tint="0.79998168889431442"/>
        <bgColor indexed="65"/>
      </patternFill>
    </fill>
    <fill>
      <patternFill patternType="solid">
        <fgColor rgb="FFFFFFFF"/>
        <bgColor indexed="64"/>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1" fillId="2" borderId="0" applyNumberFormat="0" applyBorder="0" applyAlignment="0" applyProtection="0"/>
    <xf numFmtId="9" fontId="1" fillId="0" borderId="0" applyFont="0" applyFill="0" applyBorder="0" applyAlignment="0" applyProtection="0"/>
    <xf numFmtId="0" fontId="1" fillId="4" borderId="0" applyNumberFormat="0" applyBorder="0" applyAlignment="0" applyProtection="0"/>
  </cellStyleXfs>
  <cellXfs count="48">
    <xf numFmtId="0" fontId="0" fillId="0" borderId="0" xfId="0"/>
    <xf numFmtId="0" fontId="0" fillId="0" borderId="0" xfId="0" applyAlignment="1">
      <alignment horizontal="center" vertical="center" wrapText="1"/>
    </xf>
    <xf numFmtId="0" fontId="2" fillId="2" borderId="0" xfId="1" applyFont="1"/>
    <xf numFmtId="164" fontId="0" fillId="0" borderId="0" xfId="0" applyNumberFormat="1"/>
    <xf numFmtId="0" fontId="2" fillId="0" borderId="0" xfId="0" applyFont="1"/>
    <xf numFmtId="0" fontId="2" fillId="0" borderId="0" xfId="0" applyFont="1" applyAlignment="1">
      <alignment horizontal="left" vertical="top" indent="1"/>
    </xf>
    <xf numFmtId="0" fontId="2" fillId="0" borderId="0" xfId="0" applyFont="1" applyAlignment="1">
      <alignment horizontal="left" indent="1"/>
    </xf>
    <xf numFmtId="0" fontId="2" fillId="0" borderId="0" xfId="0" applyFont="1" applyAlignment="1">
      <alignment horizontal="right"/>
    </xf>
    <xf numFmtId="0" fontId="0" fillId="3" borderId="0" xfId="0" applyFill="1"/>
    <xf numFmtId="0" fontId="4" fillId="0" borderId="0" xfId="0" applyFont="1" applyAlignment="1">
      <alignment horizontal="center" vertical="center" wrapText="1"/>
    </xf>
    <xf numFmtId="0" fontId="3"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10" fontId="6" fillId="0" borderId="0" xfId="0" applyNumberFormat="1" applyFont="1" applyAlignment="1">
      <alignment horizontal="left" vertical="top" wrapText="1"/>
    </xf>
    <xf numFmtId="164" fontId="0" fillId="0" borderId="0" xfId="0" applyNumberFormat="1" applyAlignment="1">
      <alignment horizontal="center" vertical="center" wrapText="1"/>
    </xf>
    <xf numFmtId="164" fontId="2" fillId="0" borderId="0" xfId="0" applyNumberFormat="1" applyFont="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wrapText="1"/>
    </xf>
    <xf numFmtId="10" fontId="2" fillId="3" borderId="0" xfId="0" applyNumberFormat="1" applyFont="1" applyFill="1" applyAlignment="1">
      <alignment horizontal="center" vertical="center" wrapText="1"/>
    </xf>
    <xf numFmtId="164" fontId="2" fillId="3" borderId="0" xfId="0" applyNumberFormat="1" applyFont="1" applyFill="1" applyAlignment="1">
      <alignment horizontal="center" vertical="center" wrapText="1"/>
    </xf>
    <xf numFmtId="0" fontId="7" fillId="0" borderId="0" xfId="0" applyFont="1" applyAlignment="1">
      <alignment horizontal="center" vertical="center" wrapText="1"/>
    </xf>
    <xf numFmtId="0" fontId="9" fillId="5" borderId="1" xfId="0" applyFont="1" applyFill="1" applyBorder="1" applyAlignment="1">
      <alignment horizontal="left" vertical="center" wrapText="1"/>
    </xf>
    <xf numFmtId="0" fontId="0" fillId="0" borderId="0" xfId="0" applyAlignment="1">
      <alignment wrapText="1"/>
    </xf>
    <xf numFmtId="0" fontId="8" fillId="6" borderId="1" xfId="0" applyFont="1" applyFill="1" applyBorder="1" applyAlignment="1">
      <alignment horizontal="center" vertical="center" wrapText="1"/>
    </xf>
    <xf numFmtId="0" fontId="8" fillId="6" borderId="2" xfId="0" applyFont="1" applyFill="1" applyBorder="1" applyAlignment="1">
      <alignment horizontal="center" vertical="center" wrapText="1"/>
    </xf>
    <xf numFmtId="164" fontId="9" fillId="5" borderId="1" xfId="0" applyNumberFormat="1" applyFont="1" applyFill="1" applyBorder="1" applyAlignment="1">
      <alignment horizontal="left" vertical="center" wrapText="1"/>
    </xf>
    <xf numFmtId="0" fontId="9" fillId="5" borderId="0" xfId="0" applyFont="1" applyFill="1" applyAlignment="1">
      <alignment horizontal="left" vertical="center" wrapText="1"/>
    </xf>
    <xf numFmtId="0" fontId="2" fillId="6" borderId="0" xfId="0" applyFont="1" applyFill="1"/>
    <xf numFmtId="164" fontId="9" fillId="5" borderId="0" xfId="0" applyNumberFormat="1" applyFont="1" applyFill="1" applyAlignment="1">
      <alignment horizontal="left" vertical="center" wrapText="1"/>
    </xf>
    <xf numFmtId="9" fontId="0" fillId="0" borderId="0" xfId="0" applyNumberFormat="1"/>
    <xf numFmtId="10" fontId="0" fillId="0" borderId="0" xfId="0" applyNumberFormat="1"/>
    <xf numFmtId="0" fontId="0" fillId="0" borderId="0" xfId="0" applyAlignment="1">
      <alignment horizontal="left" vertical="top"/>
    </xf>
    <xf numFmtId="164" fontId="9" fillId="5" borderId="0" xfId="0" applyNumberFormat="1" applyFont="1" applyFill="1" applyAlignment="1">
      <alignment horizontal="left" vertical="top" wrapText="1"/>
    </xf>
    <xf numFmtId="164" fontId="0" fillId="0" borderId="0" xfId="0" applyNumberFormat="1" applyAlignment="1">
      <alignment horizontal="left" vertical="top"/>
    </xf>
    <xf numFmtId="0" fontId="0" fillId="0" borderId="0" xfId="0" applyAlignment="1">
      <alignment horizontal="left" vertical="top" wrapText="1"/>
    </xf>
    <xf numFmtId="0" fontId="2" fillId="4" borderId="0" xfId="3" applyFont="1" applyAlignment="1">
      <alignment horizontal="left" vertical="top" wrapText="1"/>
    </xf>
    <xf numFmtId="164" fontId="0" fillId="0" borderId="0" xfId="0" applyNumberFormat="1" applyAlignment="1">
      <alignment horizontal="left" vertical="top" wrapText="1"/>
    </xf>
    <xf numFmtId="3" fontId="0" fillId="0" borderId="0" xfId="0" applyNumberFormat="1" applyAlignment="1">
      <alignment horizontal="left" vertical="top" wrapText="1"/>
    </xf>
    <xf numFmtId="165" fontId="0" fillId="0" borderId="0" xfId="2" applyNumberFormat="1" applyFont="1" applyAlignment="1">
      <alignment horizontal="left" vertical="top" wrapText="1"/>
    </xf>
    <xf numFmtId="10" fontId="0" fillId="0" borderId="0" xfId="0" applyNumberFormat="1" applyAlignment="1">
      <alignment horizontal="left" vertical="top" wrapText="1"/>
    </xf>
    <xf numFmtId="164" fontId="0" fillId="3" borderId="0" xfId="0" applyNumberFormat="1" applyFill="1" applyAlignment="1">
      <alignment horizontal="left" vertical="top" wrapText="1"/>
    </xf>
    <xf numFmtId="164" fontId="10" fillId="0" borderId="0" xfId="0" applyNumberFormat="1" applyFont="1" applyAlignment="1">
      <alignment horizontal="left" vertical="top" wrapText="1"/>
    </xf>
    <xf numFmtId="0" fontId="2" fillId="0" borderId="0" xfId="0" applyFont="1" applyAlignment="1">
      <alignment horizontal="left" vertical="top" wrapText="1"/>
    </xf>
    <xf numFmtId="10" fontId="0" fillId="3" borderId="0" xfId="2" applyNumberFormat="1" applyFont="1" applyFill="1" applyAlignment="1">
      <alignment horizontal="left" vertical="top" wrapText="1"/>
    </xf>
    <xf numFmtId="0" fontId="11" fillId="0" borderId="0" xfId="0" applyFont="1" applyAlignment="1">
      <alignment horizontal="left" vertical="top" wrapText="1"/>
    </xf>
    <xf numFmtId="164" fontId="12" fillId="0" borderId="0" xfId="0" applyNumberFormat="1" applyFont="1"/>
    <xf numFmtId="1" fontId="0" fillId="3" borderId="0" xfId="0" applyNumberFormat="1" applyFill="1"/>
  </cellXfs>
  <cellStyles count="4">
    <cellStyle name="20% - Accent1" xfId="3" builtinId="30"/>
    <cellStyle name="60% - Accent1" xfId="1" builtinId="32"/>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Woodworks Company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'Bookshelf 2'!$B$24</c:f>
              <c:strCache>
                <c:ptCount val="1"/>
                <c:pt idx="0">
                  <c:v>Cherry</c:v>
                </c:pt>
              </c:strCache>
            </c:strRef>
          </c:tx>
          <c:spPr>
            <a:ln w="28575" cap="rnd">
              <a:solidFill>
                <a:schemeClr val="accent1"/>
              </a:solidFill>
              <a:round/>
            </a:ln>
            <a:effectLst/>
          </c:spPr>
          <c:marker>
            <c:symbol val="none"/>
          </c:marker>
          <c:cat>
            <c:numRef>
              <c:f>'Bookshelf 2'!$A$25:$A$31</c:f>
              <c:numCache>
                <c:formatCode>General</c:formatCode>
                <c:ptCount val="7"/>
                <c:pt idx="0">
                  <c:v>0</c:v>
                </c:pt>
                <c:pt idx="1">
                  <c:v>1</c:v>
                </c:pt>
                <c:pt idx="2">
                  <c:v>2</c:v>
                </c:pt>
                <c:pt idx="3">
                  <c:v>3</c:v>
                </c:pt>
                <c:pt idx="4">
                  <c:v>4</c:v>
                </c:pt>
                <c:pt idx="5">
                  <c:v>5</c:v>
                </c:pt>
                <c:pt idx="6">
                  <c:v>6</c:v>
                </c:pt>
              </c:numCache>
            </c:numRef>
          </c:cat>
          <c:val>
            <c:numRef>
              <c:f>'Bookshelf 2'!$B$25:$B$31</c:f>
              <c:numCache>
                <c:formatCode>_-[$$-409]* #,##0.00_ ;_-[$$-409]* \-#,##0.00\ ;_-[$$-409]* "-"??_ ;_-@_ </c:formatCode>
                <c:ptCount val="7"/>
                <c:pt idx="0">
                  <c:v>165</c:v>
                </c:pt>
                <c:pt idx="1">
                  <c:v>168.96</c:v>
                </c:pt>
                <c:pt idx="2">
                  <c:v>173.01504</c:v>
                </c:pt>
                <c:pt idx="3">
                  <c:v>177.16740096000001</c:v>
                </c:pt>
                <c:pt idx="4">
                  <c:v>181.41941858304003</c:v>
                </c:pt>
                <c:pt idx="5">
                  <c:v>185.77348462903299</c:v>
                </c:pt>
                <c:pt idx="6">
                  <c:v>190.2320482601298</c:v>
                </c:pt>
              </c:numCache>
            </c:numRef>
          </c:val>
          <c:smooth val="0"/>
          <c:extLst>
            <c:ext xmlns:c16="http://schemas.microsoft.com/office/drawing/2014/chart" uri="{C3380CC4-5D6E-409C-BE32-E72D297353CC}">
              <c16:uniqueId val="{00000000-1BC2-4037-8446-26947A84B0D8}"/>
            </c:ext>
          </c:extLst>
        </c:ser>
        <c:ser>
          <c:idx val="1"/>
          <c:order val="1"/>
          <c:tx>
            <c:strRef>
              <c:f>'Bookshelf 2'!$C$24</c:f>
              <c:strCache>
                <c:ptCount val="1"/>
                <c:pt idx="0">
                  <c:v>Oak</c:v>
                </c:pt>
              </c:strCache>
            </c:strRef>
          </c:tx>
          <c:spPr>
            <a:ln w="28575" cap="rnd">
              <a:solidFill>
                <a:schemeClr val="accent2"/>
              </a:solidFill>
              <a:round/>
            </a:ln>
            <a:effectLst/>
          </c:spPr>
          <c:marker>
            <c:symbol val="none"/>
          </c:marker>
          <c:cat>
            <c:numRef>
              <c:f>'Bookshelf 2'!$A$25:$A$31</c:f>
              <c:numCache>
                <c:formatCode>General</c:formatCode>
                <c:ptCount val="7"/>
                <c:pt idx="0">
                  <c:v>0</c:v>
                </c:pt>
                <c:pt idx="1">
                  <c:v>1</c:v>
                </c:pt>
                <c:pt idx="2">
                  <c:v>2</c:v>
                </c:pt>
                <c:pt idx="3">
                  <c:v>3</c:v>
                </c:pt>
                <c:pt idx="4">
                  <c:v>4</c:v>
                </c:pt>
                <c:pt idx="5">
                  <c:v>5</c:v>
                </c:pt>
                <c:pt idx="6">
                  <c:v>6</c:v>
                </c:pt>
              </c:numCache>
            </c:numRef>
          </c:cat>
          <c:val>
            <c:numRef>
              <c:f>'Bookshelf 2'!$C$25:$C$31</c:f>
              <c:numCache>
                <c:formatCode>_-[$$-409]* #,##0.00_ ;_-[$$-409]* \-#,##0.00\ ;_-[$$-409]* "-"??_ ;_-@_ </c:formatCode>
                <c:ptCount val="7"/>
                <c:pt idx="0">
                  <c:v>129</c:v>
                </c:pt>
                <c:pt idx="1">
                  <c:v>131.19299999999998</c:v>
                </c:pt>
                <c:pt idx="2">
                  <c:v>133.42328099999997</c:v>
                </c:pt>
                <c:pt idx="3">
                  <c:v>135.69147677699996</c:v>
                </c:pt>
                <c:pt idx="4">
                  <c:v>137.99823188220896</c:v>
                </c:pt>
                <c:pt idx="5">
                  <c:v>140.34420182420649</c:v>
                </c:pt>
                <c:pt idx="6">
                  <c:v>142.730053255218</c:v>
                </c:pt>
              </c:numCache>
            </c:numRef>
          </c:val>
          <c:smooth val="0"/>
          <c:extLst>
            <c:ext xmlns:c16="http://schemas.microsoft.com/office/drawing/2014/chart" uri="{C3380CC4-5D6E-409C-BE32-E72D297353CC}">
              <c16:uniqueId val="{00000001-1BC2-4037-8446-26947A84B0D8}"/>
            </c:ext>
          </c:extLst>
        </c:ser>
        <c:ser>
          <c:idx val="2"/>
          <c:order val="2"/>
          <c:tx>
            <c:strRef>
              <c:f>'Bookshelf 2'!$D$24</c:f>
              <c:strCache>
                <c:ptCount val="1"/>
                <c:pt idx="0">
                  <c:v>Labor</c:v>
                </c:pt>
              </c:strCache>
            </c:strRef>
          </c:tx>
          <c:spPr>
            <a:ln w="28575" cap="rnd">
              <a:solidFill>
                <a:schemeClr val="accent3"/>
              </a:solidFill>
              <a:round/>
            </a:ln>
            <a:effectLst/>
          </c:spPr>
          <c:marker>
            <c:symbol val="none"/>
          </c:marker>
          <c:cat>
            <c:numRef>
              <c:f>'Bookshelf 2'!$A$25:$A$31</c:f>
              <c:numCache>
                <c:formatCode>General</c:formatCode>
                <c:ptCount val="7"/>
                <c:pt idx="0">
                  <c:v>0</c:v>
                </c:pt>
                <c:pt idx="1">
                  <c:v>1</c:v>
                </c:pt>
                <c:pt idx="2">
                  <c:v>2</c:v>
                </c:pt>
                <c:pt idx="3">
                  <c:v>3</c:v>
                </c:pt>
                <c:pt idx="4">
                  <c:v>4</c:v>
                </c:pt>
                <c:pt idx="5">
                  <c:v>5</c:v>
                </c:pt>
                <c:pt idx="6">
                  <c:v>6</c:v>
                </c:pt>
              </c:numCache>
            </c:numRef>
          </c:cat>
          <c:val>
            <c:numRef>
              <c:f>'Bookshelf 2'!$D$25:$D$31</c:f>
              <c:numCache>
                <c:formatCode>_-[$$-409]* #,##0.00_ ;_-[$$-409]* \-#,##0.00\ ;_-[$$-409]* "-"??_ ;_-@_ </c:formatCode>
                <c:ptCount val="7"/>
                <c:pt idx="0">
                  <c:v>296</c:v>
                </c:pt>
                <c:pt idx="1">
                  <c:v>300.44</c:v>
                </c:pt>
                <c:pt idx="2">
                  <c:v>304.94659999999999</c:v>
                </c:pt>
                <c:pt idx="3">
                  <c:v>309.52079899999995</c:v>
                </c:pt>
                <c:pt idx="4">
                  <c:v>314.16361098499993</c:v>
                </c:pt>
                <c:pt idx="5">
                  <c:v>318.87606514977489</c:v>
                </c:pt>
                <c:pt idx="6">
                  <c:v>323.65920612702149</c:v>
                </c:pt>
              </c:numCache>
            </c:numRef>
          </c:val>
          <c:smooth val="0"/>
          <c:extLst>
            <c:ext xmlns:c16="http://schemas.microsoft.com/office/drawing/2014/chart" uri="{C3380CC4-5D6E-409C-BE32-E72D297353CC}">
              <c16:uniqueId val="{00000002-1BC2-4037-8446-26947A84B0D8}"/>
            </c:ext>
          </c:extLst>
        </c:ser>
        <c:ser>
          <c:idx val="3"/>
          <c:order val="3"/>
          <c:tx>
            <c:strRef>
              <c:f>'Bookshelf 2'!$E$24</c:f>
              <c:strCache>
                <c:ptCount val="1"/>
                <c:pt idx="0">
                  <c:v>Total Cherry</c:v>
                </c:pt>
              </c:strCache>
            </c:strRef>
          </c:tx>
          <c:spPr>
            <a:ln w="28575" cap="rnd">
              <a:solidFill>
                <a:schemeClr val="accent4"/>
              </a:solidFill>
              <a:round/>
            </a:ln>
            <a:effectLst/>
          </c:spPr>
          <c:marker>
            <c:symbol val="none"/>
          </c:marker>
          <c:cat>
            <c:numRef>
              <c:f>'Bookshelf 2'!$A$25:$A$31</c:f>
              <c:numCache>
                <c:formatCode>General</c:formatCode>
                <c:ptCount val="7"/>
                <c:pt idx="0">
                  <c:v>0</c:v>
                </c:pt>
                <c:pt idx="1">
                  <c:v>1</c:v>
                </c:pt>
                <c:pt idx="2">
                  <c:v>2</c:v>
                </c:pt>
                <c:pt idx="3">
                  <c:v>3</c:v>
                </c:pt>
                <c:pt idx="4">
                  <c:v>4</c:v>
                </c:pt>
                <c:pt idx="5">
                  <c:v>5</c:v>
                </c:pt>
                <c:pt idx="6">
                  <c:v>6</c:v>
                </c:pt>
              </c:numCache>
            </c:numRef>
          </c:cat>
          <c:val>
            <c:numRef>
              <c:f>'Bookshelf 2'!$E$25:$E$31</c:f>
              <c:numCache>
                <c:formatCode>_-[$$-409]* #,##0.00_ ;_-[$$-409]* \-#,##0.00\ ;_-[$$-409]* "-"??_ ;_-@_ </c:formatCode>
                <c:ptCount val="7"/>
                <c:pt idx="0">
                  <c:v>461</c:v>
                </c:pt>
                <c:pt idx="1">
                  <c:v>469.4</c:v>
                </c:pt>
                <c:pt idx="2">
                  <c:v>477.96163999999999</c:v>
                </c:pt>
                <c:pt idx="3">
                  <c:v>486.68819995999996</c:v>
                </c:pt>
                <c:pt idx="4">
                  <c:v>495.58302956803993</c:v>
                </c:pt>
                <c:pt idx="5">
                  <c:v>504.64954977880791</c:v>
                </c:pt>
                <c:pt idx="6">
                  <c:v>513.89125438715132</c:v>
                </c:pt>
              </c:numCache>
            </c:numRef>
          </c:val>
          <c:smooth val="0"/>
          <c:extLst>
            <c:ext xmlns:c16="http://schemas.microsoft.com/office/drawing/2014/chart" uri="{C3380CC4-5D6E-409C-BE32-E72D297353CC}">
              <c16:uniqueId val="{00000003-1BC2-4037-8446-26947A84B0D8}"/>
            </c:ext>
          </c:extLst>
        </c:ser>
        <c:ser>
          <c:idx val="4"/>
          <c:order val="4"/>
          <c:tx>
            <c:strRef>
              <c:f>'Bookshelf 2'!$F$24</c:f>
              <c:strCache>
                <c:ptCount val="1"/>
                <c:pt idx="0">
                  <c:v>Total Oak</c:v>
                </c:pt>
              </c:strCache>
            </c:strRef>
          </c:tx>
          <c:spPr>
            <a:ln w="28575" cap="rnd">
              <a:solidFill>
                <a:schemeClr val="accent5"/>
              </a:solidFill>
              <a:round/>
            </a:ln>
            <a:effectLst/>
          </c:spPr>
          <c:marker>
            <c:symbol val="none"/>
          </c:marker>
          <c:cat>
            <c:numRef>
              <c:f>'Bookshelf 2'!$A$25:$A$31</c:f>
              <c:numCache>
                <c:formatCode>General</c:formatCode>
                <c:ptCount val="7"/>
                <c:pt idx="0">
                  <c:v>0</c:v>
                </c:pt>
                <c:pt idx="1">
                  <c:v>1</c:v>
                </c:pt>
                <c:pt idx="2">
                  <c:v>2</c:v>
                </c:pt>
                <c:pt idx="3">
                  <c:v>3</c:v>
                </c:pt>
                <c:pt idx="4">
                  <c:v>4</c:v>
                </c:pt>
                <c:pt idx="5">
                  <c:v>5</c:v>
                </c:pt>
                <c:pt idx="6">
                  <c:v>6</c:v>
                </c:pt>
              </c:numCache>
            </c:numRef>
          </c:cat>
          <c:val>
            <c:numRef>
              <c:f>'Bookshelf 2'!$F$25:$F$31</c:f>
              <c:numCache>
                <c:formatCode>_-[$$-409]* #,##0.00_ ;_-[$$-409]* \-#,##0.00\ ;_-[$$-409]* "-"??_ ;_-@_ </c:formatCode>
                <c:ptCount val="7"/>
                <c:pt idx="0">
                  <c:v>425</c:v>
                </c:pt>
                <c:pt idx="1">
                  <c:v>431.63299999999998</c:v>
                </c:pt>
                <c:pt idx="2">
                  <c:v>438.36988099999996</c:v>
                </c:pt>
                <c:pt idx="3">
                  <c:v>445.21227577699995</c:v>
                </c:pt>
                <c:pt idx="4">
                  <c:v>452.16184286720886</c:v>
                </c:pt>
                <c:pt idx="5">
                  <c:v>459.22026697398138</c:v>
                </c:pt>
                <c:pt idx="6">
                  <c:v>466.38925938223952</c:v>
                </c:pt>
              </c:numCache>
            </c:numRef>
          </c:val>
          <c:smooth val="0"/>
          <c:extLst>
            <c:ext xmlns:c16="http://schemas.microsoft.com/office/drawing/2014/chart" uri="{C3380CC4-5D6E-409C-BE32-E72D297353CC}">
              <c16:uniqueId val="{00000004-1BC2-4037-8446-26947A84B0D8}"/>
            </c:ext>
          </c:extLst>
        </c:ser>
        <c:dLbls>
          <c:showLegendKey val="0"/>
          <c:showVal val="0"/>
          <c:showCatName val="0"/>
          <c:showSerName val="0"/>
          <c:showPercent val="0"/>
          <c:showBubbleSize val="0"/>
        </c:dLbls>
        <c:smooth val="0"/>
        <c:axId val="1039159071"/>
        <c:axId val="1039158111"/>
      </c:lineChart>
      <c:catAx>
        <c:axId val="10391590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9158111"/>
        <c:crosses val="autoZero"/>
        <c:auto val="1"/>
        <c:lblAlgn val="ctr"/>
        <c:lblOffset val="100"/>
        <c:noMultiLvlLbl val="0"/>
      </c:catAx>
      <c:valAx>
        <c:axId val="10391581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Total</a:t>
                </a:r>
                <a:r>
                  <a:rPr lang="en-IN" baseline="0"/>
                  <a:t> Cost</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91590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JeansCompany!$A$32</c:f>
              <c:strCache>
                <c:ptCount val="1"/>
                <c:pt idx="0">
                  <c:v>Year</c:v>
                </c:pt>
              </c:strCache>
            </c:strRef>
          </c:tx>
          <c:spPr>
            <a:solidFill>
              <a:schemeClr val="accent1"/>
            </a:solidFill>
            <a:ln>
              <a:noFill/>
            </a:ln>
            <a:effectLst/>
          </c:spPr>
          <c:invertIfNegative val="0"/>
          <c:val>
            <c:numRef>
              <c:f>JeansCompany!$A$33:$A$37</c:f>
              <c:numCache>
                <c:formatCode>General</c:formatCode>
                <c:ptCount val="5"/>
                <c:pt idx="0">
                  <c:v>0</c:v>
                </c:pt>
                <c:pt idx="1">
                  <c:v>1</c:v>
                </c:pt>
                <c:pt idx="2">
                  <c:v>2</c:v>
                </c:pt>
              </c:numCache>
            </c:numRef>
          </c:val>
          <c:extLst>
            <c:ext xmlns:c16="http://schemas.microsoft.com/office/drawing/2014/chart" uri="{C3380CC4-5D6E-409C-BE32-E72D297353CC}">
              <c16:uniqueId val="{00000000-B263-452D-9159-7814BB56B9C7}"/>
            </c:ext>
          </c:extLst>
        </c:ser>
        <c:ser>
          <c:idx val="1"/>
          <c:order val="1"/>
          <c:tx>
            <c:strRef>
              <c:f>JeansCompany!$B$32</c:f>
              <c:strCache>
                <c:ptCount val="1"/>
                <c:pt idx="0">
                  <c:v>Cost per pair of jeans</c:v>
                </c:pt>
              </c:strCache>
            </c:strRef>
          </c:tx>
          <c:spPr>
            <a:solidFill>
              <a:schemeClr val="accent2"/>
            </a:solidFill>
            <a:ln>
              <a:noFill/>
            </a:ln>
            <a:effectLst/>
          </c:spPr>
          <c:invertIfNegative val="0"/>
          <c:val>
            <c:numRef>
              <c:f>JeansCompany!$B$33:$B$37</c:f>
              <c:numCache>
                <c:formatCode>_-[$$-409]* #,##0.00_ ;_-[$$-409]* \-#,##0.00\ ;_-[$$-409]* "-"??_ ;_-@_ </c:formatCode>
                <c:ptCount val="5"/>
                <c:pt idx="0">
                  <c:v>1.98</c:v>
                </c:pt>
                <c:pt idx="1">
                  <c:v>2.0196000000000001</c:v>
                </c:pt>
                <c:pt idx="2">
                  <c:v>2.0599920000000003</c:v>
                </c:pt>
                <c:pt idx="3">
                  <c:v>2.1011918400000003</c:v>
                </c:pt>
                <c:pt idx="4">
                  <c:v>2.1432156768000001</c:v>
                </c:pt>
              </c:numCache>
            </c:numRef>
          </c:val>
          <c:extLst>
            <c:ext xmlns:c16="http://schemas.microsoft.com/office/drawing/2014/chart" uri="{C3380CC4-5D6E-409C-BE32-E72D297353CC}">
              <c16:uniqueId val="{00000001-B263-452D-9159-7814BB56B9C7}"/>
            </c:ext>
          </c:extLst>
        </c:ser>
        <c:ser>
          <c:idx val="2"/>
          <c:order val="2"/>
          <c:tx>
            <c:strRef>
              <c:f>JeansCompany!$C$32</c:f>
              <c:strCache>
                <c:ptCount val="1"/>
                <c:pt idx="0">
                  <c:v>Harware Cost</c:v>
                </c:pt>
              </c:strCache>
            </c:strRef>
          </c:tx>
          <c:spPr>
            <a:solidFill>
              <a:schemeClr val="accent3"/>
            </a:solidFill>
            <a:ln>
              <a:noFill/>
            </a:ln>
            <a:effectLst/>
          </c:spPr>
          <c:invertIfNegative val="0"/>
          <c:val>
            <c:numRef>
              <c:f>JeansCompany!$C$33:$C$37</c:f>
              <c:numCache>
                <c:formatCode>_-[$$-409]* #,##0.00_ ;_-[$$-409]* \-#,##0.00\ ;_-[$$-409]* "-"??_ ;_-@_ </c:formatCode>
                <c:ptCount val="5"/>
                <c:pt idx="0">
                  <c:v>1.42</c:v>
                </c:pt>
                <c:pt idx="1">
                  <c:v>1.4625999999999999</c:v>
                </c:pt>
                <c:pt idx="2">
                  <c:v>1.506478</c:v>
                </c:pt>
                <c:pt idx="3">
                  <c:v>1.5516723400000001</c:v>
                </c:pt>
                <c:pt idx="4">
                  <c:v>1.5982225102000001</c:v>
                </c:pt>
              </c:numCache>
            </c:numRef>
          </c:val>
          <c:extLst>
            <c:ext xmlns:c16="http://schemas.microsoft.com/office/drawing/2014/chart" uri="{C3380CC4-5D6E-409C-BE32-E72D297353CC}">
              <c16:uniqueId val="{00000002-B263-452D-9159-7814BB56B9C7}"/>
            </c:ext>
          </c:extLst>
        </c:ser>
        <c:ser>
          <c:idx val="3"/>
          <c:order val="3"/>
          <c:tx>
            <c:strRef>
              <c:f>JeansCompany!$D$32</c:f>
              <c:strCache>
                <c:ptCount val="1"/>
                <c:pt idx="0">
                  <c:v>Labor Cost</c:v>
                </c:pt>
              </c:strCache>
            </c:strRef>
          </c:tx>
          <c:spPr>
            <a:solidFill>
              <a:schemeClr val="accent4"/>
            </a:solidFill>
            <a:ln>
              <a:noFill/>
            </a:ln>
            <a:effectLst/>
          </c:spPr>
          <c:invertIfNegative val="0"/>
          <c:val>
            <c:numRef>
              <c:f>JeansCompany!$D$33:$D$37</c:f>
              <c:numCache>
                <c:formatCode>_-[$$-409]* #,##0.00_ ;_-[$$-409]* \-#,##0.00\ ;_-[$$-409]* "-"??_ ;_-@_ </c:formatCode>
                <c:ptCount val="5"/>
                <c:pt idx="0">
                  <c:v>54</c:v>
                </c:pt>
                <c:pt idx="1">
                  <c:v>55.349999999999994</c:v>
                </c:pt>
                <c:pt idx="2">
                  <c:v>55.349999999999994</c:v>
                </c:pt>
                <c:pt idx="3">
                  <c:v>55.349999999999994</c:v>
                </c:pt>
                <c:pt idx="4">
                  <c:v>55.349999999999994</c:v>
                </c:pt>
              </c:numCache>
            </c:numRef>
          </c:val>
          <c:extLst>
            <c:ext xmlns:c16="http://schemas.microsoft.com/office/drawing/2014/chart" uri="{C3380CC4-5D6E-409C-BE32-E72D297353CC}">
              <c16:uniqueId val="{00000003-B263-452D-9159-7814BB56B9C7}"/>
            </c:ext>
          </c:extLst>
        </c:ser>
        <c:dLbls>
          <c:showLegendKey val="0"/>
          <c:showVal val="0"/>
          <c:showCatName val="0"/>
          <c:showSerName val="0"/>
          <c:showPercent val="0"/>
          <c:showBubbleSize val="0"/>
        </c:dLbls>
        <c:gapWidth val="182"/>
        <c:axId val="2132463999"/>
        <c:axId val="2132464479"/>
      </c:barChart>
      <c:catAx>
        <c:axId val="21324639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2464479"/>
        <c:crosses val="autoZero"/>
        <c:auto val="1"/>
        <c:lblAlgn val="ctr"/>
        <c:lblOffset val="100"/>
        <c:noMultiLvlLbl val="0"/>
      </c:catAx>
      <c:valAx>
        <c:axId val="21324644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24639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Quality Sweater Company:</a:t>
            </a:r>
            <a:r>
              <a:rPr lang="en-US" baseline="0"/>
              <a:t> </a:t>
            </a:r>
          </a:p>
          <a:p>
            <a:pPr>
              <a:defRPr/>
            </a:pPr>
            <a:r>
              <a:rPr lang="en-US"/>
              <a:t>Response rate Vs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93659230096238"/>
          <c:y val="0.19721055701370663"/>
          <c:w val="0.79536307961504815"/>
          <c:h val="0.77736111111111106"/>
        </c:manualLayout>
      </c:layout>
      <c:barChart>
        <c:barDir val="col"/>
        <c:grouping val="clustered"/>
        <c:varyColors val="0"/>
        <c:ser>
          <c:idx val="0"/>
          <c:order val="0"/>
          <c:tx>
            <c:strRef>
              <c:f>'Quality Sweater Company'!$F$9</c:f>
              <c:strCache>
                <c:ptCount val="1"/>
                <c:pt idx="0">
                  <c:v> $-   </c:v>
                </c:pt>
              </c:strCache>
            </c:strRef>
          </c:tx>
          <c:spPr>
            <a:solidFill>
              <a:schemeClr val="accent1"/>
            </a:solidFill>
            <a:ln>
              <a:noFill/>
            </a:ln>
            <a:effectLst/>
          </c:spPr>
          <c:invertIfNegative val="0"/>
          <c:cat>
            <c:numRef>
              <c:f>'Quality Sweater Company'!$E$10:$E$20</c:f>
              <c:numCache>
                <c:formatCode>0.00%</c:formatCode>
                <c:ptCount val="11"/>
                <c:pt idx="0" formatCode="0.0%">
                  <c:v>0.03</c:v>
                </c:pt>
                <c:pt idx="1">
                  <c:v>3.5000000000000003E-2</c:v>
                </c:pt>
                <c:pt idx="2" formatCode="0.0%">
                  <c:v>0.04</c:v>
                </c:pt>
                <c:pt idx="3">
                  <c:v>4.4999999999999998E-2</c:v>
                </c:pt>
                <c:pt idx="4" formatCode="0.0%">
                  <c:v>0.05</c:v>
                </c:pt>
                <c:pt idx="5">
                  <c:v>5.5E-2</c:v>
                </c:pt>
                <c:pt idx="6" formatCode="0.0%">
                  <c:v>0.06</c:v>
                </c:pt>
                <c:pt idx="7">
                  <c:v>6.5000000000000002E-2</c:v>
                </c:pt>
                <c:pt idx="8" formatCode="0.0%">
                  <c:v>7.0000000000000007E-2</c:v>
                </c:pt>
                <c:pt idx="9">
                  <c:v>7.4999999999999997E-2</c:v>
                </c:pt>
                <c:pt idx="10" formatCode="0.0%">
                  <c:v>0.08</c:v>
                </c:pt>
              </c:numCache>
            </c:numRef>
          </c:cat>
          <c:val>
            <c:numRef>
              <c:f>'Quality Sweater Company'!$F$10:$F$20</c:f>
              <c:numCache>
                <c:formatCode>_-[$$-409]* #,##0.00_ ;_-[$$-409]* \-#,##0.00\ ;_-[$$-409]* "-"??_ ;_-@_ </c:formatCode>
                <c:ptCount val="11"/>
                <c:pt idx="0">
                  <c:v>-21600</c:v>
                </c:pt>
                <c:pt idx="1">
                  <c:v>-17700</c:v>
                </c:pt>
                <c:pt idx="2">
                  <c:v>-13800</c:v>
                </c:pt>
                <c:pt idx="3">
                  <c:v>-9900</c:v>
                </c:pt>
                <c:pt idx="4">
                  <c:v>-6000</c:v>
                </c:pt>
                <c:pt idx="5">
                  <c:v>-2100.0000000000291</c:v>
                </c:pt>
                <c:pt idx="6">
                  <c:v>1799.9999999999709</c:v>
                </c:pt>
                <c:pt idx="7">
                  <c:v>5699.9999999999709</c:v>
                </c:pt>
                <c:pt idx="8">
                  <c:v>9600</c:v>
                </c:pt>
                <c:pt idx="9">
                  <c:v>13500</c:v>
                </c:pt>
                <c:pt idx="10">
                  <c:v>17400</c:v>
                </c:pt>
              </c:numCache>
            </c:numRef>
          </c:val>
          <c:extLst>
            <c:ext xmlns:c16="http://schemas.microsoft.com/office/drawing/2014/chart" uri="{C3380CC4-5D6E-409C-BE32-E72D297353CC}">
              <c16:uniqueId val="{00000000-18B0-4EAB-921D-CE25A7574A32}"/>
            </c:ext>
          </c:extLst>
        </c:ser>
        <c:dLbls>
          <c:showLegendKey val="0"/>
          <c:showVal val="0"/>
          <c:showCatName val="0"/>
          <c:showSerName val="0"/>
          <c:showPercent val="0"/>
          <c:showBubbleSize val="0"/>
        </c:dLbls>
        <c:gapWidth val="219"/>
        <c:overlap val="-27"/>
        <c:axId val="1074789104"/>
        <c:axId val="1074787664"/>
      </c:barChart>
      <c:catAx>
        <c:axId val="1074789104"/>
        <c:scaling>
          <c:orientation val="minMax"/>
        </c:scaling>
        <c:delete val="0"/>
        <c:axPos val="b"/>
        <c:numFmt formatCode="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4787664"/>
        <c:crosses val="autoZero"/>
        <c:auto val="1"/>
        <c:lblAlgn val="ctr"/>
        <c:lblOffset val="100"/>
        <c:noMultiLvlLbl val="0"/>
      </c:catAx>
      <c:valAx>
        <c:axId val="1074787664"/>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47891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Hout Dog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Assignment_HotDog!$H$16</c:f>
              <c:strCache>
                <c:ptCount val="1"/>
                <c:pt idx="0">
                  <c:v> $1,900.00 </c:v>
                </c:pt>
              </c:strCache>
            </c:strRef>
          </c:tx>
          <c:spPr>
            <a:solidFill>
              <a:schemeClr val="accent1"/>
            </a:solidFill>
            <a:ln>
              <a:noFill/>
            </a:ln>
            <a:effectLst/>
          </c:spPr>
          <c:invertIfNegative val="0"/>
          <c:cat>
            <c:numRef>
              <c:f>Assignment_HotDog!$G$17:$G$31</c:f>
              <c:numCache>
                <c:formatCode>General</c:formatCode>
                <c:ptCount val="15"/>
                <c:pt idx="0">
                  <c:v>10</c:v>
                </c:pt>
                <c:pt idx="1">
                  <c:v>20</c:v>
                </c:pt>
                <c:pt idx="2">
                  <c:v>30</c:v>
                </c:pt>
                <c:pt idx="3">
                  <c:v>40</c:v>
                </c:pt>
                <c:pt idx="4">
                  <c:v>50</c:v>
                </c:pt>
                <c:pt idx="5">
                  <c:v>60</c:v>
                </c:pt>
                <c:pt idx="6">
                  <c:v>70</c:v>
                </c:pt>
                <c:pt idx="7">
                  <c:v>80</c:v>
                </c:pt>
                <c:pt idx="8">
                  <c:v>90</c:v>
                </c:pt>
                <c:pt idx="9">
                  <c:v>100</c:v>
                </c:pt>
                <c:pt idx="10">
                  <c:v>110</c:v>
                </c:pt>
                <c:pt idx="11">
                  <c:v>120</c:v>
                </c:pt>
                <c:pt idx="12">
                  <c:v>130</c:v>
                </c:pt>
                <c:pt idx="13">
                  <c:v>140</c:v>
                </c:pt>
                <c:pt idx="14">
                  <c:v>150</c:v>
                </c:pt>
              </c:numCache>
            </c:numRef>
          </c:cat>
          <c:val>
            <c:numRef>
              <c:f>Assignment_HotDog!$H$17:$H$31</c:f>
              <c:numCache>
                <c:formatCode>General</c:formatCode>
                <c:ptCount val="15"/>
                <c:pt idx="0">
                  <c:v>-260</c:v>
                </c:pt>
                <c:pt idx="1">
                  <c:v>-20</c:v>
                </c:pt>
                <c:pt idx="2">
                  <c:v>220</c:v>
                </c:pt>
                <c:pt idx="3">
                  <c:v>460</c:v>
                </c:pt>
                <c:pt idx="4">
                  <c:v>700</c:v>
                </c:pt>
                <c:pt idx="5">
                  <c:v>940</c:v>
                </c:pt>
                <c:pt idx="6">
                  <c:v>1180</c:v>
                </c:pt>
                <c:pt idx="7">
                  <c:v>1420</c:v>
                </c:pt>
                <c:pt idx="8">
                  <c:v>1660</c:v>
                </c:pt>
                <c:pt idx="9">
                  <c:v>1900</c:v>
                </c:pt>
                <c:pt idx="10">
                  <c:v>2140</c:v>
                </c:pt>
                <c:pt idx="11">
                  <c:v>2380</c:v>
                </c:pt>
                <c:pt idx="12">
                  <c:v>2620</c:v>
                </c:pt>
                <c:pt idx="13">
                  <c:v>2860</c:v>
                </c:pt>
                <c:pt idx="14">
                  <c:v>3100</c:v>
                </c:pt>
              </c:numCache>
            </c:numRef>
          </c:val>
          <c:extLst>
            <c:ext xmlns:c16="http://schemas.microsoft.com/office/drawing/2014/chart" uri="{C3380CC4-5D6E-409C-BE32-E72D297353CC}">
              <c16:uniqueId val="{00000000-D5F0-4474-A42D-984FFAD0AD71}"/>
            </c:ext>
          </c:extLst>
        </c:ser>
        <c:dLbls>
          <c:showLegendKey val="0"/>
          <c:showVal val="0"/>
          <c:showCatName val="0"/>
          <c:showSerName val="0"/>
          <c:showPercent val="0"/>
          <c:showBubbleSize val="0"/>
        </c:dLbls>
        <c:gapWidth val="150"/>
        <c:overlap val="100"/>
        <c:axId val="1732021184"/>
        <c:axId val="1732018304"/>
      </c:barChart>
      <c:catAx>
        <c:axId val="173202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018304"/>
        <c:crosses val="autoZero"/>
        <c:auto val="1"/>
        <c:lblAlgn val="ctr"/>
        <c:lblOffset val="100"/>
        <c:noMultiLvlLbl val="0"/>
      </c:catAx>
      <c:valAx>
        <c:axId val="17320183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021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2735580</xdr:colOff>
      <xdr:row>16</xdr:row>
      <xdr:rowOff>41910</xdr:rowOff>
    </xdr:from>
    <xdr:to>
      <xdr:col>8</xdr:col>
      <xdr:colOff>38100</xdr:colOff>
      <xdr:row>30</xdr:row>
      <xdr:rowOff>41910</xdr:rowOff>
    </xdr:to>
    <xdr:graphicFrame macro="">
      <xdr:nvGraphicFramePr>
        <xdr:cNvPr id="2" name="Chart 1">
          <a:extLst>
            <a:ext uri="{FF2B5EF4-FFF2-40B4-BE49-F238E27FC236}">
              <a16:creationId xmlns:a16="http://schemas.microsoft.com/office/drawing/2014/main" id="{E5F2A0FA-FDA0-E8E8-D5FB-33EE0711C2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4991100</xdr:colOff>
      <xdr:row>38</xdr:row>
      <xdr:rowOff>156210</xdr:rowOff>
    </xdr:from>
    <xdr:to>
      <xdr:col>3</xdr:col>
      <xdr:colOff>1219200</xdr:colOff>
      <xdr:row>53</xdr:row>
      <xdr:rowOff>156210</xdr:rowOff>
    </xdr:to>
    <xdr:graphicFrame macro="">
      <xdr:nvGraphicFramePr>
        <xdr:cNvPr id="6" name="Chart 5">
          <a:extLst>
            <a:ext uri="{FF2B5EF4-FFF2-40B4-BE49-F238E27FC236}">
              <a16:creationId xmlns:a16="http://schemas.microsoft.com/office/drawing/2014/main" id="{7F75203D-AC96-DE5D-B8A8-8D3F6C872C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198120</xdr:colOff>
      <xdr:row>8</xdr:row>
      <xdr:rowOff>11430</xdr:rowOff>
    </xdr:from>
    <xdr:to>
      <xdr:col>9</xdr:col>
      <xdr:colOff>7620</xdr:colOff>
      <xdr:row>23</xdr:row>
      <xdr:rowOff>11430</xdr:rowOff>
    </xdr:to>
    <xdr:graphicFrame macro="">
      <xdr:nvGraphicFramePr>
        <xdr:cNvPr id="2" name="Chart 1">
          <a:extLst>
            <a:ext uri="{FF2B5EF4-FFF2-40B4-BE49-F238E27FC236}">
              <a16:creationId xmlns:a16="http://schemas.microsoft.com/office/drawing/2014/main" id="{BA4BA88F-CD2F-14E4-B971-1FE67F2700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11</xdr:col>
      <xdr:colOff>499344</xdr:colOff>
      <xdr:row>6</xdr:row>
      <xdr:rowOff>178137</xdr:rowOff>
    </xdr:from>
    <xdr:to>
      <xdr:col>19</xdr:col>
      <xdr:colOff>206363</xdr:colOff>
      <xdr:row>21</xdr:row>
      <xdr:rowOff>151389</xdr:rowOff>
    </xdr:to>
    <xdr:graphicFrame macro="">
      <xdr:nvGraphicFramePr>
        <xdr:cNvPr id="2" name="Chart 1">
          <a:extLst>
            <a:ext uri="{FF2B5EF4-FFF2-40B4-BE49-F238E27FC236}">
              <a16:creationId xmlns:a16="http://schemas.microsoft.com/office/drawing/2014/main" id="{E77F96FB-4225-FB9B-C67B-87AD6DCFDB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5F567-078E-42E3-90DC-07CB7CB2AAAD}">
  <dimension ref="A1:C17"/>
  <sheetViews>
    <sheetView topLeftCell="A3" workbookViewId="0">
      <selection activeCell="B9" sqref="B9"/>
    </sheetView>
  </sheetViews>
  <sheetFormatPr defaultRowHeight="14.4"/>
  <cols>
    <col min="1" max="1" width="56" customWidth="1"/>
    <col min="2" max="2" width="11.109375" bestFit="1" customWidth="1"/>
    <col min="3" max="3" width="17.77734375" customWidth="1"/>
    <col min="8" max="8" width="66.77734375" customWidth="1"/>
    <col min="12" max="12" width="8.88671875" customWidth="1"/>
  </cols>
  <sheetData>
    <row r="1" spans="1:3" ht="216">
      <c r="A1" s="1" t="s">
        <v>0</v>
      </c>
    </row>
    <row r="2" spans="1:3">
      <c r="A2" s="2" t="s">
        <v>1</v>
      </c>
    </row>
    <row r="3" spans="1:3">
      <c r="A3" t="s">
        <v>2</v>
      </c>
    </row>
    <row r="4" spans="1:3">
      <c r="A4" s="4" t="s">
        <v>5</v>
      </c>
    </row>
    <row r="5" spans="1:3">
      <c r="A5" s="5" t="s">
        <v>4</v>
      </c>
      <c r="B5" s="3">
        <v>750</v>
      </c>
    </row>
    <row r="6" spans="1:3">
      <c r="A6" s="6" t="s">
        <v>6</v>
      </c>
      <c r="B6" s="3">
        <v>8</v>
      </c>
      <c r="C6" t="s">
        <v>7</v>
      </c>
    </row>
    <row r="7" spans="1:3">
      <c r="A7" s="4" t="s">
        <v>8</v>
      </c>
    </row>
    <row r="8" spans="1:3">
      <c r="A8" t="s">
        <v>11</v>
      </c>
      <c r="B8" s="3">
        <v>18</v>
      </c>
    </row>
    <row r="9" spans="1:3">
      <c r="A9" t="s">
        <v>9</v>
      </c>
      <c r="B9" s="3">
        <v>6</v>
      </c>
    </row>
    <row r="11" spans="1:3">
      <c r="A11" t="s">
        <v>10</v>
      </c>
      <c r="B11" s="8">
        <v>1700</v>
      </c>
    </row>
    <row r="12" spans="1:3">
      <c r="A12" t="s">
        <v>17</v>
      </c>
      <c r="B12" s="8">
        <v>1500</v>
      </c>
    </row>
    <row r="13" spans="1:3">
      <c r="A13" t="s">
        <v>12</v>
      </c>
      <c r="B13">
        <f>MIN(B11:B12)</f>
        <v>1500</v>
      </c>
      <c r="C13" t="str">
        <f ca="1">_xlfn.FORMULATEXT(B13)</f>
        <v>=MIN(B11:B12)</v>
      </c>
    </row>
    <row r="14" spans="1:3">
      <c r="A14" t="s">
        <v>16</v>
      </c>
      <c r="B14">
        <f>MAX(B11-B12,0)</f>
        <v>200</v>
      </c>
      <c r="C14" t="str">
        <f ca="1">(_xlfn.FORMULATEXT(B14))</f>
        <v>=MAX(B11-B12,0)</v>
      </c>
    </row>
    <row r="15" spans="1:3">
      <c r="A15" s="7" t="s">
        <v>13</v>
      </c>
      <c r="B15" s="3">
        <f>B5+B6*B11</f>
        <v>14350</v>
      </c>
      <c r="C15" t="str">
        <f ca="1">_xlfn.FORMULATEXT(B15)</f>
        <v>=B5+B6*B11</v>
      </c>
    </row>
    <row r="16" spans="1:3">
      <c r="A16" s="7" t="s">
        <v>14</v>
      </c>
      <c r="B16" s="3">
        <f>B12*B8+B14*B9</f>
        <v>28200</v>
      </c>
      <c r="C16" t="str">
        <f ca="1">_xlfn.FORMULATEXT(B16)</f>
        <v>=B12*B8+B14*B9</v>
      </c>
    </row>
    <row r="17" spans="1:3">
      <c r="A17" s="7" t="s">
        <v>15</v>
      </c>
      <c r="B17" s="3">
        <f>B16-B15</f>
        <v>13850</v>
      </c>
      <c r="C17" t="str">
        <f ca="1">(_xlfn.FORMULATEXT(B17))</f>
        <v>=B16-B15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20D46-2512-49A2-9519-FBB9ACF81415}">
  <dimension ref="A1:G31"/>
  <sheetViews>
    <sheetView topLeftCell="A10" zoomScaleNormal="100" workbookViewId="0">
      <selection activeCell="A24" sqref="A24:F31"/>
    </sheetView>
  </sheetViews>
  <sheetFormatPr defaultColWidth="53" defaultRowHeight="14.4"/>
  <cols>
    <col min="1" max="1" width="53" style="1"/>
    <col min="2" max="4" width="8.44140625" style="1" bestFit="1" customWidth="1"/>
    <col min="5" max="5" width="11" style="1" bestFit="1" customWidth="1"/>
    <col min="6" max="6" width="9.21875" style="1" bestFit="1" customWidth="1"/>
    <col min="7" max="16384" width="53" style="1"/>
  </cols>
  <sheetData>
    <row r="1" spans="1:6" ht="110.4">
      <c r="A1" s="10" t="s">
        <v>18</v>
      </c>
    </row>
    <row r="3" spans="1:6" ht="69">
      <c r="A3" s="10" t="s">
        <v>19</v>
      </c>
    </row>
    <row r="4" spans="1:6">
      <c r="A4" s="9"/>
    </row>
    <row r="5" spans="1:6">
      <c r="A5" s="11" t="s">
        <v>20</v>
      </c>
      <c r="B5" s="11" t="s">
        <v>21</v>
      </c>
      <c r="C5" s="11" t="s">
        <v>22</v>
      </c>
      <c r="D5" s="11" t="s">
        <v>23</v>
      </c>
    </row>
    <row r="6" spans="1:6">
      <c r="A6" s="12" t="s">
        <v>24</v>
      </c>
      <c r="B6" s="12">
        <v>30</v>
      </c>
      <c r="C6" s="12">
        <v>30</v>
      </c>
      <c r="D6" s="12">
        <v>16</v>
      </c>
    </row>
    <row r="7" spans="1:6">
      <c r="A7" s="12" t="s">
        <v>25</v>
      </c>
      <c r="B7" s="12" t="s">
        <v>26</v>
      </c>
      <c r="C7" s="12" t="s">
        <v>27</v>
      </c>
      <c r="D7" s="12" t="s">
        <v>28</v>
      </c>
    </row>
    <row r="8" spans="1:6">
      <c r="A8" s="12" t="s">
        <v>29</v>
      </c>
      <c r="B8" s="13">
        <v>2.4E-2</v>
      </c>
      <c r="C8" s="13">
        <v>1.7000000000000001E-2</v>
      </c>
      <c r="D8" s="13">
        <v>1.4999999999999999E-2</v>
      </c>
    </row>
    <row r="11" spans="1:6">
      <c r="A11" s="1" t="s">
        <v>3</v>
      </c>
      <c r="B11" s="1" t="s">
        <v>21</v>
      </c>
      <c r="C11" s="1" t="s">
        <v>22</v>
      </c>
    </row>
    <row r="12" spans="1:6">
      <c r="A12" s="1" t="s">
        <v>30</v>
      </c>
      <c r="B12" s="14">
        <v>5.5</v>
      </c>
      <c r="C12" s="14">
        <v>4.3</v>
      </c>
    </row>
    <row r="13" spans="1:6">
      <c r="A13" s="1" t="s">
        <v>31</v>
      </c>
      <c r="B13" s="1">
        <v>30</v>
      </c>
      <c r="C13" s="1">
        <v>30</v>
      </c>
    </row>
    <row r="14" spans="1:6">
      <c r="A14" s="1" t="s">
        <v>32</v>
      </c>
      <c r="B14" s="20">
        <f>B13*B12</f>
        <v>165</v>
      </c>
      <c r="C14" s="20">
        <f>C13*C12</f>
        <v>129</v>
      </c>
      <c r="E14" s="14"/>
      <c r="F14" s="14"/>
    </row>
    <row r="16" spans="1:6">
      <c r="A16" s="1" t="s">
        <v>33</v>
      </c>
      <c r="B16" s="1">
        <v>16</v>
      </c>
      <c r="C16" s="1">
        <v>16</v>
      </c>
    </row>
    <row r="17" spans="1:7">
      <c r="A17" s="1" t="s">
        <v>35</v>
      </c>
      <c r="B17" s="14">
        <v>18.5</v>
      </c>
      <c r="C17" s="14">
        <v>18.5</v>
      </c>
    </row>
    <row r="18" spans="1:7">
      <c r="A18" s="1" t="s">
        <v>34</v>
      </c>
      <c r="B18" s="20">
        <f>B17*B16</f>
        <v>296</v>
      </c>
      <c r="C18" s="20">
        <f>C17*C16</f>
        <v>296</v>
      </c>
    </row>
    <row r="20" spans="1:7">
      <c r="A20" s="1" t="s">
        <v>13</v>
      </c>
      <c r="B20" s="15">
        <f>B18+B14</f>
        <v>461</v>
      </c>
      <c r="C20" s="15">
        <f>C18+C14</f>
        <v>425</v>
      </c>
      <c r="E20" s="1" t="str">
        <f ca="1">_xlfn.FORMULATEXT(B20)</f>
        <v>=B18+B14</v>
      </c>
      <c r="F20" s="1" t="str">
        <f ca="1">_xlfn.FORMULATEXT(C20)</f>
        <v>=C18+C14</v>
      </c>
    </row>
    <row r="22" spans="1:7">
      <c r="A22" s="1" t="s">
        <v>36</v>
      </c>
      <c r="B22" s="19">
        <v>2.4E-2</v>
      </c>
      <c r="C22" s="19">
        <v>1.7000000000000001E-2</v>
      </c>
      <c r="D22" s="19">
        <v>1.4999999999999999E-2</v>
      </c>
    </row>
    <row r="24" spans="1:7" ht="28.8">
      <c r="A24" s="16" t="s">
        <v>37</v>
      </c>
      <c r="B24" s="16" t="s">
        <v>21</v>
      </c>
      <c r="C24" s="16" t="s">
        <v>22</v>
      </c>
      <c r="D24" s="16" t="s">
        <v>23</v>
      </c>
      <c r="E24" s="16" t="s">
        <v>38</v>
      </c>
      <c r="F24" s="16" t="s">
        <v>39</v>
      </c>
    </row>
    <row r="25" spans="1:7">
      <c r="A25" s="17">
        <v>0</v>
      </c>
      <c r="B25" s="18">
        <f>B14</f>
        <v>165</v>
      </c>
      <c r="C25" s="18">
        <f>C14</f>
        <v>129</v>
      </c>
      <c r="D25" s="18">
        <f>C18</f>
        <v>296</v>
      </c>
      <c r="E25" s="18">
        <f>B25+D25</f>
        <v>461</v>
      </c>
      <c r="F25" s="18">
        <f>C25+D25</f>
        <v>425</v>
      </c>
      <c r="G25" s="1" t="str">
        <f ca="1">_xlfn.FORMULATEXT(E25)</f>
        <v>=B25+D25</v>
      </c>
    </row>
    <row r="26" spans="1:7">
      <c r="A26" s="17">
        <v>1</v>
      </c>
      <c r="B26" s="18">
        <f>B25*(1+$B$22)</f>
        <v>168.96</v>
      </c>
      <c r="C26" s="18">
        <f>C25*(1+$C$22)</f>
        <v>131.19299999999998</v>
      </c>
      <c r="D26" s="18">
        <f>D25*(1+$D$22)</f>
        <v>300.44</v>
      </c>
      <c r="E26" s="18">
        <f>B26+D26</f>
        <v>469.4</v>
      </c>
      <c r="F26" s="18">
        <f>C26+D26</f>
        <v>431.63299999999998</v>
      </c>
    </row>
    <row r="27" spans="1:7">
      <c r="A27" s="17">
        <v>2</v>
      </c>
      <c r="B27" s="18">
        <f t="shared" ref="B27:B31" si="0">B26*(1+$B$22)</f>
        <v>173.01504</v>
      </c>
      <c r="C27" s="18">
        <f t="shared" ref="C27:C31" si="1">C26*(1+$C$22)</f>
        <v>133.42328099999997</v>
      </c>
      <c r="D27" s="18">
        <f t="shared" ref="D27:D31" si="2">D26*(1+$D$22)</f>
        <v>304.94659999999999</v>
      </c>
      <c r="E27" s="18">
        <f t="shared" ref="E27:E31" si="3">B27+D27</f>
        <v>477.96163999999999</v>
      </c>
      <c r="F27" s="18">
        <f t="shared" ref="F27:F31" si="4">C27+D27</f>
        <v>438.36988099999996</v>
      </c>
    </row>
    <row r="28" spans="1:7">
      <c r="A28" s="17">
        <v>3</v>
      </c>
      <c r="B28" s="18">
        <f t="shared" si="0"/>
        <v>177.16740096000001</v>
      </c>
      <c r="C28" s="18">
        <f t="shared" si="1"/>
        <v>135.69147677699996</v>
      </c>
      <c r="D28" s="18">
        <f t="shared" si="2"/>
        <v>309.52079899999995</v>
      </c>
      <c r="E28" s="18">
        <f t="shared" si="3"/>
        <v>486.68819995999996</v>
      </c>
      <c r="F28" s="18">
        <f t="shared" si="4"/>
        <v>445.21227577699995</v>
      </c>
    </row>
    <row r="29" spans="1:7">
      <c r="A29" s="17">
        <v>4</v>
      </c>
      <c r="B29" s="18">
        <f t="shared" si="0"/>
        <v>181.41941858304003</v>
      </c>
      <c r="C29" s="18">
        <f t="shared" si="1"/>
        <v>137.99823188220896</v>
      </c>
      <c r="D29" s="18">
        <f t="shared" si="2"/>
        <v>314.16361098499993</v>
      </c>
      <c r="E29" s="18">
        <f t="shared" si="3"/>
        <v>495.58302956803993</v>
      </c>
      <c r="F29" s="18">
        <f t="shared" si="4"/>
        <v>452.16184286720886</v>
      </c>
    </row>
    <row r="30" spans="1:7">
      <c r="A30" s="17">
        <v>5</v>
      </c>
      <c r="B30" s="18">
        <f t="shared" si="0"/>
        <v>185.77348462903299</v>
      </c>
      <c r="C30" s="18">
        <f t="shared" si="1"/>
        <v>140.34420182420649</v>
      </c>
      <c r="D30" s="18">
        <f t="shared" si="2"/>
        <v>318.87606514977489</v>
      </c>
      <c r="E30" s="18">
        <f t="shared" si="3"/>
        <v>504.64954977880791</v>
      </c>
      <c r="F30" s="18">
        <f t="shared" si="4"/>
        <v>459.22026697398138</v>
      </c>
    </row>
    <row r="31" spans="1:7">
      <c r="A31" s="17">
        <v>6</v>
      </c>
      <c r="B31" s="18">
        <f t="shared" si="0"/>
        <v>190.2320482601298</v>
      </c>
      <c r="C31" s="18">
        <f t="shared" si="1"/>
        <v>142.730053255218</v>
      </c>
      <c r="D31" s="18">
        <f t="shared" si="2"/>
        <v>323.65920612702149</v>
      </c>
      <c r="E31" s="18">
        <f t="shared" si="3"/>
        <v>513.89125438715132</v>
      </c>
      <c r="F31" s="18">
        <f t="shared" si="4"/>
        <v>466.38925938223952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15484-23FC-40E1-B4B9-BF75F4C0EB69}">
  <dimension ref="A1:F37"/>
  <sheetViews>
    <sheetView workbookViewId="0">
      <selection activeCell="B65" sqref="B65"/>
    </sheetView>
  </sheetViews>
  <sheetFormatPr defaultRowHeight="14.4"/>
  <cols>
    <col min="1" max="1" width="76.77734375" bestFit="1" customWidth="1"/>
    <col min="2" max="2" width="19.5546875" customWidth="1"/>
    <col min="3" max="3" width="25.33203125" customWidth="1"/>
    <col min="4" max="4" width="23.77734375" customWidth="1"/>
    <col min="5" max="5" width="14.109375" customWidth="1"/>
  </cols>
  <sheetData>
    <row r="1" spans="1:6" ht="26.4">
      <c r="A1" s="21" t="s">
        <v>40</v>
      </c>
    </row>
    <row r="2" spans="1:6">
      <c r="A2" s="21"/>
    </row>
    <row r="3" spans="1:6" ht="26.4">
      <c r="A3" s="21" t="s">
        <v>43</v>
      </c>
    </row>
    <row r="4" spans="1:6">
      <c r="A4" s="21"/>
    </row>
    <row r="6" spans="1:6">
      <c r="A6" s="24" t="s">
        <v>20</v>
      </c>
      <c r="B6" s="24" t="s">
        <v>30</v>
      </c>
      <c r="C6" s="24" t="s">
        <v>44</v>
      </c>
      <c r="D6" s="25" t="s">
        <v>45</v>
      </c>
    </row>
    <row r="7" spans="1:6">
      <c r="A7" s="22" t="s">
        <v>41</v>
      </c>
      <c r="B7" s="26">
        <v>1.65</v>
      </c>
      <c r="C7">
        <v>1.2</v>
      </c>
      <c r="D7" s="3">
        <f>$C$7*$B$7</f>
        <v>1.9799999999999998</v>
      </c>
      <c r="E7" t="str">
        <f ca="1">_xlfn.FORMULATEXT(D7)</f>
        <v>=$C$7*$B$7</v>
      </c>
    </row>
    <row r="8" spans="1:6">
      <c r="A8" s="22" t="s">
        <v>42</v>
      </c>
      <c r="B8" s="26">
        <v>1.42</v>
      </c>
      <c r="C8">
        <v>1</v>
      </c>
      <c r="D8" s="3">
        <f>C8*B8</f>
        <v>1.42</v>
      </c>
    </row>
    <row r="9" spans="1:6">
      <c r="A9" s="22" t="s">
        <v>23</v>
      </c>
      <c r="B9" s="26">
        <v>12</v>
      </c>
      <c r="C9">
        <v>4.5</v>
      </c>
      <c r="D9" s="3">
        <f>C9*B9</f>
        <v>54</v>
      </c>
    </row>
    <row r="12" spans="1:6" ht="26.4">
      <c r="A12" s="27" t="s">
        <v>46</v>
      </c>
    </row>
    <row r="15" spans="1:6">
      <c r="A15" s="28" t="s">
        <v>20</v>
      </c>
      <c r="B15" s="28" t="s">
        <v>30</v>
      </c>
      <c r="C15" s="28" t="s">
        <v>44</v>
      </c>
      <c r="D15" s="28" t="s">
        <v>47</v>
      </c>
    </row>
    <row r="16" spans="1:6">
      <c r="A16" s="22" t="s">
        <v>41</v>
      </c>
      <c r="B16" s="26">
        <v>1.65</v>
      </c>
      <c r="C16">
        <v>1.2</v>
      </c>
      <c r="D16" s="3">
        <f>$C$7*$B$7</f>
        <v>1.9799999999999998</v>
      </c>
      <c r="F16" s="3"/>
    </row>
    <row r="17" spans="1:5">
      <c r="A17" s="22" t="s">
        <v>42</v>
      </c>
      <c r="B17" s="26">
        <v>1.42</v>
      </c>
      <c r="C17">
        <v>1</v>
      </c>
      <c r="D17" s="3">
        <f>C17*B17</f>
        <v>1.42</v>
      </c>
    </row>
    <row r="18" spans="1:5">
      <c r="A18" s="22" t="s">
        <v>23</v>
      </c>
      <c r="B18" s="26">
        <v>12</v>
      </c>
      <c r="C18">
        <v>4.5</v>
      </c>
      <c r="D18" s="3">
        <f>C18*B18</f>
        <v>54</v>
      </c>
    </row>
    <row r="20" spans="1:5">
      <c r="A20" s="27" t="s">
        <v>48</v>
      </c>
      <c r="B20" s="29">
        <v>57.4</v>
      </c>
    </row>
    <row r="21" spans="1:5">
      <c r="A21" s="27" t="s">
        <v>51</v>
      </c>
      <c r="B21" s="29">
        <v>150</v>
      </c>
    </row>
    <row r="22" spans="1:5">
      <c r="A22" s="27" t="s">
        <v>49</v>
      </c>
      <c r="B22" s="3">
        <f>B21-B20</f>
        <v>92.6</v>
      </c>
    </row>
    <row r="24" spans="1:5" ht="158.4">
      <c r="A24" s="23" t="s">
        <v>52</v>
      </c>
    </row>
    <row r="26" spans="1:5">
      <c r="A26" s="28" t="s">
        <v>20</v>
      </c>
      <c r="B26" s="28" t="s">
        <v>30</v>
      </c>
      <c r="C26" s="28" t="s">
        <v>44</v>
      </c>
      <c r="D26" s="28" t="s">
        <v>47</v>
      </c>
      <c r="E26" s="28" t="s">
        <v>53</v>
      </c>
    </row>
    <row r="27" spans="1:5">
      <c r="A27" s="22" t="s">
        <v>41</v>
      </c>
      <c r="B27" s="26">
        <v>1.65</v>
      </c>
      <c r="C27">
        <v>1.2</v>
      </c>
      <c r="D27" s="3">
        <f>$C$7*$B$7</f>
        <v>1.9799999999999998</v>
      </c>
      <c r="E27" s="30">
        <v>0.02</v>
      </c>
    </row>
    <row r="28" spans="1:5">
      <c r="A28" s="22" t="s">
        <v>42</v>
      </c>
      <c r="B28" s="26">
        <v>1.42</v>
      </c>
      <c r="C28">
        <v>1</v>
      </c>
      <c r="D28" s="3">
        <f>C28*B28</f>
        <v>1.42</v>
      </c>
      <c r="E28" s="30">
        <v>0.03</v>
      </c>
    </row>
    <row r="29" spans="1:5">
      <c r="A29" s="22" t="s">
        <v>23</v>
      </c>
      <c r="B29" s="26">
        <v>12</v>
      </c>
      <c r="C29">
        <v>4.5</v>
      </c>
      <c r="D29" s="3">
        <f>C29*B29</f>
        <v>54</v>
      </c>
      <c r="E29" s="31">
        <v>2.5000000000000001E-2</v>
      </c>
    </row>
    <row r="31" spans="1:5">
      <c r="A31" s="27" t="s">
        <v>54</v>
      </c>
    </row>
    <row r="32" spans="1:5">
      <c r="A32" s="27" t="s">
        <v>37</v>
      </c>
      <c r="B32" t="s">
        <v>55</v>
      </c>
      <c r="C32" t="s">
        <v>56</v>
      </c>
      <c r="D32" t="s">
        <v>34</v>
      </c>
    </row>
    <row r="33" spans="1:4">
      <c r="A33" s="32">
        <v>0</v>
      </c>
      <c r="B33" s="33">
        <v>1.98</v>
      </c>
      <c r="C33" s="34">
        <v>1.42</v>
      </c>
      <c r="D33" s="34">
        <v>54</v>
      </c>
    </row>
    <row r="34" spans="1:4">
      <c r="A34" s="32">
        <v>1</v>
      </c>
      <c r="B34" s="3">
        <f>B33*(1+$E$27)</f>
        <v>2.0196000000000001</v>
      </c>
      <c r="C34" s="3">
        <f>C33*(1+$E$28)</f>
        <v>1.4625999999999999</v>
      </c>
      <c r="D34" s="3">
        <f>D33*(1+E29)</f>
        <v>55.349999999999994</v>
      </c>
    </row>
    <row r="35" spans="1:4">
      <c r="A35" s="32">
        <v>2</v>
      </c>
      <c r="B35" s="3">
        <f t="shared" ref="B35:B37" si="0">B34*(1+$E$27)</f>
        <v>2.0599920000000003</v>
      </c>
      <c r="C35" s="3">
        <f t="shared" ref="C35:C37" si="1">C34*(1+$E$28)</f>
        <v>1.506478</v>
      </c>
      <c r="D35" s="3">
        <f t="shared" ref="D35:D37" si="2">D34*(1+E30)</f>
        <v>55.349999999999994</v>
      </c>
    </row>
    <row r="36" spans="1:4">
      <c r="A36" s="32"/>
      <c r="B36" s="3">
        <f t="shared" si="0"/>
        <v>2.1011918400000003</v>
      </c>
      <c r="C36" s="3">
        <f t="shared" si="1"/>
        <v>1.5516723400000001</v>
      </c>
      <c r="D36" s="3">
        <f t="shared" si="2"/>
        <v>55.349999999999994</v>
      </c>
    </row>
    <row r="37" spans="1:4">
      <c r="A37" s="32"/>
      <c r="B37" s="3">
        <f t="shared" si="0"/>
        <v>2.1432156768000001</v>
      </c>
      <c r="C37" s="3">
        <f t="shared" si="1"/>
        <v>1.5982225102000001</v>
      </c>
      <c r="D37" s="3">
        <f t="shared" si="2"/>
        <v>55.349999999999994</v>
      </c>
    </row>
  </sheetData>
  <pageMargins left="0.7" right="0.7" top="0.75" bottom="0.75" header="0.3" footer="0.3"/>
  <pageSetup paperSize="300"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E435C-AA68-400D-9207-2963A8E37414}">
  <dimension ref="A3:F29"/>
  <sheetViews>
    <sheetView topLeftCell="A4" workbookViewId="0">
      <selection activeCell="F9" sqref="F9"/>
    </sheetView>
  </sheetViews>
  <sheetFormatPr defaultRowHeight="14.4"/>
  <cols>
    <col min="1" max="1" width="75.88671875" style="35" customWidth="1"/>
    <col min="2" max="2" width="12.33203125" style="35" bestFit="1" customWidth="1"/>
    <col min="3" max="3" width="39.44140625" style="35" customWidth="1"/>
    <col min="4" max="4" width="8.88671875" style="35"/>
    <col min="5" max="5" width="11.77734375" style="35" customWidth="1"/>
    <col min="6" max="6" width="12" style="35" bestFit="1" customWidth="1"/>
    <col min="7" max="7" width="51.6640625" style="35" customWidth="1"/>
    <col min="8" max="16384" width="8.88671875" style="35"/>
  </cols>
  <sheetData>
    <row r="3" spans="1:6">
      <c r="A3" s="36" t="s">
        <v>58</v>
      </c>
    </row>
    <row r="4" spans="1:6" ht="259.2">
      <c r="A4" s="35" t="s">
        <v>57</v>
      </c>
    </row>
    <row r="7" spans="1:6">
      <c r="E7" s="35" t="s">
        <v>74</v>
      </c>
    </row>
    <row r="8" spans="1:6" ht="28.8">
      <c r="E8" s="43" t="s">
        <v>70</v>
      </c>
      <c r="F8" s="43" t="s">
        <v>75</v>
      </c>
    </row>
    <row r="9" spans="1:6">
      <c r="F9" s="42">
        <f>B29</f>
        <v>0</v>
      </c>
    </row>
    <row r="10" spans="1:6">
      <c r="A10" s="35" t="s">
        <v>59</v>
      </c>
      <c r="E10" s="39">
        <v>0.03</v>
      </c>
      <c r="F10" s="37">
        <f t="dataTable" ref="F10:F20" dt2D="0" dtr="0" r1="B21"/>
        <v>-21600</v>
      </c>
    </row>
    <row r="11" spans="1:6">
      <c r="A11" s="35" t="s">
        <v>5</v>
      </c>
      <c r="E11" s="40">
        <v>3.5000000000000003E-2</v>
      </c>
      <c r="F11" s="37">
        <v>-17700</v>
      </c>
    </row>
    <row r="12" spans="1:6">
      <c r="A12" s="35" t="s">
        <v>60</v>
      </c>
      <c r="B12" s="37">
        <v>20000</v>
      </c>
      <c r="E12" s="39">
        <v>0.04</v>
      </c>
      <c r="F12" s="37">
        <v>-13800</v>
      </c>
    </row>
    <row r="13" spans="1:6">
      <c r="A13" s="35" t="s">
        <v>61</v>
      </c>
      <c r="E13" s="40">
        <v>4.4999999999999998E-2</v>
      </c>
      <c r="F13" s="37">
        <v>-9900</v>
      </c>
    </row>
    <row r="14" spans="1:6">
      <c r="A14" s="35" t="s">
        <v>62</v>
      </c>
      <c r="B14" s="37">
        <v>0.1</v>
      </c>
      <c r="C14" s="35" t="s">
        <v>64</v>
      </c>
      <c r="E14" s="39">
        <v>0.05</v>
      </c>
      <c r="F14" s="37">
        <v>-6000</v>
      </c>
    </row>
    <row r="15" spans="1:6">
      <c r="A15" s="35" t="s">
        <v>63</v>
      </c>
      <c r="B15" s="37">
        <v>0.15</v>
      </c>
      <c r="C15" s="35" t="s">
        <v>64</v>
      </c>
      <c r="E15" s="40">
        <v>5.5E-2</v>
      </c>
      <c r="F15" s="37">
        <v>-2100.0000000000291</v>
      </c>
    </row>
    <row r="16" spans="1:6">
      <c r="A16" s="35" t="s">
        <v>65</v>
      </c>
      <c r="B16" s="37">
        <v>0.2</v>
      </c>
      <c r="C16" s="35" t="s">
        <v>66</v>
      </c>
      <c r="E16" s="39">
        <v>0.06</v>
      </c>
      <c r="F16" s="37">
        <v>1799.9999999999709</v>
      </c>
    </row>
    <row r="17" spans="1:6">
      <c r="A17" s="35" t="s">
        <v>68</v>
      </c>
      <c r="B17" s="37">
        <v>32</v>
      </c>
      <c r="C17" s="35" t="s">
        <v>66</v>
      </c>
      <c r="E17" s="40">
        <v>6.5000000000000002E-2</v>
      </c>
      <c r="F17" s="37">
        <v>5699.9999999999709</v>
      </c>
    </row>
    <row r="18" spans="1:6">
      <c r="A18" s="35" t="s">
        <v>72</v>
      </c>
      <c r="B18" s="37">
        <f>B12+(B14+B15)*B20+(B16+B17)*B22</f>
        <v>230769.23076923081</v>
      </c>
      <c r="C18" s="35" t="str">
        <f ca="1">_xlfn.FORMULATEXT(B18)</f>
        <v>=B12+(B14+B15)*B20+(B16+B17)*B22</v>
      </c>
      <c r="E18" s="39">
        <v>7.0000000000000007E-2</v>
      </c>
      <c r="F18" s="37">
        <v>9600</v>
      </c>
    </row>
    <row r="19" spans="1:6">
      <c r="E19" s="40">
        <v>7.4999999999999997E-2</v>
      </c>
      <c r="F19" s="37">
        <v>13500</v>
      </c>
    </row>
    <row r="20" spans="1:6">
      <c r="A20" s="35" t="s">
        <v>69</v>
      </c>
      <c r="B20" s="38">
        <v>100000</v>
      </c>
      <c r="E20" s="39">
        <v>0.08</v>
      </c>
      <c r="F20" s="37">
        <v>17400</v>
      </c>
    </row>
    <row r="21" spans="1:6">
      <c r="A21" s="35" t="s">
        <v>70</v>
      </c>
      <c r="B21" s="44">
        <v>5.7692307692307702E-2</v>
      </c>
      <c r="E21" s="40"/>
    </row>
    <row r="22" spans="1:6">
      <c r="A22" s="35" t="s">
        <v>71</v>
      </c>
      <c r="B22" s="35">
        <f>B20*B21</f>
        <v>5769.2307692307704</v>
      </c>
      <c r="C22" s="35" t="str">
        <f ca="1">(_xlfn.FORMULATEXT(B22))</f>
        <v>=B20*B21</v>
      </c>
      <c r="E22" s="39"/>
    </row>
    <row r="23" spans="1:6">
      <c r="E23" s="40"/>
    </row>
    <row r="24" spans="1:6">
      <c r="E24" s="39"/>
    </row>
    <row r="25" spans="1:6">
      <c r="E25" s="40"/>
    </row>
    <row r="26" spans="1:6">
      <c r="A26" s="35" t="s">
        <v>50</v>
      </c>
      <c r="E26" s="39"/>
    </row>
    <row r="27" spans="1:6">
      <c r="A27" s="35" t="s">
        <v>67</v>
      </c>
      <c r="B27" s="37">
        <v>40</v>
      </c>
      <c r="E27" s="40"/>
    </row>
    <row r="28" spans="1:6">
      <c r="A28" s="35" t="s">
        <v>14</v>
      </c>
      <c r="B28" s="37">
        <f>B22*B27</f>
        <v>230769.23076923081</v>
      </c>
      <c r="C28" s="35" t="str">
        <f ca="1">_xlfn.FORMULATEXT(B28)</f>
        <v>=B22*B27</v>
      </c>
      <c r="E28" s="39"/>
    </row>
    <row r="29" spans="1:6">
      <c r="A29" s="35" t="s">
        <v>73</v>
      </c>
      <c r="B29" s="41">
        <f>B28-B18</f>
        <v>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B926B-FA54-4339-BAE9-5304DA659B00}">
  <dimension ref="A1:I31"/>
  <sheetViews>
    <sheetView tabSelected="1" zoomScaleNormal="100" workbookViewId="0">
      <selection activeCell="B10" sqref="B10"/>
    </sheetView>
  </sheetViews>
  <sheetFormatPr defaultRowHeight="14.4"/>
  <cols>
    <col min="1" max="1" width="20.109375" customWidth="1"/>
    <col min="2" max="2" width="18.77734375" customWidth="1"/>
    <col min="3" max="3" width="26.77734375" customWidth="1"/>
    <col min="6" max="6" width="41.77734375" customWidth="1"/>
    <col min="8" max="8" width="12.5546875" customWidth="1"/>
    <col min="9" max="9" width="13.109375" customWidth="1"/>
    <col min="10" max="10" width="20.21875" customWidth="1"/>
  </cols>
  <sheetData>
    <row r="1" spans="1:9">
      <c r="A1" t="s">
        <v>77</v>
      </c>
      <c r="B1">
        <v>6</v>
      </c>
      <c r="C1" t="s">
        <v>79</v>
      </c>
    </row>
    <row r="2" spans="1:9">
      <c r="A2" t="s">
        <v>78</v>
      </c>
      <c r="B2" s="47">
        <v>100</v>
      </c>
      <c r="C2" t="s">
        <v>80</v>
      </c>
    </row>
    <row r="4" spans="1:9">
      <c r="A4" t="s">
        <v>81</v>
      </c>
    </row>
    <row r="5" spans="1:9">
      <c r="A5" t="s">
        <v>82</v>
      </c>
      <c r="C5" s="3">
        <v>500</v>
      </c>
    </row>
    <row r="6" spans="1:9" ht="132">
      <c r="A6" t="s">
        <v>83</v>
      </c>
      <c r="C6" s="3">
        <v>0.5</v>
      </c>
      <c r="F6" s="45" t="s">
        <v>76</v>
      </c>
    </row>
    <row r="7" spans="1:9">
      <c r="A7" t="s">
        <v>84</v>
      </c>
    </row>
    <row r="9" spans="1:9">
      <c r="A9" t="s">
        <v>50</v>
      </c>
      <c r="H9">
        <v>50</v>
      </c>
    </row>
    <row r="10" spans="1:9">
      <c r="A10" t="s">
        <v>85</v>
      </c>
      <c r="B10" s="3">
        <v>4</v>
      </c>
      <c r="I10" s="46"/>
    </row>
    <row r="11" spans="1:9">
      <c r="A11" s="23" t="s">
        <v>86</v>
      </c>
      <c r="B11" s="3"/>
      <c r="C11" s="3">
        <f>C5+B1*B2*C6</f>
        <v>800</v>
      </c>
      <c r="I11" s="3"/>
    </row>
    <row r="12" spans="1:9">
      <c r="A12" t="s">
        <v>87</v>
      </c>
      <c r="C12" s="3">
        <f>B1*B2*B10</f>
        <v>2400</v>
      </c>
    </row>
    <row r="13" spans="1:9">
      <c r="A13" t="s">
        <v>88</v>
      </c>
      <c r="C13" s="3">
        <f>C12-C5</f>
        <v>1900</v>
      </c>
    </row>
    <row r="15" spans="1:9">
      <c r="G15" t="s">
        <v>78</v>
      </c>
      <c r="H15" t="s">
        <v>88</v>
      </c>
    </row>
    <row r="16" spans="1:9">
      <c r="H16" s="3">
        <f>C13</f>
        <v>1900</v>
      </c>
    </row>
    <row r="17" spans="7:8">
      <c r="G17">
        <v>10</v>
      </c>
      <c r="H17">
        <f t="dataTable" ref="H17:H31" dt2D="0" dtr="0" r1="B2"/>
        <v>-260</v>
      </c>
    </row>
    <row r="18" spans="7:8">
      <c r="G18">
        <v>20</v>
      </c>
      <c r="H18">
        <v>-20</v>
      </c>
    </row>
    <row r="19" spans="7:8">
      <c r="G19">
        <v>30</v>
      </c>
      <c r="H19">
        <v>220</v>
      </c>
    </row>
    <row r="20" spans="7:8">
      <c r="G20">
        <v>40</v>
      </c>
      <c r="H20">
        <v>460</v>
      </c>
    </row>
    <row r="21" spans="7:8">
      <c r="G21">
        <v>50</v>
      </c>
      <c r="H21">
        <v>700</v>
      </c>
    </row>
    <row r="22" spans="7:8">
      <c r="G22">
        <v>60</v>
      </c>
      <c r="H22">
        <v>940</v>
      </c>
    </row>
    <row r="23" spans="7:8">
      <c r="G23">
        <v>70</v>
      </c>
      <c r="H23">
        <v>1180</v>
      </c>
    </row>
    <row r="24" spans="7:8">
      <c r="G24">
        <v>80</v>
      </c>
      <c r="H24">
        <v>1420</v>
      </c>
    </row>
    <row r="25" spans="7:8">
      <c r="G25">
        <v>90</v>
      </c>
      <c r="H25">
        <v>1660</v>
      </c>
    </row>
    <row r="26" spans="7:8">
      <c r="G26">
        <v>100</v>
      </c>
      <c r="H26">
        <v>1900</v>
      </c>
    </row>
    <row r="27" spans="7:8">
      <c r="G27">
        <v>110</v>
      </c>
      <c r="H27">
        <v>2140</v>
      </c>
    </row>
    <row r="28" spans="7:8">
      <c r="G28">
        <v>120</v>
      </c>
      <c r="H28">
        <v>2380</v>
      </c>
    </row>
    <row r="29" spans="7:8">
      <c r="G29">
        <v>130</v>
      </c>
      <c r="H29">
        <v>2620</v>
      </c>
    </row>
    <row r="30" spans="7:8">
      <c r="G30">
        <v>140</v>
      </c>
      <c r="H30">
        <v>2860</v>
      </c>
    </row>
    <row r="31" spans="7:8">
      <c r="G31">
        <v>150</v>
      </c>
      <c r="H31">
        <v>3100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NCAA Tshirt 1</vt:lpstr>
      <vt:lpstr>Bookshelf 2</vt:lpstr>
      <vt:lpstr>JeansCompany</vt:lpstr>
      <vt:lpstr>Quality Sweater Company</vt:lpstr>
      <vt:lpstr>Assignment_HotDog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 P</dc:creator>
  <cp:lastModifiedBy>Shrijeet Polke</cp:lastModifiedBy>
  <dcterms:created xsi:type="dcterms:W3CDTF">2024-08-03T06:07:27Z</dcterms:created>
  <dcterms:modified xsi:type="dcterms:W3CDTF">2024-09-25T05:15:26Z</dcterms:modified>
</cp:coreProperties>
</file>