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eu Drive/go/adaptive/src/rabbitmq/acmsac/consumer/"/>
    </mc:Choice>
  </mc:AlternateContent>
  <xr:revisionPtr revIDLastSave="0" documentId="13_ncr:1_{3CCDFCB9-93D7-5C4A-BDCF-E89A50EBD127}" xr6:coauthVersionLast="47" xr6:coauthVersionMax="47" xr10:uidLastSave="{00000000-0000-0000-0000-000000000000}"/>
  <bookViews>
    <workbookView xWindow="480" yWindow="960" windowWidth="24400" windowHeight="14620" tabRatio="879" activeTab="5" xr2:uid="{00000000-000D-0000-FFFF-FFFF00000000}"/>
  </bookViews>
  <sheets>
    <sheet name="Parameters" sheetId="9" r:id="rId1"/>
    <sheet name="Training-data" sheetId="8" r:id="rId2"/>
    <sheet name="Test-data" sheetId="16" r:id="rId3"/>
    <sheet name="Summary" sheetId="15" r:id="rId4"/>
    <sheet name="Analysis" sheetId="17" r:id="rId5"/>
    <sheet name="Ziegler-Nichols" sheetId="18" r:id="rId6"/>
    <sheet name="Cohen" sheetId="19" r:id="rId7"/>
    <sheet name="AMIGO" sheetId="20" r:id="rId8"/>
    <sheet name="Tunning" sheetId="21" r:id="rId9"/>
    <sheet name="Exampl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8" l="1"/>
  <c r="Q5" i="18"/>
  <c r="Q4" i="18"/>
  <c r="L5" i="18"/>
  <c r="L4" i="18"/>
  <c r="L3" i="18"/>
  <c r="B4" i="18"/>
  <c r="P5" i="18" s="1"/>
  <c r="T10" i="18"/>
  <c r="S10" i="18"/>
  <c r="Q11" i="18"/>
  <c r="Q10" i="18"/>
  <c r="P11" i="18"/>
  <c r="P10" i="18"/>
  <c r="P9" i="18"/>
  <c r="P8" i="18"/>
  <c r="B3" i="18"/>
  <c r="B2" i="18"/>
  <c r="N5" i="18" s="1"/>
  <c r="B1" i="18"/>
  <c r="D2" i="18" l="1"/>
  <c r="M4" i="18"/>
  <c r="P3" i="18"/>
  <c r="M5" i="18"/>
  <c r="P4" i="18"/>
  <c r="E3" i="18"/>
  <c r="D4" i="18"/>
  <c r="H4" i="18" s="1"/>
  <c r="D3" i="18"/>
  <c r="H3" i="18" s="1"/>
  <c r="I3" i="18" s="1"/>
  <c r="F4" i="18"/>
  <c r="E4" i="18"/>
  <c r="H2" i="18"/>
  <c r="F27" i="18"/>
  <c r="F26" i="18"/>
  <c r="H28" i="18"/>
  <c r="E28" i="18"/>
  <c r="F28" i="18" s="1"/>
  <c r="S9" i="8"/>
  <c r="S8" i="8"/>
  <c r="S7" i="8"/>
  <c r="S6" i="8"/>
  <c r="S5" i="8"/>
  <c r="S4" i="8"/>
  <c r="S3" i="8"/>
  <c r="B2" i="19"/>
  <c r="B3" i="19"/>
  <c r="B5" i="18"/>
  <c r="B5" i="19" s="1"/>
  <c r="B4" i="20"/>
  <c r="B3" i="20"/>
  <c r="E13" i="21"/>
  <c r="D13" i="21"/>
  <c r="E14" i="21"/>
  <c r="D14" i="21"/>
  <c r="E11" i="21"/>
  <c r="D11" i="21"/>
  <c r="M17" i="21"/>
  <c r="E12" i="21"/>
  <c r="D12" i="21"/>
  <c r="I17" i="21"/>
  <c r="E17" i="21"/>
  <c r="A17" i="21"/>
  <c r="A14" i="21"/>
  <c r="A13" i="21"/>
  <c r="A12" i="21"/>
  <c r="A11" i="21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G362" i="8"/>
  <c r="M362" i="8" s="1"/>
  <c r="G361" i="8"/>
  <c r="K361" i="8" s="1"/>
  <c r="G360" i="8"/>
  <c r="K360" i="8" s="1"/>
  <c r="G359" i="8"/>
  <c r="G358" i="8"/>
  <c r="K358" i="8" s="1"/>
  <c r="G357" i="8"/>
  <c r="K357" i="8" s="1"/>
  <c r="G356" i="8"/>
  <c r="K356" i="8" s="1"/>
  <c r="G355" i="8"/>
  <c r="G354" i="8"/>
  <c r="K354" i="8" s="1"/>
  <c r="G353" i="8"/>
  <c r="K353" i="8" s="1"/>
  <c r="G352" i="8"/>
  <c r="K352" i="8" s="1"/>
  <c r="G351" i="8"/>
  <c r="G350" i="8"/>
  <c r="K350" i="8" s="1"/>
  <c r="G349" i="8"/>
  <c r="K349" i="8" s="1"/>
  <c r="G348" i="8"/>
  <c r="K348" i="8" s="1"/>
  <c r="G347" i="8"/>
  <c r="K347" i="8" s="1"/>
  <c r="G346" i="8"/>
  <c r="K346" i="8" s="1"/>
  <c r="G345" i="8"/>
  <c r="K345" i="8" s="1"/>
  <c r="G344" i="8"/>
  <c r="K344" i="8" s="1"/>
  <c r="G343" i="8"/>
  <c r="K343" i="8" s="1"/>
  <c r="G342" i="8"/>
  <c r="G341" i="8"/>
  <c r="K341" i="8" s="1"/>
  <c r="G340" i="8"/>
  <c r="K340" i="8" s="1"/>
  <c r="G339" i="8"/>
  <c r="K339" i="8" s="1"/>
  <c r="G338" i="8"/>
  <c r="G337" i="8"/>
  <c r="K337" i="8" s="1"/>
  <c r="G336" i="8"/>
  <c r="K336" i="8" s="1"/>
  <c r="G335" i="8"/>
  <c r="K335" i="8" s="1"/>
  <c r="G334" i="8"/>
  <c r="G333" i="8"/>
  <c r="K333" i="8" s="1"/>
  <c r="G332" i="8"/>
  <c r="K332" i="8" s="1"/>
  <c r="G331" i="8"/>
  <c r="K331" i="8" s="1"/>
  <c r="G330" i="8"/>
  <c r="G329" i="8"/>
  <c r="K329" i="8" s="1"/>
  <c r="G328" i="8"/>
  <c r="K328" i="8" s="1"/>
  <c r="G327" i="8"/>
  <c r="K327" i="8" s="1"/>
  <c r="G326" i="8"/>
  <c r="G325" i="8"/>
  <c r="K325" i="8" s="1"/>
  <c r="G324" i="8"/>
  <c r="K324" i="8" s="1"/>
  <c r="G323" i="8"/>
  <c r="G322" i="8"/>
  <c r="G321" i="8"/>
  <c r="K321" i="8" s="1"/>
  <c r="G320" i="8"/>
  <c r="G319" i="8"/>
  <c r="G318" i="8"/>
  <c r="G317" i="8"/>
  <c r="K317" i="8" s="1"/>
  <c r="G316" i="8"/>
  <c r="K316" i="8" s="1"/>
  <c r="G315" i="8"/>
  <c r="G314" i="8"/>
  <c r="K314" i="8" s="1"/>
  <c r="G313" i="8"/>
  <c r="G312" i="8"/>
  <c r="G311" i="8"/>
  <c r="K311" i="8" s="1"/>
  <c r="G310" i="8"/>
  <c r="K310" i="8" s="1"/>
  <c r="G309" i="8"/>
  <c r="G308" i="8"/>
  <c r="G307" i="8"/>
  <c r="K307" i="8" s="1"/>
  <c r="G306" i="8"/>
  <c r="K306" i="8" s="1"/>
  <c r="G305" i="8"/>
  <c r="G304" i="8"/>
  <c r="K304" i="8" s="1"/>
  <c r="G303" i="8"/>
  <c r="K303" i="8" s="1"/>
  <c r="G302" i="8"/>
  <c r="K302" i="8" s="1"/>
  <c r="G301" i="8"/>
  <c r="G300" i="8"/>
  <c r="K300" i="8" s="1"/>
  <c r="G299" i="8"/>
  <c r="K299" i="8" s="1"/>
  <c r="G298" i="8"/>
  <c r="K298" i="8" s="1"/>
  <c r="G297" i="8"/>
  <c r="G296" i="8"/>
  <c r="G295" i="8"/>
  <c r="K295" i="8" s="1"/>
  <c r="G294" i="8"/>
  <c r="K294" i="8" s="1"/>
  <c r="G293" i="8"/>
  <c r="G292" i="8"/>
  <c r="G291" i="8"/>
  <c r="K291" i="8" s="1"/>
  <c r="G290" i="8"/>
  <c r="K290" i="8" s="1"/>
  <c r="G289" i="8"/>
  <c r="G288" i="8"/>
  <c r="K288" i="8" s="1"/>
  <c r="G287" i="8"/>
  <c r="K287" i="8" s="1"/>
  <c r="G286" i="8"/>
  <c r="K286" i="8" s="1"/>
  <c r="G285" i="8"/>
  <c r="G284" i="8"/>
  <c r="G283" i="8"/>
  <c r="K283" i="8" s="1"/>
  <c r="G282" i="8"/>
  <c r="K282" i="8" s="1"/>
  <c r="G281" i="8"/>
  <c r="K281" i="8" s="1"/>
  <c r="G280" i="8"/>
  <c r="K280" i="8" s="1"/>
  <c r="G279" i="8"/>
  <c r="K279" i="8" s="1"/>
  <c r="G278" i="8"/>
  <c r="K278" i="8" s="1"/>
  <c r="G277" i="8"/>
  <c r="G276" i="8"/>
  <c r="K276" i="8" s="1"/>
  <c r="K275" i="8"/>
  <c r="G275" i="8"/>
  <c r="G274" i="8"/>
  <c r="G273" i="8"/>
  <c r="K273" i="8" s="1"/>
  <c r="G272" i="8"/>
  <c r="K272" i="8" s="1"/>
  <c r="G271" i="8"/>
  <c r="K271" i="8" s="1"/>
  <c r="G270" i="8"/>
  <c r="G269" i="8"/>
  <c r="K269" i="8" s="1"/>
  <c r="G268" i="8"/>
  <c r="K268" i="8" s="1"/>
  <c r="G267" i="8"/>
  <c r="K267" i="8" s="1"/>
  <c r="G266" i="8"/>
  <c r="G265" i="8"/>
  <c r="K265" i="8" s="1"/>
  <c r="G264" i="8"/>
  <c r="K264" i="8" s="1"/>
  <c r="G263" i="8"/>
  <c r="K263" i="8" s="1"/>
  <c r="G262" i="8"/>
  <c r="G261" i="8"/>
  <c r="K261" i="8" s="1"/>
  <c r="G260" i="8"/>
  <c r="K260" i="8" s="1"/>
  <c r="G259" i="8"/>
  <c r="K259" i="8" s="1"/>
  <c r="G258" i="8"/>
  <c r="G257" i="8"/>
  <c r="K257" i="8" s="1"/>
  <c r="G256" i="8"/>
  <c r="K256" i="8" s="1"/>
  <c r="G255" i="8"/>
  <c r="K255" i="8" s="1"/>
  <c r="G254" i="8"/>
  <c r="G253" i="8"/>
  <c r="K253" i="8" s="1"/>
  <c r="G252" i="8"/>
  <c r="K252" i="8" s="1"/>
  <c r="G251" i="8"/>
  <c r="K251" i="8" s="1"/>
  <c r="G250" i="8"/>
  <c r="G249" i="8"/>
  <c r="K249" i="8" s="1"/>
  <c r="G248" i="8"/>
  <c r="K248" i="8" s="1"/>
  <c r="G247" i="8"/>
  <c r="K247" i="8" s="1"/>
  <c r="G246" i="8"/>
  <c r="G245" i="8"/>
  <c r="K245" i="8" s="1"/>
  <c r="G244" i="8"/>
  <c r="K244" i="8" s="1"/>
  <c r="G243" i="8"/>
  <c r="K243" i="8" s="1"/>
  <c r="G242" i="8"/>
  <c r="G241" i="8"/>
  <c r="K241" i="8" s="1"/>
  <c r="G240" i="8"/>
  <c r="K240" i="8" s="1"/>
  <c r="G239" i="8"/>
  <c r="K239" i="8" s="1"/>
  <c r="G238" i="8"/>
  <c r="G237" i="8"/>
  <c r="K237" i="8" s="1"/>
  <c r="G236" i="8"/>
  <c r="K236" i="8" s="1"/>
  <c r="G235" i="8"/>
  <c r="K235" i="8" s="1"/>
  <c r="G234" i="8"/>
  <c r="G233" i="8"/>
  <c r="K233" i="8" s="1"/>
  <c r="G232" i="8"/>
  <c r="K232" i="8" s="1"/>
  <c r="G231" i="8"/>
  <c r="K231" i="8" s="1"/>
  <c r="G230" i="8"/>
  <c r="G229" i="8"/>
  <c r="K229" i="8" s="1"/>
  <c r="G228" i="8"/>
  <c r="K228" i="8" s="1"/>
  <c r="G227" i="8"/>
  <c r="K227" i="8" s="1"/>
  <c r="G226" i="8"/>
  <c r="G225" i="8"/>
  <c r="K225" i="8" s="1"/>
  <c r="G224" i="8"/>
  <c r="K224" i="8" s="1"/>
  <c r="G223" i="8"/>
  <c r="K223" i="8" s="1"/>
  <c r="G222" i="8"/>
  <c r="G221" i="8"/>
  <c r="K221" i="8" s="1"/>
  <c r="G220" i="8"/>
  <c r="G219" i="8"/>
  <c r="K219" i="8" s="1"/>
  <c r="G218" i="8"/>
  <c r="G217" i="8"/>
  <c r="K217" i="8" s="1"/>
  <c r="G216" i="8"/>
  <c r="K216" i="8" s="1"/>
  <c r="G215" i="8"/>
  <c r="K215" i="8" s="1"/>
  <c r="G214" i="8"/>
  <c r="K214" i="8" s="1"/>
  <c r="G213" i="8"/>
  <c r="G212" i="8"/>
  <c r="G211" i="8"/>
  <c r="K211" i="8" s="1"/>
  <c r="K210" i="8"/>
  <c r="G210" i="8"/>
  <c r="K209" i="8"/>
  <c r="G209" i="8"/>
  <c r="G208" i="8"/>
  <c r="G207" i="8"/>
  <c r="K207" i="8" s="1"/>
  <c r="G206" i="8"/>
  <c r="K206" i="8" s="1"/>
  <c r="G205" i="8"/>
  <c r="G204" i="8"/>
  <c r="K204" i="8" s="1"/>
  <c r="G203" i="8"/>
  <c r="K203" i="8" s="1"/>
  <c r="G202" i="8"/>
  <c r="K202" i="8" s="1"/>
  <c r="G201" i="8"/>
  <c r="K201" i="8" s="1"/>
  <c r="G200" i="8"/>
  <c r="K200" i="8" s="1"/>
  <c r="G199" i="8"/>
  <c r="K199" i="8" s="1"/>
  <c r="G198" i="8"/>
  <c r="K198" i="8" s="1"/>
  <c r="G197" i="8"/>
  <c r="G196" i="8"/>
  <c r="K196" i="8" s="1"/>
  <c r="G195" i="8"/>
  <c r="K195" i="8" s="1"/>
  <c r="G194" i="8"/>
  <c r="K194" i="8" s="1"/>
  <c r="G193" i="8"/>
  <c r="K193" i="8" s="1"/>
  <c r="G192" i="8"/>
  <c r="K192" i="8" s="1"/>
  <c r="G191" i="8"/>
  <c r="K191" i="8" s="1"/>
  <c r="G190" i="8"/>
  <c r="K190" i="8" s="1"/>
  <c r="G189" i="8"/>
  <c r="G188" i="8"/>
  <c r="K188" i="8" s="1"/>
  <c r="G187" i="8"/>
  <c r="K187" i="8" s="1"/>
  <c r="G186" i="8"/>
  <c r="K186" i="8" s="1"/>
  <c r="G185" i="8"/>
  <c r="K185" i="8" s="1"/>
  <c r="G184" i="8"/>
  <c r="K184" i="8" s="1"/>
  <c r="G183" i="8"/>
  <c r="K183" i="8" s="1"/>
  <c r="G182" i="8"/>
  <c r="K182" i="8" s="1"/>
  <c r="G181" i="8"/>
  <c r="G180" i="8"/>
  <c r="K180" i="8" s="1"/>
  <c r="G179" i="8"/>
  <c r="K179" i="8" s="1"/>
  <c r="G178" i="8"/>
  <c r="K178" i="8" s="1"/>
  <c r="G177" i="8"/>
  <c r="K177" i="8" s="1"/>
  <c r="G176" i="8"/>
  <c r="K176" i="8" s="1"/>
  <c r="G175" i="8"/>
  <c r="K175" i="8" s="1"/>
  <c r="G174" i="8"/>
  <c r="K174" i="8" s="1"/>
  <c r="G173" i="8"/>
  <c r="G172" i="8"/>
  <c r="K172" i="8" s="1"/>
  <c r="G171" i="8"/>
  <c r="K171" i="8" s="1"/>
  <c r="G170" i="8"/>
  <c r="K170" i="8" s="1"/>
  <c r="G169" i="8"/>
  <c r="K169" i="8" s="1"/>
  <c r="G168" i="8"/>
  <c r="K168" i="8" s="1"/>
  <c r="G167" i="8"/>
  <c r="K167" i="8" s="1"/>
  <c r="G166" i="8"/>
  <c r="G165" i="8"/>
  <c r="K164" i="8"/>
  <c r="G164" i="8"/>
  <c r="G163" i="8"/>
  <c r="K163" i="8" s="1"/>
  <c r="G162" i="8"/>
  <c r="K162" i="8" s="1"/>
  <c r="G161" i="8"/>
  <c r="G160" i="8"/>
  <c r="G159" i="8"/>
  <c r="K159" i="8" s="1"/>
  <c r="G158" i="8"/>
  <c r="K158" i="8" s="1"/>
  <c r="G157" i="8"/>
  <c r="K157" i="8" s="1"/>
  <c r="G156" i="8"/>
  <c r="K156" i="8" s="1"/>
  <c r="G155" i="8"/>
  <c r="K155" i="8" s="1"/>
  <c r="G154" i="8"/>
  <c r="K154" i="8" s="1"/>
  <c r="G153" i="8"/>
  <c r="K153" i="8" s="1"/>
  <c r="G152" i="8"/>
  <c r="K152" i="8" s="1"/>
  <c r="G151" i="8"/>
  <c r="K151" i="8" s="1"/>
  <c r="G150" i="8"/>
  <c r="G149" i="8"/>
  <c r="G148" i="8"/>
  <c r="K148" i="8" s="1"/>
  <c r="G147" i="8"/>
  <c r="K147" i="8" s="1"/>
  <c r="G146" i="8"/>
  <c r="K146" i="8" s="1"/>
  <c r="G145" i="8"/>
  <c r="G144" i="8"/>
  <c r="G143" i="8"/>
  <c r="K143" i="8" s="1"/>
  <c r="K142" i="8"/>
  <c r="G142" i="8"/>
  <c r="K141" i="8"/>
  <c r="G141" i="8"/>
  <c r="G140" i="8"/>
  <c r="K140" i="8" s="1"/>
  <c r="G139" i="8"/>
  <c r="K139" i="8" s="1"/>
  <c r="G138" i="8"/>
  <c r="K138" i="8" s="1"/>
  <c r="G137" i="8"/>
  <c r="K137" i="8" s="1"/>
  <c r="G136" i="8"/>
  <c r="K136" i="8" s="1"/>
  <c r="G135" i="8"/>
  <c r="K135" i="8" s="1"/>
  <c r="G134" i="8"/>
  <c r="G133" i="8"/>
  <c r="K132" i="8"/>
  <c r="G132" i="8"/>
  <c r="G131" i="8"/>
  <c r="K131" i="8" s="1"/>
  <c r="G130" i="8"/>
  <c r="K130" i="8" s="1"/>
  <c r="G129" i="8"/>
  <c r="G128" i="8"/>
  <c r="G127" i="8"/>
  <c r="K127" i="8" s="1"/>
  <c r="G126" i="8"/>
  <c r="K126" i="8" s="1"/>
  <c r="G125" i="8"/>
  <c r="K125" i="8" s="1"/>
  <c r="G124" i="8"/>
  <c r="K124" i="8" s="1"/>
  <c r="G123" i="8"/>
  <c r="K123" i="8" s="1"/>
  <c r="G122" i="8"/>
  <c r="G121" i="8"/>
  <c r="K121" i="8" s="1"/>
  <c r="G120" i="8"/>
  <c r="K120" i="8" s="1"/>
  <c r="G119" i="8"/>
  <c r="K119" i="8" s="1"/>
  <c r="G118" i="8"/>
  <c r="K117" i="8"/>
  <c r="G117" i="8"/>
  <c r="G116" i="8"/>
  <c r="K116" i="8" s="1"/>
  <c r="G115" i="8"/>
  <c r="K115" i="8" s="1"/>
  <c r="G114" i="8"/>
  <c r="G113" i="8"/>
  <c r="K113" i="8" s="1"/>
  <c r="G112" i="8"/>
  <c r="K112" i="8" s="1"/>
  <c r="G111" i="8"/>
  <c r="K111" i="8" s="1"/>
  <c r="G110" i="8"/>
  <c r="G109" i="8"/>
  <c r="K109" i="8" s="1"/>
  <c r="G108" i="8"/>
  <c r="K108" i="8" s="1"/>
  <c r="G107" i="8"/>
  <c r="K107" i="8" s="1"/>
  <c r="G106" i="8"/>
  <c r="K106" i="8" s="1"/>
  <c r="G105" i="8"/>
  <c r="K105" i="8" s="1"/>
  <c r="G104" i="8"/>
  <c r="K104" i="8" s="1"/>
  <c r="G103" i="8"/>
  <c r="K103" i="8" s="1"/>
  <c r="G102" i="8"/>
  <c r="K102" i="8" s="1"/>
  <c r="K101" i="8"/>
  <c r="G101" i="8"/>
  <c r="G100" i="8"/>
  <c r="K100" i="8" s="1"/>
  <c r="G99" i="8"/>
  <c r="K99" i="8" s="1"/>
  <c r="G98" i="8"/>
  <c r="G97" i="8"/>
  <c r="K97" i="8" s="1"/>
  <c r="G96" i="8"/>
  <c r="K96" i="8" s="1"/>
  <c r="G95" i="8"/>
  <c r="K95" i="8" s="1"/>
  <c r="G94" i="8"/>
  <c r="G93" i="8"/>
  <c r="K93" i="8" s="1"/>
  <c r="G92" i="8"/>
  <c r="K92" i="8" s="1"/>
  <c r="G91" i="8"/>
  <c r="K91" i="8" s="1"/>
  <c r="G90" i="8"/>
  <c r="G89" i="8"/>
  <c r="K89" i="8" s="1"/>
  <c r="G88" i="8"/>
  <c r="K88" i="8" s="1"/>
  <c r="G87" i="8"/>
  <c r="K87" i="8" s="1"/>
  <c r="G86" i="8"/>
  <c r="K86" i="8" s="1"/>
  <c r="G85" i="8"/>
  <c r="K85" i="8" s="1"/>
  <c r="K84" i="8"/>
  <c r="G84" i="8"/>
  <c r="G83" i="8"/>
  <c r="K83" i="8" s="1"/>
  <c r="G82" i="8"/>
  <c r="K82" i="8" s="1"/>
  <c r="K81" i="8"/>
  <c r="G81" i="8"/>
  <c r="G80" i="8"/>
  <c r="G79" i="8"/>
  <c r="K79" i="8" s="1"/>
  <c r="G78" i="8"/>
  <c r="G77" i="8"/>
  <c r="G76" i="8"/>
  <c r="G75" i="8"/>
  <c r="K75" i="8" s="1"/>
  <c r="G74" i="8"/>
  <c r="K74" i="8" s="1"/>
  <c r="G73" i="8"/>
  <c r="G72" i="8"/>
  <c r="G71" i="8"/>
  <c r="K71" i="8" s="1"/>
  <c r="G70" i="8"/>
  <c r="K70" i="8" s="1"/>
  <c r="G69" i="8"/>
  <c r="G68" i="8"/>
  <c r="G67" i="8"/>
  <c r="K67" i="8" s="1"/>
  <c r="G66" i="8"/>
  <c r="K66" i="8" s="1"/>
  <c r="G65" i="8"/>
  <c r="G64" i="8"/>
  <c r="G63" i="8"/>
  <c r="K63" i="8" s="1"/>
  <c r="G62" i="8"/>
  <c r="K62" i="8" s="1"/>
  <c r="G61" i="8"/>
  <c r="G60" i="8"/>
  <c r="G59" i="8"/>
  <c r="K59" i="8" s="1"/>
  <c r="G58" i="8"/>
  <c r="K58" i="8" s="1"/>
  <c r="G57" i="8"/>
  <c r="G56" i="8"/>
  <c r="G55" i="8"/>
  <c r="K55" i="8" s="1"/>
  <c r="G54" i="8"/>
  <c r="K54" i="8" s="1"/>
  <c r="G53" i="8"/>
  <c r="G52" i="8"/>
  <c r="G51" i="8"/>
  <c r="K51" i="8" s="1"/>
  <c r="G50" i="8"/>
  <c r="K50" i="8" s="1"/>
  <c r="G49" i="8"/>
  <c r="K49" i="8" s="1"/>
  <c r="G48" i="8"/>
  <c r="G47" i="8"/>
  <c r="K47" i="8" s="1"/>
  <c r="G46" i="8"/>
  <c r="K46" i="8" s="1"/>
  <c r="G45" i="8"/>
  <c r="K45" i="8" s="1"/>
  <c r="G44" i="8"/>
  <c r="G43" i="8"/>
  <c r="K43" i="8" s="1"/>
  <c r="G42" i="8"/>
  <c r="K42" i="8" s="1"/>
  <c r="G41" i="8"/>
  <c r="K41" i="8" s="1"/>
  <c r="G40" i="8"/>
  <c r="G39" i="8"/>
  <c r="K39" i="8" s="1"/>
  <c r="G38" i="8"/>
  <c r="K38" i="8" s="1"/>
  <c r="G37" i="8"/>
  <c r="K37" i="8" s="1"/>
  <c r="G36" i="8"/>
  <c r="AF4" i="17"/>
  <c r="AF5" i="17"/>
  <c r="AE5" i="17"/>
  <c r="AB5" i="17"/>
  <c r="AA5" i="17"/>
  <c r="AD5" i="17"/>
  <c r="AC5" i="17"/>
  <c r="AB4" i="17"/>
  <c r="AC4" i="17"/>
  <c r="AD4" i="17"/>
  <c r="AE4" i="17"/>
  <c r="AF3" i="17"/>
  <c r="AE3" i="17"/>
  <c r="AD3" i="17"/>
  <c r="AC3" i="17"/>
  <c r="AB3" i="17"/>
  <c r="AA4" i="17"/>
  <c r="AA3" i="17"/>
  <c r="I4" i="18" l="1"/>
  <c r="J4" i="18"/>
  <c r="E29" i="18"/>
  <c r="F29" i="18" s="1"/>
  <c r="B1" i="19"/>
  <c r="B5" i="21"/>
  <c r="B4" i="19"/>
  <c r="B3" i="21"/>
  <c r="B5" i="20"/>
  <c r="B2" i="20"/>
  <c r="F4" i="20" s="1"/>
  <c r="I2" i="20"/>
  <c r="K40" i="8"/>
  <c r="K56" i="8"/>
  <c r="K68" i="8"/>
  <c r="K57" i="8"/>
  <c r="K65" i="8"/>
  <c r="K69" i="8"/>
  <c r="K73" i="8"/>
  <c r="K77" i="8"/>
  <c r="K80" i="8"/>
  <c r="K36" i="8"/>
  <c r="K44" i="8"/>
  <c r="K52" i="8"/>
  <c r="K64" i="8"/>
  <c r="K72" i="8"/>
  <c r="K53" i="8"/>
  <c r="K61" i="8"/>
  <c r="K78" i="8"/>
  <c r="K128" i="8"/>
  <c r="K133" i="8"/>
  <c r="K48" i="8"/>
  <c r="K60" i="8"/>
  <c r="K76" i="8"/>
  <c r="K90" i="8"/>
  <c r="K94" i="8"/>
  <c r="K98" i="8"/>
  <c r="K110" i="8"/>
  <c r="K114" i="8"/>
  <c r="K118" i="8"/>
  <c r="K122" i="8"/>
  <c r="K208" i="8"/>
  <c r="K220" i="8"/>
  <c r="K129" i="8"/>
  <c r="K134" i="8"/>
  <c r="K145" i="8"/>
  <c r="K150" i="8"/>
  <c r="K161" i="8"/>
  <c r="K166" i="8"/>
  <c r="K173" i="8"/>
  <c r="K181" i="8"/>
  <c r="K189" i="8"/>
  <c r="K197" i="8"/>
  <c r="K205" i="8"/>
  <c r="K213" i="8"/>
  <c r="K144" i="8"/>
  <c r="K149" i="8"/>
  <c r="K160" i="8"/>
  <c r="K165" i="8"/>
  <c r="K212" i="8"/>
  <c r="K218" i="8"/>
  <c r="K222" i="8"/>
  <c r="K226" i="8"/>
  <c r="K230" i="8"/>
  <c r="K234" i="8"/>
  <c r="K238" i="8"/>
  <c r="K242" i="8"/>
  <c r="K246" i="8"/>
  <c r="K250" i="8"/>
  <c r="K254" i="8"/>
  <c r="K258" i="8"/>
  <c r="K262" i="8"/>
  <c r="K266" i="8"/>
  <c r="K270" i="8"/>
  <c r="K274" i="8"/>
  <c r="K284" i="8"/>
  <c r="K292" i="8"/>
  <c r="K277" i="8"/>
  <c r="K285" i="8"/>
  <c r="K296" i="8"/>
  <c r="K308" i="8"/>
  <c r="K312" i="8"/>
  <c r="K289" i="8"/>
  <c r="K293" i="8"/>
  <c r="K297" i="8"/>
  <c r="K301" i="8"/>
  <c r="K305" i="8"/>
  <c r="K309" i="8"/>
  <c r="K313" i="8"/>
  <c r="K330" i="8"/>
  <c r="K320" i="8"/>
  <c r="K318" i="8"/>
  <c r="K322" i="8"/>
  <c r="K326" i="8"/>
  <c r="K334" i="8"/>
  <c r="K338" i="8"/>
  <c r="K342" i="8"/>
  <c r="K362" i="8"/>
  <c r="K315" i="8"/>
  <c r="K319" i="8"/>
  <c r="K323" i="8"/>
  <c r="K351" i="8"/>
  <c r="K355" i="8"/>
  <c r="K359" i="8"/>
  <c r="G13" i="15"/>
  <c r="F13" i="15"/>
  <c r="E13" i="15"/>
  <c r="D13" i="15"/>
  <c r="D12" i="15"/>
  <c r="C13" i="15"/>
  <c r="C12" i="15"/>
  <c r="B13" i="15"/>
  <c r="B12" i="15"/>
  <c r="H7" i="15"/>
  <c r="G5" i="15"/>
  <c r="H2" i="15"/>
  <c r="G2" i="15"/>
  <c r="B3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E4" i="8"/>
  <c r="B4" i="21" l="1"/>
  <c r="E30" i="18"/>
  <c r="F30" i="18" s="1"/>
  <c r="D5" i="21"/>
  <c r="G4" i="20"/>
  <c r="F3" i="20"/>
  <c r="F4" i="19"/>
  <c r="C5" i="21"/>
  <c r="B1" i="20"/>
  <c r="C4" i="21"/>
  <c r="B10" i="17"/>
  <c r="B18" i="17"/>
  <c r="B26" i="17"/>
  <c r="B38" i="17"/>
  <c r="B46" i="17"/>
  <c r="B54" i="17"/>
  <c r="B62" i="17"/>
  <c r="B74" i="17"/>
  <c r="B7" i="17"/>
  <c r="B11" i="17"/>
  <c r="B15" i="17"/>
  <c r="B19" i="17"/>
  <c r="B23" i="17"/>
  <c r="B27" i="17"/>
  <c r="B31" i="17"/>
  <c r="B35" i="17"/>
  <c r="B39" i="17"/>
  <c r="B43" i="17"/>
  <c r="B47" i="17"/>
  <c r="B51" i="17"/>
  <c r="B55" i="17"/>
  <c r="B59" i="17"/>
  <c r="B63" i="17"/>
  <c r="B67" i="17"/>
  <c r="B71" i="17"/>
  <c r="B75" i="17"/>
  <c r="B4" i="17"/>
  <c r="B8" i="17"/>
  <c r="B12" i="17"/>
  <c r="B16" i="17"/>
  <c r="B20" i="17"/>
  <c r="B24" i="17"/>
  <c r="B28" i="17"/>
  <c r="B32" i="17"/>
  <c r="B36" i="17"/>
  <c r="B40" i="17"/>
  <c r="B44" i="17"/>
  <c r="B48" i="17"/>
  <c r="B52" i="17"/>
  <c r="B56" i="17"/>
  <c r="B60" i="17"/>
  <c r="B64" i="17"/>
  <c r="B68" i="17"/>
  <c r="B72" i="17"/>
  <c r="B76" i="17"/>
  <c r="B6" i="17"/>
  <c r="B14" i="17"/>
  <c r="B22" i="17"/>
  <c r="B30" i="17"/>
  <c r="B34" i="17"/>
  <c r="B42" i="17"/>
  <c r="B50" i="17"/>
  <c r="B58" i="17"/>
  <c r="B66" i="17"/>
  <c r="B70" i="17"/>
  <c r="B5" i="17"/>
  <c r="B9" i="17"/>
  <c r="B13" i="17"/>
  <c r="B17" i="17"/>
  <c r="B21" i="17"/>
  <c r="B25" i="17"/>
  <c r="B29" i="17"/>
  <c r="B33" i="17"/>
  <c r="B37" i="17"/>
  <c r="B41" i="17"/>
  <c r="B45" i="17"/>
  <c r="B49" i="17"/>
  <c r="B53" i="17"/>
  <c r="B57" i="17"/>
  <c r="B61" i="17"/>
  <c r="B65" i="17"/>
  <c r="B69" i="17"/>
  <c r="B73" i="17"/>
  <c r="E5" i="8"/>
  <c r="E31" i="18" l="1"/>
  <c r="F31" i="18" s="1"/>
  <c r="E4" i="19"/>
  <c r="J4" i="19" s="1"/>
  <c r="F5" i="21" s="1"/>
  <c r="G4" i="19"/>
  <c r="F3" i="19"/>
  <c r="E2" i="19"/>
  <c r="I2" i="19" s="1"/>
  <c r="E3" i="21" s="1"/>
  <c r="E3" i="19"/>
  <c r="I3" i="19" s="1"/>
  <c r="E4" i="21" s="1"/>
  <c r="E3" i="20"/>
  <c r="E4" i="20"/>
  <c r="E6" i="8"/>
  <c r="S6" i="11"/>
  <c r="R6" i="11"/>
  <c r="R5" i="11"/>
  <c r="E32" i="18" l="1"/>
  <c r="F32" i="18" s="1"/>
  <c r="I4" i="19"/>
  <c r="E5" i="21" s="1"/>
  <c r="K4" i="19"/>
  <c r="G5" i="21" s="1"/>
  <c r="J3" i="19"/>
  <c r="F4" i="21" s="1"/>
  <c r="J4" i="20"/>
  <c r="I5" i="21" s="1"/>
  <c r="I4" i="20"/>
  <c r="H5" i="21" s="1"/>
  <c r="K4" i="20"/>
  <c r="J5" i="21" s="1"/>
  <c r="J3" i="20"/>
  <c r="I4" i="21" s="1"/>
  <c r="I3" i="20"/>
  <c r="H4" i="21" s="1"/>
  <c r="E7" i="8"/>
  <c r="X72" i="11"/>
  <c r="X46" i="11"/>
  <c r="X30" i="11"/>
  <c r="X91" i="11"/>
  <c r="X64" i="11"/>
  <c r="X60" i="11"/>
  <c r="X42" i="11"/>
  <c r="X50" i="11"/>
  <c r="X92" i="11"/>
  <c r="X38" i="11"/>
  <c r="X52" i="11"/>
  <c r="X75" i="11"/>
  <c r="X80" i="11"/>
  <c r="X51" i="11"/>
  <c r="X34" i="11"/>
  <c r="X56" i="11"/>
  <c r="X83" i="11"/>
  <c r="X88" i="11"/>
  <c r="X49" i="11"/>
  <c r="X45" i="11"/>
  <c r="X41" i="11"/>
  <c r="X37" i="11"/>
  <c r="X33" i="11"/>
  <c r="X29" i="11"/>
  <c r="X69" i="11"/>
  <c r="X53" i="11"/>
  <c r="X57" i="11"/>
  <c r="X61" i="11"/>
  <c r="X66" i="11"/>
  <c r="X77" i="11"/>
  <c r="X85" i="11"/>
  <c r="X67" i="11"/>
  <c r="X74" i="11"/>
  <c r="X82" i="11"/>
  <c r="X90" i="11"/>
  <c r="X65" i="11"/>
  <c r="X48" i="11"/>
  <c r="X44" i="11"/>
  <c r="X40" i="11"/>
  <c r="X36" i="11"/>
  <c r="X32" i="11"/>
  <c r="X28" i="11"/>
  <c r="X54" i="11"/>
  <c r="X58" i="11"/>
  <c r="X62" i="11"/>
  <c r="X71" i="11"/>
  <c r="X79" i="11"/>
  <c r="X87" i="11"/>
  <c r="X68" i="11"/>
  <c r="X76" i="11"/>
  <c r="X84" i="11"/>
  <c r="X26" i="11"/>
  <c r="X25" i="11"/>
  <c r="X47" i="11"/>
  <c r="X43" i="11"/>
  <c r="X39" i="11"/>
  <c r="X35" i="11"/>
  <c r="X31" i="11"/>
  <c r="X27" i="11"/>
  <c r="X55" i="11"/>
  <c r="X59" i="11"/>
  <c r="X63" i="11"/>
  <c r="X73" i="11"/>
  <c r="X81" i="11"/>
  <c r="X89" i="11"/>
  <c r="X70" i="11"/>
  <c r="X78" i="11"/>
  <c r="X86" i="11"/>
  <c r="X22" i="11"/>
  <c r="X3" i="11"/>
  <c r="X7" i="11"/>
  <c r="X11" i="11"/>
  <c r="X15" i="11"/>
  <c r="X19" i="11"/>
  <c r="X23" i="11"/>
  <c r="X4" i="11"/>
  <c r="X8" i="11"/>
  <c r="X12" i="11"/>
  <c r="X16" i="11"/>
  <c r="X20" i="11"/>
  <c r="X24" i="11"/>
  <c r="X5" i="11"/>
  <c r="X9" i="11"/>
  <c r="X13" i="11"/>
  <c r="X17" i="11"/>
  <c r="X21" i="11"/>
  <c r="X6" i="11"/>
  <c r="X10" i="11"/>
  <c r="X14" i="11"/>
  <c r="X18" i="11"/>
  <c r="E4" i="16"/>
  <c r="F3" i="16"/>
  <c r="G4" i="15"/>
  <c r="H6" i="15"/>
  <c r="G6" i="15"/>
  <c r="H4" i="15"/>
  <c r="M12" i="11"/>
  <c r="M11" i="11"/>
  <c r="M10" i="11"/>
  <c r="M9" i="11"/>
  <c r="M8" i="11"/>
  <c r="M7" i="11"/>
  <c r="M6" i="11"/>
  <c r="M5" i="11"/>
  <c r="M4" i="11"/>
  <c r="M3" i="11"/>
  <c r="E33" i="18" l="1"/>
  <c r="F33" i="18" s="1"/>
  <c r="E8" i="8"/>
  <c r="F4" i="16"/>
  <c r="E5" i="16"/>
  <c r="E34" i="18" l="1"/>
  <c r="F34" i="18" s="1"/>
  <c r="E9" i="8"/>
  <c r="E6" i="16"/>
  <c r="F5" i="16"/>
  <c r="E35" i="18" l="1"/>
  <c r="F35" i="18" s="1"/>
  <c r="E10" i="8"/>
  <c r="E7" i="16"/>
  <c r="F6" i="16"/>
  <c r="E11" i="8" l="1"/>
  <c r="E8" i="16"/>
  <c r="F7" i="16"/>
  <c r="E12" i="8" l="1"/>
  <c r="E9" i="16"/>
  <c r="F8" i="16"/>
  <c r="E13" i="8" l="1"/>
  <c r="E10" i="16"/>
  <c r="F9" i="16"/>
  <c r="E14" i="8" l="1"/>
  <c r="E11" i="16"/>
  <c r="F10" i="16"/>
  <c r="E15" i="8" l="1"/>
  <c r="E12" i="16"/>
  <c r="F11" i="16"/>
  <c r="E16" i="8" l="1"/>
  <c r="E13" i="16"/>
  <c r="F12" i="16"/>
  <c r="E17" i="8" l="1"/>
  <c r="F13" i="16"/>
  <c r="E14" i="16"/>
  <c r="B15" i="11"/>
  <c r="D12" i="11" s="1"/>
  <c r="E12" i="11" s="1"/>
  <c r="B14" i="11"/>
  <c r="E18" i="8" l="1"/>
  <c r="F14" i="16"/>
  <c r="E15" i="16"/>
  <c r="C12" i="11"/>
  <c r="F12" i="11" s="1"/>
  <c r="C2" i="11"/>
  <c r="C6" i="11"/>
  <c r="G6" i="11" s="1"/>
  <c r="C8" i="11"/>
  <c r="G8" i="11" s="1"/>
  <c r="C4" i="11"/>
  <c r="G4" i="11" s="1"/>
  <c r="D8" i="11"/>
  <c r="E8" i="11" s="1"/>
  <c r="D4" i="11"/>
  <c r="D10" i="11"/>
  <c r="D2" i="11"/>
  <c r="D6" i="11"/>
  <c r="D11" i="11"/>
  <c r="C7" i="11"/>
  <c r="G7" i="11" s="1"/>
  <c r="C10" i="11"/>
  <c r="G10" i="11" s="1"/>
  <c r="C3" i="11"/>
  <c r="G3" i="11" s="1"/>
  <c r="C5" i="11"/>
  <c r="G5" i="11" s="1"/>
  <c r="C9" i="11"/>
  <c r="D3" i="11"/>
  <c r="E3" i="11" s="1"/>
  <c r="D5" i="11"/>
  <c r="D7" i="11"/>
  <c r="D9" i="11"/>
  <c r="C11" i="11"/>
  <c r="G11" i="11" s="1"/>
  <c r="E19" i="8" l="1"/>
  <c r="F4" i="11"/>
  <c r="G12" i="11"/>
  <c r="E16" i="16"/>
  <c r="F15" i="16"/>
  <c r="E4" i="11"/>
  <c r="F6" i="11"/>
  <c r="I11" i="11"/>
  <c r="F11" i="11"/>
  <c r="I5" i="11"/>
  <c r="F8" i="11"/>
  <c r="I8" i="11"/>
  <c r="I9" i="11"/>
  <c r="E9" i="11"/>
  <c r="I7" i="11"/>
  <c r="E11" i="11"/>
  <c r="I10" i="11"/>
  <c r="F7" i="11"/>
  <c r="E7" i="11"/>
  <c r="H10" i="11"/>
  <c r="E6" i="11"/>
  <c r="H11" i="11"/>
  <c r="H6" i="11"/>
  <c r="I6" i="11"/>
  <c r="E10" i="11"/>
  <c r="E2" i="11"/>
  <c r="H2" i="11"/>
  <c r="H7" i="11"/>
  <c r="G2" i="11"/>
  <c r="F2" i="11"/>
  <c r="I2" i="11"/>
  <c r="H3" i="11"/>
  <c r="H9" i="11"/>
  <c r="F5" i="11"/>
  <c r="F10" i="11"/>
  <c r="E5" i="11"/>
  <c r="I4" i="11"/>
  <c r="H5" i="11"/>
  <c r="I3" i="11"/>
  <c r="G9" i="11"/>
  <c r="F9" i="11"/>
  <c r="H8" i="11"/>
  <c r="H4" i="11"/>
  <c r="F3" i="11"/>
  <c r="E20" i="8" l="1"/>
  <c r="E17" i="16"/>
  <c r="F16" i="16"/>
  <c r="B16" i="11"/>
  <c r="B20" i="11"/>
  <c r="B17" i="11"/>
  <c r="B18" i="11"/>
  <c r="B19" i="11"/>
  <c r="E21" i="8" l="1"/>
  <c r="E18" i="16"/>
  <c r="F17" i="16"/>
  <c r="B22" i="11"/>
  <c r="B21" i="11"/>
  <c r="E22" i="8" l="1"/>
  <c r="E19" i="16"/>
  <c r="F18" i="16"/>
  <c r="J9" i="11"/>
  <c r="J5" i="11"/>
  <c r="J12" i="11"/>
  <c r="J8" i="11"/>
  <c r="J4" i="11"/>
  <c r="J11" i="11"/>
  <c r="J7" i="11"/>
  <c r="J3" i="11"/>
  <c r="K3" i="11" s="1"/>
  <c r="J10" i="11"/>
  <c r="J6" i="11"/>
  <c r="E23" i="8" l="1"/>
  <c r="N5" i="11"/>
  <c r="K5" i="11"/>
  <c r="N9" i="11"/>
  <c r="K9" i="11"/>
  <c r="N8" i="11"/>
  <c r="K8" i="11"/>
  <c r="N6" i="11"/>
  <c r="K6" i="11"/>
  <c r="N11" i="11"/>
  <c r="K11" i="11"/>
  <c r="N10" i="11"/>
  <c r="K10" i="11"/>
  <c r="N4" i="11"/>
  <c r="K4" i="11"/>
  <c r="N7" i="11"/>
  <c r="K7" i="11"/>
  <c r="N12" i="11"/>
  <c r="K12" i="11"/>
  <c r="E20" i="16"/>
  <c r="F19" i="16"/>
  <c r="N3" i="11"/>
  <c r="L7" i="11"/>
  <c r="L12" i="11"/>
  <c r="L6" i="11"/>
  <c r="L11" i="11"/>
  <c r="L5" i="11"/>
  <c r="L10" i="11"/>
  <c r="L4" i="11"/>
  <c r="L9" i="11"/>
  <c r="L3" i="11"/>
  <c r="L8" i="11"/>
  <c r="E24" i="8" l="1"/>
  <c r="F14" i="11"/>
  <c r="E21" i="16"/>
  <c r="F20" i="16"/>
  <c r="F15" i="11"/>
  <c r="B2" i="15" l="1"/>
  <c r="G3" i="8"/>
  <c r="G5" i="8"/>
  <c r="G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E25" i="8"/>
  <c r="G24" i="8"/>
  <c r="E22" i="16"/>
  <c r="F21" i="16"/>
  <c r="E26" i="8" l="1"/>
  <c r="G25" i="8"/>
  <c r="E23" i="16"/>
  <c r="F22" i="16"/>
  <c r="E27" i="8" l="1"/>
  <c r="G26" i="8"/>
  <c r="E24" i="16"/>
  <c r="F23" i="16"/>
  <c r="E28" i="8" l="1"/>
  <c r="G27" i="8"/>
  <c r="F24" i="16"/>
  <c r="E25" i="16"/>
  <c r="E29" i="8" l="1"/>
  <c r="G28" i="8"/>
  <c r="E26" i="16"/>
  <c r="F25" i="16"/>
  <c r="H24" i="8" l="1"/>
  <c r="H362" i="8"/>
  <c r="H359" i="8"/>
  <c r="H358" i="8"/>
  <c r="H355" i="8"/>
  <c r="H354" i="8"/>
  <c r="H351" i="8"/>
  <c r="H350" i="8"/>
  <c r="H338" i="8"/>
  <c r="H333" i="8"/>
  <c r="H332" i="8"/>
  <c r="H331" i="8"/>
  <c r="H325" i="8"/>
  <c r="H315" i="8"/>
  <c r="H314" i="8"/>
  <c r="H309" i="8"/>
  <c r="H307" i="8"/>
  <c r="H306" i="8"/>
  <c r="H304" i="8"/>
  <c r="H303" i="8"/>
  <c r="H302" i="8"/>
  <c r="H292" i="8"/>
  <c r="H284" i="8"/>
  <c r="H283" i="8"/>
  <c r="H276" i="8"/>
  <c r="H272" i="8"/>
  <c r="H264" i="8"/>
  <c r="H256" i="8"/>
  <c r="H248" i="8"/>
  <c r="H240" i="8"/>
  <c r="H232" i="8"/>
  <c r="H224" i="8"/>
  <c r="H215" i="8"/>
  <c r="H199" i="8"/>
  <c r="H192" i="8"/>
  <c r="H189" i="8"/>
  <c r="H185" i="8"/>
  <c r="H180" i="8"/>
  <c r="H179" i="8"/>
  <c r="H164" i="8"/>
  <c r="H162" i="8"/>
  <c r="H160" i="8"/>
  <c r="H156" i="8"/>
  <c r="H152" i="8"/>
  <c r="H151" i="8"/>
  <c r="H150" i="8"/>
  <c r="H139" i="8"/>
  <c r="H356" i="8"/>
  <c r="H339" i="8"/>
  <c r="H329" i="8"/>
  <c r="H312" i="8"/>
  <c r="H308" i="8"/>
  <c r="H299" i="8"/>
  <c r="H295" i="8"/>
  <c r="H286" i="8"/>
  <c r="H277" i="8"/>
  <c r="H275" i="8"/>
  <c r="H267" i="8"/>
  <c r="H266" i="8"/>
  <c r="H260" i="8"/>
  <c r="H251" i="8"/>
  <c r="H250" i="8"/>
  <c r="H244" i="8"/>
  <c r="H235" i="8"/>
  <c r="H234" i="8"/>
  <c r="H228" i="8"/>
  <c r="H219" i="8"/>
  <c r="H218" i="8"/>
  <c r="H213" i="8"/>
  <c r="H205" i="8"/>
  <c r="H191" i="8"/>
  <c r="H187" i="8"/>
  <c r="H183" i="8"/>
  <c r="H181" i="8"/>
  <c r="H176" i="8"/>
  <c r="H172" i="8"/>
  <c r="H171" i="8"/>
  <c r="H168" i="8"/>
  <c r="H167" i="8"/>
  <c r="H166" i="8"/>
  <c r="H161" i="8"/>
  <c r="H158" i="8"/>
  <c r="H144" i="8"/>
  <c r="H138" i="8"/>
  <c r="H135" i="8"/>
  <c r="H134" i="8"/>
  <c r="H124" i="8"/>
  <c r="H105" i="8"/>
  <c r="H103" i="8"/>
  <c r="H83" i="8"/>
  <c r="H80" i="8"/>
  <c r="H76" i="8"/>
  <c r="H68" i="8"/>
  <c r="H60" i="8"/>
  <c r="H55" i="8"/>
  <c r="H54" i="8"/>
  <c r="H52" i="8"/>
  <c r="H47" i="8"/>
  <c r="H46" i="8"/>
  <c r="H45" i="8"/>
  <c r="H347" i="8"/>
  <c r="H346" i="8"/>
  <c r="H342" i="8"/>
  <c r="H340" i="8"/>
  <c r="H336" i="8"/>
  <c r="H335" i="8"/>
  <c r="H322" i="8"/>
  <c r="H318" i="8"/>
  <c r="H300" i="8"/>
  <c r="H296" i="8"/>
  <c r="H287" i="8"/>
  <c r="H281" i="8"/>
  <c r="H263" i="8"/>
  <c r="H262" i="8"/>
  <c r="H247" i="8"/>
  <c r="H246" i="8"/>
  <c r="H231" i="8"/>
  <c r="H230" i="8"/>
  <c r="H208" i="8"/>
  <c r="H204" i="8"/>
  <c r="H203" i="8"/>
  <c r="H197" i="8"/>
  <c r="H195" i="8"/>
  <c r="H188" i="8"/>
  <c r="H184" i="8"/>
  <c r="H153" i="8"/>
  <c r="H148" i="8"/>
  <c r="H146" i="8"/>
  <c r="H141" i="8"/>
  <c r="H136" i="8"/>
  <c r="H132" i="8"/>
  <c r="H130" i="8"/>
  <c r="H128" i="8"/>
  <c r="H125" i="8"/>
  <c r="H104" i="8"/>
  <c r="H360" i="8"/>
  <c r="H344" i="8"/>
  <c r="H334" i="8"/>
  <c r="H324" i="8"/>
  <c r="H311" i="8"/>
  <c r="H290" i="8"/>
  <c r="H279" i="8"/>
  <c r="H270" i="8"/>
  <c r="H259" i="8"/>
  <c r="H252" i="8"/>
  <c r="H238" i="8"/>
  <c r="H227" i="8"/>
  <c r="H220" i="8"/>
  <c r="H214" i="8"/>
  <c r="H212" i="8"/>
  <c r="H201" i="8"/>
  <c r="H196" i="8"/>
  <c r="H165" i="8"/>
  <c r="H149" i="8"/>
  <c r="H142" i="8"/>
  <c r="H107" i="8"/>
  <c r="H101" i="8"/>
  <c r="H99" i="8"/>
  <c r="H97" i="8"/>
  <c r="H95" i="8"/>
  <c r="H93" i="8"/>
  <c r="H91" i="8"/>
  <c r="H89" i="8"/>
  <c r="H85" i="8"/>
  <c r="H78" i="8"/>
  <c r="H72" i="8"/>
  <c r="H69" i="8"/>
  <c r="H63" i="8"/>
  <c r="H62" i="8"/>
  <c r="H51" i="8"/>
  <c r="H40" i="8"/>
  <c r="H38" i="8"/>
  <c r="H352" i="8"/>
  <c r="H348" i="8"/>
  <c r="H337" i="8"/>
  <c r="H330" i="8"/>
  <c r="H320" i="8"/>
  <c r="H305" i="8"/>
  <c r="H280" i="8"/>
  <c r="H268" i="8"/>
  <c r="H254" i="8"/>
  <c r="H243" i="8"/>
  <c r="H236" i="8"/>
  <c r="H222" i="8"/>
  <c r="H209" i="8"/>
  <c r="H200" i="8"/>
  <c r="H193" i="8"/>
  <c r="H175" i="8"/>
  <c r="H173" i="8"/>
  <c r="H154" i="8"/>
  <c r="H129" i="8"/>
  <c r="H120" i="8"/>
  <c r="H116" i="8"/>
  <c r="H112" i="8"/>
  <c r="H108" i="8"/>
  <c r="H84" i="8"/>
  <c r="H81" i="8"/>
  <c r="H77" i="8"/>
  <c r="H71" i="8"/>
  <c r="H70" i="8"/>
  <c r="H64" i="8"/>
  <c r="H61" i="8"/>
  <c r="H53" i="8"/>
  <c r="H43" i="8"/>
  <c r="H42" i="8"/>
  <c r="H41" i="8"/>
  <c r="H343" i="8"/>
  <c r="H321" i="8"/>
  <c r="H310" i="8"/>
  <c r="H298" i="8"/>
  <c r="H288" i="8"/>
  <c r="H258" i="8"/>
  <c r="H255" i="8"/>
  <c r="H226" i="8"/>
  <c r="H223" i="8"/>
  <c r="H216" i="8"/>
  <c r="H177" i="8"/>
  <c r="H157" i="8"/>
  <c r="H155" i="8"/>
  <c r="H140" i="8"/>
  <c r="H87" i="8"/>
  <c r="H82" i="8"/>
  <c r="H73" i="8"/>
  <c r="H67" i="8"/>
  <c r="H66" i="8"/>
  <c r="H57" i="8"/>
  <c r="H50" i="8"/>
  <c r="H49" i="8"/>
  <c r="H37" i="8"/>
  <c r="H341" i="8"/>
  <c r="H328" i="8"/>
  <c r="H326" i="8"/>
  <c r="H317" i="8"/>
  <c r="H316" i="8"/>
  <c r="H294" i="8"/>
  <c r="H291" i="8"/>
  <c r="H271" i="8"/>
  <c r="H242" i="8"/>
  <c r="H239" i="8"/>
  <c r="H207" i="8"/>
  <c r="H145" i="8"/>
  <c r="H137" i="8"/>
  <c r="H133" i="8"/>
  <c r="H121" i="8"/>
  <c r="H119" i="8"/>
  <c r="H117" i="8"/>
  <c r="H115" i="8"/>
  <c r="H113" i="8"/>
  <c r="H111" i="8"/>
  <c r="H109" i="8"/>
  <c r="H100" i="8"/>
  <c r="H96" i="8"/>
  <c r="H92" i="8"/>
  <c r="H88" i="8"/>
  <c r="H75" i="8"/>
  <c r="H74" i="8"/>
  <c r="H65" i="8"/>
  <c r="H59" i="8"/>
  <c r="H58" i="8"/>
  <c r="H56" i="8"/>
  <c r="H48" i="8"/>
  <c r="H44" i="8"/>
  <c r="H39" i="8"/>
  <c r="H94" i="8"/>
  <c r="H110" i="8"/>
  <c r="H86" i="8"/>
  <c r="H98" i="8"/>
  <c r="H114" i="8"/>
  <c r="H118" i="8"/>
  <c r="H190" i="8"/>
  <c r="H36" i="8"/>
  <c r="H122" i="8"/>
  <c r="H102" i="8"/>
  <c r="H106" i="8"/>
  <c r="H79" i="8"/>
  <c r="H174" i="8"/>
  <c r="H198" i="8"/>
  <c r="H127" i="8"/>
  <c r="H143" i="8"/>
  <c r="H159" i="8"/>
  <c r="H169" i="8"/>
  <c r="H123" i="8"/>
  <c r="H211" i="8"/>
  <c r="H217" i="8"/>
  <c r="H182" i="8"/>
  <c r="H126" i="8"/>
  <c r="H147" i="8"/>
  <c r="H163" i="8"/>
  <c r="H178" i="8"/>
  <c r="H186" i="8"/>
  <c r="H206" i="8"/>
  <c r="H170" i="8"/>
  <c r="H229" i="8"/>
  <c r="H245" i="8"/>
  <c r="H261" i="8"/>
  <c r="H285" i="8"/>
  <c r="H323" i="8"/>
  <c r="H353" i="8"/>
  <c r="H361" i="8"/>
  <c r="H233" i="8"/>
  <c r="H265" i="8"/>
  <c r="H319" i="8"/>
  <c r="H194" i="8"/>
  <c r="H225" i="8"/>
  <c r="H241" i="8"/>
  <c r="H257" i="8"/>
  <c r="H273" i="8"/>
  <c r="H274" i="8"/>
  <c r="H278" i="8"/>
  <c r="H282" i="8"/>
  <c r="H327" i="8"/>
  <c r="H313" i="8"/>
  <c r="H293" i="8"/>
  <c r="H345" i="8"/>
  <c r="H90" i="8"/>
  <c r="H131" i="8"/>
  <c r="H210" i="8"/>
  <c r="H221" i="8"/>
  <c r="H237" i="8"/>
  <c r="H253" i="8"/>
  <c r="H269" i="8"/>
  <c r="H297" i="8"/>
  <c r="H301" i="8"/>
  <c r="H349" i="8"/>
  <c r="H357" i="8"/>
  <c r="H202" i="8"/>
  <c r="H249" i="8"/>
  <c r="H289" i="8"/>
  <c r="H25" i="8"/>
  <c r="C2" i="15"/>
  <c r="H4" i="8"/>
  <c r="H3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30" i="8"/>
  <c r="G29" i="8"/>
  <c r="E27" i="16"/>
  <c r="F26" i="16"/>
  <c r="M288" i="8" l="1"/>
  <c r="I289" i="8"/>
  <c r="L289" i="8"/>
  <c r="J289" i="8"/>
  <c r="I131" i="8"/>
  <c r="M130" i="8"/>
  <c r="L131" i="8"/>
  <c r="J131" i="8"/>
  <c r="I225" i="8"/>
  <c r="M224" i="8"/>
  <c r="L225" i="8"/>
  <c r="J225" i="8"/>
  <c r="J170" i="8"/>
  <c r="L170" i="8"/>
  <c r="I170" i="8"/>
  <c r="M169" i="8"/>
  <c r="M158" i="8"/>
  <c r="J159" i="8"/>
  <c r="I159" i="8"/>
  <c r="L159" i="8"/>
  <c r="M93" i="8"/>
  <c r="I94" i="8"/>
  <c r="L94" i="8"/>
  <c r="J94" i="8"/>
  <c r="I96" i="8"/>
  <c r="M95" i="8"/>
  <c r="J96" i="8"/>
  <c r="L96" i="8"/>
  <c r="I291" i="8"/>
  <c r="J291" i="8"/>
  <c r="M290" i="8"/>
  <c r="L291" i="8"/>
  <c r="I67" i="8"/>
  <c r="M66" i="8"/>
  <c r="L67" i="8"/>
  <c r="J67" i="8"/>
  <c r="L258" i="8"/>
  <c r="J258" i="8"/>
  <c r="M257" i="8"/>
  <c r="I258" i="8"/>
  <c r="J70" i="8"/>
  <c r="M69" i="8"/>
  <c r="L70" i="8"/>
  <c r="I70" i="8"/>
  <c r="M267" i="8"/>
  <c r="I268" i="8"/>
  <c r="J268" i="8"/>
  <c r="L268" i="8"/>
  <c r="L63" i="8"/>
  <c r="M62" i="8"/>
  <c r="J63" i="8"/>
  <c r="I63" i="8"/>
  <c r="M106" i="8"/>
  <c r="I107" i="8"/>
  <c r="L107" i="8"/>
  <c r="J107" i="8"/>
  <c r="I259" i="8"/>
  <c r="M258" i="8"/>
  <c r="L259" i="8"/>
  <c r="J259" i="8"/>
  <c r="I130" i="8"/>
  <c r="J130" i="8"/>
  <c r="M129" i="8"/>
  <c r="L130" i="8"/>
  <c r="I204" i="8"/>
  <c r="L204" i="8"/>
  <c r="M203" i="8"/>
  <c r="J204" i="8"/>
  <c r="L340" i="8"/>
  <c r="M339" i="8"/>
  <c r="I340" i="8"/>
  <c r="J340" i="8"/>
  <c r="I76" i="8"/>
  <c r="M75" i="8"/>
  <c r="J76" i="8"/>
  <c r="L76" i="8"/>
  <c r="I166" i="8"/>
  <c r="M165" i="8"/>
  <c r="J166" i="8"/>
  <c r="L166" i="8"/>
  <c r="I218" i="8"/>
  <c r="J218" i="8"/>
  <c r="L218" i="8"/>
  <c r="M217" i="8"/>
  <c r="M355" i="8"/>
  <c r="J356" i="8"/>
  <c r="I356" i="8"/>
  <c r="I189" i="8"/>
  <c r="J189" i="8"/>
  <c r="M188" i="8"/>
  <c r="L189" i="8"/>
  <c r="I283" i="8"/>
  <c r="M282" i="8"/>
  <c r="L283" i="8"/>
  <c r="J283" i="8"/>
  <c r="I331" i="8"/>
  <c r="M330" i="8"/>
  <c r="L331" i="8"/>
  <c r="J331" i="8"/>
  <c r="M236" i="8"/>
  <c r="J237" i="8"/>
  <c r="I237" i="8"/>
  <c r="L237" i="8"/>
  <c r="J90" i="8"/>
  <c r="L90" i="8"/>
  <c r="I90" i="8"/>
  <c r="M89" i="8"/>
  <c r="M326" i="8"/>
  <c r="L327" i="8"/>
  <c r="J327" i="8"/>
  <c r="I327" i="8"/>
  <c r="I273" i="8"/>
  <c r="L273" i="8"/>
  <c r="M272" i="8"/>
  <c r="J273" i="8"/>
  <c r="L193" i="8"/>
  <c r="M193" i="8"/>
  <c r="L194" i="8"/>
  <c r="J194" i="8"/>
  <c r="I194" i="8"/>
  <c r="M360" i="8"/>
  <c r="J361" i="8"/>
  <c r="I361" i="8"/>
  <c r="L361" i="8"/>
  <c r="M260" i="8"/>
  <c r="L261" i="8"/>
  <c r="J261" i="8"/>
  <c r="I261" i="8"/>
  <c r="M205" i="8"/>
  <c r="L206" i="8"/>
  <c r="J206" i="8"/>
  <c r="I206" i="8"/>
  <c r="J147" i="8"/>
  <c r="M146" i="8"/>
  <c r="I147" i="8"/>
  <c r="L147" i="8"/>
  <c r="M210" i="8"/>
  <c r="I211" i="8"/>
  <c r="L211" i="8"/>
  <c r="J211" i="8"/>
  <c r="M142" i="8"/>
  <c r="J143" i="8"/>
  <c r="I143" i="8"/>
  <c r="L143" i="8"/>
  <c r="L78" i="8"/>
  <c r="M78" i="8"/>
  <c r="L79" i="8"/>
  <c r="I79" i="8"/>
  <c r="J79" i="8"/>
  <c r="L36" i="8"/>
  <c r="J36" i="8"/>
  <c r="I36" i="8"/>
  <c r="L98" i="8"/>
  <c r="I98" i="8"/>
  <c r="J98" i="8"/>
  <c r="M97" i="8"/>
  <c r="I39" i="8"/>
  <c r="M38" i="8"/>
  <c r="J39" i="8"/>
  <c r="L39" i="8"/>
  <c r="M57" i="8"/>
  <c r="L58" i="8"/>
  <c r="I58" i="8"/>
  <c r="J58" i="8"/>
  <c r="L75" i="8"/>
  <c r="M74" i="8"/>
  <c r="I75" i="8"/>
  <c r="J75" i="8"/>
  <c r="I100" i="8"/>
  <c r="L100" i="8"/>
  <c r="M99" i="8"/>
  <c r="J100" i="8"/>
  <c r="L115" i="8"/>
  <c r="I115" i="8"/>
  <c r="M114" i="8"/>
  <c r="J115" i="8"/>
  <c r="L133" i="8"/>
  <c r="J133" i="8"/>
  <c r="M132" i="8"/>
  <c r="I133" i="8"/>
  <c r="I239" i="8"/>
  <c r="M238" i="8"/>
  <c r="J239" i="8"/>
  <c r="L239" i="8"/>
  <c r="I294" i="8"/>
  <c r="M293" i="8"/>
  <c r="L294" i="8"/>
  <c r="J294" i="8"/>
  <c r="M327" i="8"/>
  <c r="I328" i="8"/>
  <c r="J328" i="8"/>
  <c r="L328" i="8"/>
  <c r="L50" i="8"/>
  <c r="I50" i="8"/>
  <c r="M49" i="8"/>
  <c r="J50" i="8"/>
  <c r="I73" i="8"/>
  <c r="M72" i="8"/>
  <c r="J73" i="8"/>
  <c r="L73" i="8"/>
  <c r="L155" i="8"/>
  <c r="I155" i="8"/>
  <c r="J155" i="8"/>
  <c r="M154" i="8"/>
  <c r="I223" i="8"/>
  <c r="M222" i="8"/>
  <c r="J223" i="8"/>
  <c r="L223" i="8"/>
  <c r="I288" i="8"/>
  <c r="M287" i="8"/>
  <c r="J288" i="8"/>
  <c r="L288" i="8"/>
  <c r="J343" i="8"/>
  <c r="I343" i="8"/>
  <c r="M342" i="8"/>
  <c r="L343" i="8"/>
  <c r="I53" i="8"/>
  <c r="L53" i="8"/>
  <c r="M52" i="8"/>
  <c r="J53" i="8"/>
  <c r="L71" i="8"/>
  <c r="M70" i="8"/>
  <c r="J71" i="8"/>
  <c r="I71" i="8"/>
  <c r="I108" i="8"/>
  <c r="M107" i="8"/>
  <c r="L108" i="8"/>
  <c r="J108" i="8"/>
  <c r="J129" i="8"/>
  <c r="I129" i="8"/>
  <c r="M128" i="8"/>
  <c r="L129" i="8"/>
  <c r="J193" i="8"/>
  <c r="M192" i="8"/>
  <c r="I193" i="8"/>
  <c r="M235" i="8"/>
  <c r="I236" i="8"/>
  <c r="J236" i="8"/>
  <c r="L236" i="8"/>
  <c r="I280" i="8"/>
  <c r="M279" i="8"/>
  <c r="J280" i="8"/>
  <c r="L280" i="8"/>
  <c r="J337" i="8"/>
  <c r="M336" i="8"/>
  <c r="L337" i="8"/>
  <c r="I337" i="8"/>
  <c r="L40" i="8"/>
  <c r="I40" i="8"/>
  <c r="M39" i="8"/>
  <c r="J40" i="8"/>
  <c r="I69" i="8"/>
  <c r="L69" i="8"/>
  <c r="J69" i="8"/>
  <c r="M68" i="8"/>
  <c r="I89" i="8"/>
  <c r="M88" i="8"/>
  <c r="L89" i="8"/>
  <c r="J89" i="8"/>
  <c r="J97" i="8"/>
  <c r="M96" i="8"/>
  <c r="I97" i="8"/>
  <c r="L97" i="8"/>
  <c r="I142" i="8"/>
  <c r="J142" i="8"/>
  <c r="M141" i="8"/>
  <c r="L142" i="8"/>
  <c r="J201" i="8"/>
  <c r="I201" i="8"/>
  <c r="M200" i="8"/>
  <c r="L201" i="8"/>
  <c r="I227" i="8"/>
  <c r="M226" i="8"/>
  <c r="L227" i="8"/>
  <c r="J227" i="8"/>
  <c r="I270" i="8"/>
  <c r="L270" i="8"/>
  <c r="J270" i="8"/>
  <c r="M269" i="8"/>
  <c r="L324" i="8"/>
  <c r="J324" i="8"/>
  <c r="I324" i="8"/>
  <c r="M323" i="8"/>
  <c r="I104" i="8"/>
  <c r="L104" i="8"/>
  <c r="J104" i="8"/>
  <c r="M103" i="8"/>
  <c r="I132" i="8"/>
  <c r="M131" i="8"/>
  <c r="L132" i="8"/>
  <c r="J132" i="8"/>
  <c r="I148" i="8"/>
  <c r="M147" i="8"/>
  <c r="L148" i="8"/>
  <c r="J148" i="8"/>
  <c r="J195" i="8"/>
  <c r="L195" i="8"/>
  <c r="M194" i="8"/>
  <c r="I195" i="8"/>
  <c r="I208" i="8"/>
  <c r="M207" i="8"/>
  <c r="L208" i="8"/>
  <c r="J208" i="8"/>
  <c r="I247" i="8"/>
  <c r="M246" i="8"/>
  <c r="J247" i="8"/>
  <c r="L247" i="8"/>
  <c r="I287" i="8"/>
  <c r="M286" i="8"/>
  <c r="L287" i="8"/>
  <c r="J287" i="8"/>
  <c r="I322" i="8"/>
  <c r="M321" i="8"/>
  <c r="J322" i="8"/>
  <c r="L322" i="8"/>
  <c r="L342" i="8"/>
  <c r="I342" i="8"/>
  <c r="M341" i="8"/>
  <c r="J342" i="8"/>
  <c r="L46" i="8"/>
  <c r="I46" i="8"/>
  <c r="M45" i="8"/>
  <c r="J46" i="8"/>
  <c r="I55" i="8"/>
  <c r="M54" i="8"/>
  <c r="J55" i="8"/>
  <c r="L55" i="8"/>
  <c r="I80" i="8"/>
  <c r="M79" i="8"/>
  <c r="J80" i="8"/>
  <c r="L80" i="8"/>
  <c r="M123" i="8"/>
  <c r="L124" i="8"/>
  <c r="I124" i="8"/>
  <c r="J124" i="8"/>
  <c r="I144" i="8"/>
  <c r="L144" i="8"/>
  <c r="M143" i="8"/>
  <c r="J144" i="8"/>
  <c r="L167" i="8"/>
  <c r="I167" i="8"/>
  <c r="M166" i="8"/>
  <c r="J167" i="8"/>
  <c r="I176" i="8"/>
  <c r="L176" i="8"/>
  <c r="M175" i="8"/>
  <c r="J176" i="8"/>
  <c r="J191" i="8"/>
  <c r="M190" i="8"/>
  <c r="I191" i="8"/>
  <c r="L191" i="8"/>
  <c r="I219" i="8"/>
  <c r="J219" i="8"/>
  <c r="M218" i="8"/>
  <c r="L219" i="8"/>
  <c r="M243" i="8"/>
  <c r="I244" i="8"/>
  <c r="J244" i="8"/>
  <c r="L244" i="8"/>
  <c r="L266" i="8"/>
  <c r="M265" i="8"/>
  <c r="I266" i="8"/>
  <c r="J266" i="8"/>
  <c r="M285" i="8"/>
  <c r="J286" i="8"/>
  <c r="I286" i="8"/>
  <c r="L286" i="8"/>
  <c r="I312" i="8"/>
  <c r="M311" i="8"/>
  <c r="J312" i="8"/>
  <c r="L312" i="8"/>
  <c r="L139" i="8"/>
  <c r="I139" i="8"/>
  <c r="M138" i="8"/>
  <c r="J139" i="8"/>
  <c r="L156" i="8"/>
  <c r="M155" i="8"/>
  <c r="J156" i="8"/>
  <c r="I156" i="8"/>
  <c r="J179" i="8"/>
  <c r="M178" i="8"/>
  <c r="I179" i="8"/>
  <c r="L179" i="8"/>
  <c r="I192" i="8"/>
  <c r="L192" i="8"/>
  <c r="M191" i="8"/>
  <c r="J192" i="8"/>
  <c r="M231" i="8"/>
  <c r="I232" i="8"/>
  <c r="J232" i="8"/>
  <c r="L232" i="8"/>
  <c r="M263" i="8"/>
  <c r="I264" i="8"/>
  <c r="J264" i="8"/>
  <c r="L264" i="8"/>
  <c r="I284" i="8"/>
  <c r="M283" i="8"/>
  <c r="J284" i="8"/>
  <c r="L284" i="8"/>
  <c r="I304" i="8"/>
  <c r="M303" i="8"/>
  <c r="J304" i="8"/>
  <c r="L304" i="8"/>
  <c r="I314" i="8"/>
  <c r="M313" i="8"/>
  <c r="L314" i="8"/>
  <c r="J314" i="8"/>
  <c r="L332" i="8"/>
  <c r="M331" i="8"/>
  <c r="I332" i="8"/>
  <c r="J332" i="8"/>
  <c r="I351" i="8"/>
  <c r="M350" i="8"/>
  <c r="L351" i="8"/>
  <c r="J351" i="8"/>
  <c r="I359" i="8"/>
  <c r="M358" i="8"/>
  <c r="L359" i="8"/>
  <c r="J359" i="8"/>
  <c r="L349" i="8"/>
  <c r="J349" i="8"/>
  <c r="M348" i="8"/>
  <c r="I349" i="8"/>
  <c r="M273" i="8"/>
  <c r="I274" i="8"/>
  <c r="J274" i="8"/>
  <c r="L274" i="8"/>
  <c r="J285" i="8"/>
  <c r="M284" i="8"/>
  <c r="I285" i="8"/>
  <c r="L285" i="8"/>
  <c r="M216" i="8"/>
  <c r="I217" i="8"/>
  <c r="J217" i="8"/>
  <c r="L217" i="8"/>
  <c r="M121" i="8"/>
  <c r="I122" i="8"/>
  <c r="L122" i="8"/>
  <c r="J122" i="8"/>
  <c r="J56" i="8"/>
  <c r="L56" i="8"/>
  <c r="M55" i="8"/>
  <c r="I56" i="8"/>
  <c r="L113" i="8"/>
  <c r="J113" i="8"/>
  <c r="M112" i="8"/>
  <c r="I113" i="8"/>
  <c r="J207" i="8"/>
  <c r="M206" i="8"/>
  <c r="L207" i="8"/>
  <c r="I207" i="8"/>
  <c r="I49" i="8"/>
  <c r="M48" i="8"/>
  <c r="L49" i="8"/>
  <c r="J49" i="8"/>
  <c r="I216" i="8"/>
  <c r="M215" i="8"/>
  <c r="L216" i="8"/>
  <c r="J216" i="8"/>
  <c r="I43" i="8"/>
  <c r="M42" i="8"/>
  <c r="J43" i="8"/>
  <c r="L43" i="8"/>
  <c r="I120" i="8"/>
  <c r="M119" i="8"/>
  <c r="L120" i="8"/>
  <c r="J120" i="8"/>
  <c r="I222" i="8"/>
  <c r="J222" i="8"/>
  <c r="L222" i="8"/>
  <c r="M221" i="8"/>
  <c r="L38" i="8"/>
  <c r="M37" i="8"/>
  <c r="I38" i="8"/>
  <c r="J38" i="8"/>
  <c r="L95" i="8"/>
  <c r="I95" i="8"/>
  <c r="M94" i="8"/>
  <c r="J95" i="8"/>
  <c r="M219" i="8"/>
  <c r="I220" i="8"/>
  <c r="J220" i="8"/>
  <c r="L220" i="8"/>
  <c r="J360" i="8"/>
  <c r="I360" i="8"/>
  <c r="M359" i="8"/>
  <c r="L360" i="8"/>
  <c r="I188" i="8"/>
  <c r="M187" i="8"/>
  <c r="J188" i="8"/>
  <c r="L188" i="8"/>
  <c r="J318" i="8"/>
  <c r="M317" i="8"/>
  <c r="I318" i="8"/>
  <c r="L318" i="8"/>
  <c r="I54" i="8"/>
  <c r="L54" i="8"/>
  <c r="J54" i="8"/>
  <c r="M53" i="8"/>
  <c r="I138" i="8"/>
  <c r="M137" i="8"/>
  <c r="J138" i="8"/>
  <c r="L138" i="8"/>
  <c r="J187" i="8"/>
  <c r="I187" i="8"/>
  <c r="L187" i="8"/>
  <c r="M186" i="8"/>
  <c r="I235" i="8"/>
  <c r="M234" i="8"/>
  <c r="J235" i="8"/>
  <c r="L235" i="8"/>
  <c r="J277" i="8"/>
  <c r="M276" i="8"/>
  <c r="I277" i="8"/>
  <c r="L277" i="8"/>
  <c r="I164" i="8"/>
  <c r="M163" i="8"/>
  <c r="J164" i="8"/>
  <c r="L164" i="8"/>
  <c r="I224" i="8"/>
  <c r="M223" i="8"/>
  <c r="J224" i="8"/>
  <c r="L224" i="8"/>
  <c r="I303" i="8"/>
  <c r="M302" i="8"/>
  <c r="L303" i="8"/>
  <c r="J303" i="8"/>
  <c r="I358" i="8"/>
  <c r="J358" i="8"/>
  <c r="L358" i="8"/>
  <c r="M357" i="8"/>
  <c r="L202" i="8"/>
  <c r="M201" i="8"/>
  <c r="J202" i="8"/>
  <c r="I202" i="8"/>
  <c r="M296" i="8"/>
  <c r="J297" i="8"/>
  <c r="I297" i="8"/>
  <c r="L297" i="8"/>
  <c r="J221" i="8"/>
  <c r="L221" i="8"/>
  <c r="I221" i="8"/>
  <c r="M220" i="8"/>
  <c r="J345" i="8"/>
  <c r="I345" i="8"/>
  <c r="L345" i="8"/>
  <c r="M344" i="8"/>
  <c r="L281" i="8"/>
  <c r="M281" i="8"/>
  <c r="I282" i="8"/>
  <c r="L282" i="8"/>
  <c r="J282" i="8"/>
  <c r="L257" i="8"/>
  <c r="J257" i="8"/>
  <c r="I257" i="8"/>
  <c r="M256" i="8"/>
  <c r="M318" i="8"/>
  <c r="J319" i="8"/>
  <c r="I319" i="8"/>
  <c r="L319" i="8"/>
  <c r="J353" i="8"/>
  <c r="I353" i="8"/>
  <c r="L353" i="8"/>
  <c r="M352" i="8"/>
  <c r="L245" i="8"/>
  <c r="I245" i="8"/>
  <c r="J245" i="8"/>
  <c r="M244" i="8"/>
  <c r="L186" i="8"/>
  <c r="J186" i="8"/>
  <c r="I186" i="8"/>
  <c r="M185" i="8"/>
  <c r="L126" i="8"/>
  <c r="J126" i="8"/>
  <c r="I126" i="8"/>
  <c r="M125" i="8"/>
  <c r="I123" i="8"/>
  <c r="M122" i="8"/>
  <c r="L123" i="8"/>
  <c r="J123" i="8"/>
  <c r="L127" i="8"/>
  <c r="M126" i="8"/>
  <c r="I127" i="8"/>
  <c r="J127" i="8"/>
  <c r="M105" i="8"/>
  <c r="J106" i="8"/>
  <c r="I106" i="8"/>
  <c r="L106" i="8"/>
  <c r="M189" i="8"/>
  <c r="I190" i="8"/>
  <c r="L190" i="8"/>
  <c r="J190" i="8"/>
  <c r="L85" i="8"/>
  <c r="M85" i="8"/>
  <c r="L86" i="8"/>
  <c r="J86" i="8"/>
  <c r="I86" i="8"/>
  <c r="L44" i="8"/>
  <c r="M43" i="8"/>
  <c r="J44" i="8"/>
  <c r="I44" i="8"/>
  <c r="L59" i="8"/>
  <c r="M58" i="8"/>
  <c r="I59" i="8"/>
  <c r="J59" i="8"/>
  <c r="I88" i="8"/>
  <c r="M87" i="8"/>
  <c r="L88" i="8"/>
  <c r="J88" i="8"/>
  <c r="J109" i="8"/>
  <c r="I109" i="8"/>
  <c r="L109" i="8"/>
  <c r="M108" i="8"/>
  <c r="M116" i="8"/>
  <c r="I117" i="8"/>
  <c r="J117" i="8"/>
  <c r="L117" i="8"/>
  <c r="M136" i="8"/>
  <c r="L137" i="8"/>
  <c r="J137" i="8"/>
  <c r="I137" i="8"/>
  <c r="I242" i="8"/>
  <c r="J242" i="8"/>
  <c r="L242" i="8"/>
  <c r="M241" i="8"/>
  <c r="M315" i="8"/>
  <c r="J316" i="8"/>
  <c r="L316" i="8"/>
  <c r="I316" i="8"/>
  <c r="J341" i="8"/>
  <c r="M340" i="8"/>
  <c r="L341" i="8"/>
  <c r="I341" i="8"/>
  <c r="I57" i="8"/>
  <c r="J57" i="8"/>
  <c r="M56" i="8"/>
  <c r="L57" i="8"/>
  <c r="I82" i="8"/>
  <c r="J82" i="8"/>
  <c r="M81" i="8"/>
  <c r="L82" i="8"/>
  <c r="I157" i="8"/>
  <c r="J157" i="8"/>
  <c r="M156" i="8"/>
  <c r="L157" i="8"/>
  <c r="I226" i="8"/>
  <c r="L226" i="8"/>
  <c r="J226" i="8"/>
  <c r="M225" i="8"/>
  <c r="J298" i="8"/>
  <c r="L298" i="8"/>
  <c r="M297" i="8"/>
  <c r="I298" i="8"/>
  <c r="I41" i="8"/>
  <c r="L41" i="8"/>
  <c r="M40" i="8"/>
  <c r="J41" i="8"/>
  <c r="L61" i="8"/>
  <c r="J61" i="8"/>
  <c r="I61" i="8"/>
  <c r="M60" i="8"/>
  <c r="L77" i="8"/>
  <c r="J77" i="8"/>
  <c r="M76" i="8"/>
  <c r="I77" i="8"/>
  <c r="I112" i="8"/>
  <c r="J112" i="8"/>
  <c r="M111" i="8"/>
  <c r="L112" i="8"/>
  <c r="I154" i="8"/>
  <c r="J154" i="8"/>
  <c r="L154" i="8"/>
  <c r="M153" i="8"/>
  <c r="I200" i="8"/>
  <c r="L200" i="8"/>
  <c r="M199" i="8"/>
  <c r="J200" i="8"/>
  <c r="I243" i="8"/>
  <c r="M242" i="8"/>
  <c r="L243" i="8"/>
  <c r="J243" i="8"/>
  <c r="I305" i="8"/>
  <c r="L305" i="8"/>
  <c r="J305" i="8"/>
  <c r="M304" i="8"/>
  <c r="M347" i="8"/>
  <c r="I348" i="8"/>
  <c r="J348" i="8"/>
  <c r="L348" i="8"/>
  <c r="I51" i="8"/>
  <c r="M50" i="8"/>
  <c r="L51" i="8"/>
  <c r="J51" i="8"/>
  <c r="I72" i="8"/>
  <c r="M71" i="8"/>
  <c r="L72" i="8"/>
  <c r="J72" i="8"/>
  <c r="M90" i="8"/>
  <c r="L91" i="8"/>
  <c r="I91" i="8"/>
  <c r="J91" i="8"/>
  <c r="M98" i="8"/>
  <c r="L99" i="8"/>
  <c r="I99" i="8"/>
  <c r="J99" i="8"/>
  <c r="L149" i="8"/>
  <c r="J149" i="8"/>
  <c r="I149" i="8"/>
  <c r="M148" i="8"/>
  <c r="I212" i="8"/>
  <c r="M211" i="8"/>
  <c r="L212" i="8"/>
  <c r="J212" i="8"/>
  <c r="I238" i="8"/>
  <c r="J238" i="8"/>
  <c r="M237" i="8"/>
  <c r="L238" i="8"/>
  <c r="L279" i="8"/>
  <c r="M278" i="8"/>
  <c r="I279" i="8"/>
  <c r="J279" i="8"/>
  <c r="J334" i="8"/>
  <c r="L334" i="8"/>
  <c r="M333" i="8"/>
  <c r="I334" i="8"/>
  <c r="I125" i="8"/>
  <c r="J125" i="8"/>
  <c r="M124" i="8"/>
  <c r="L125" i="8"/>
  <c r="I136" i="8"/>
  <c r="M135" i="8"/>
  <c r="L136" i="8"/>
  <c r="J136" i="8"/>
  <c r="L153" i="8"/>
  <c r="I153" i="8"/>
  <c r="J153" i="8"/>
  <c r="M152" i="8"/>
  <c r="J197" i="8"/>
  <c r="L197" i="8"/>
  <c r="M196" i="8"/>
  <c r="I197" i="8"/>
  <c r="J230" i="8"/>
  <c r="I230" i="8"/>
  <c r="L230" i="8"/>
  <c r="M229" i="8"/>
  <c r="J262" i="8"/>
  <c r="L262" i="8"/>
  <c r="I262" i="8"/>
  <c r="M261" i="8"/>
  <c r="I296" i="8"/>
  <c r="M295" i="8"/>
  <c r="L296" i="8"/>
  <c r="J296" i="8"/>
  <c r="I335" i="8"/>
  <c r="M334" i="8"/>
  <c r="L335" i="8"/>
  <c r="J335" i="8"/>
  <c r="I346" i="8"/>
  <c r="L346" i="8"/>
  <c r="M345" i="8"/>
  <c r="J346" i="8"/>
  <c r="M46" i="8"/>
  <c r="L47" i="8"/>
  <c r="J47" i="8"/>
  <c r="I47" i="8"/>
  <c r="I60" i="8"/>
  <c r="M59" i="8"/>
  <c r="L60" i="8"/>
  <c r="J60" i="8"/>
  <c r="L83" i="8"/>
  <c r="I83" i="8"/>
  <c r="M82" i="8"/>
  <c r="J83" i="8"/>
  <c r="I134" i="8"/>
  <c r="M133" i="8"/>
  <c r="J134" i="8"/>
  <c r="L134" i="8"/>
  <c r="I158" i="8"/>
  <c r="M157" i="8"/>
  <c r="J158" i="8"/>
  <c r="L158" i="8"/>
  <c r="I168" i="8"/>
  <c r="M167" i="8"/>
  <c r="L168" i="8"/>
  <c r="J168" i="8"/>
  <c r="J181" i="8"/>
  <c r="I181" i="8"/>
  <c r="L181" i="8"/>
  <c r="M180" i="8"/>
  <c r="L205" i="8"/>
  <c r="J205" i="8"/>
  <c r="M204" i="8"/>
  <c r="I205" i="8"/>
  <c r="M227" i="8"/>
  <c r="I228" i="8"/>
  <c r="J228" i="8"/>
  <c r="L228" i="8"/>
  <c r="I250" i="8"/>
  <c r="L250" i="8"/>
  <c r="M249" i="8"/>
  <c r="J250" i="8"/>
  <c r="I267" i="8"/>
  <c r="M266" i="8"/>
  <c r="L267" i="8"/>
  <c r="J267" i="8"/>
  <c r="I295" i="8"/>
  <c r="L295" i="8"/>
  <c r="J295" i="8"/>
  <c r="M294" i="8"/>
  <c r="M328" i="8"/>
  <c r="I329" i="8"/>
  <c r="J329" i="8"/>
  <c r="L329" i="8"/>
  <c r="I150" i="8"/>
  <c r="M149" i="8"/>
  <c r="J150" i="8"/>
  <c r="L150" i="8"/>
  <c r="I160" i="8"/>
  <c r="M159" i="8"/>
  <c r="L160" i="8"/>
  <c r="J160" i="8"/>
  <c r="I180" i="8"/>
  <c r="J180" i="8"/>
  <c r="L180" i="8"/>
  <c r="M179" i="8"/>
  <c r="J199" i="8"/>
  <c r="M198" i="8"/>
  <c r="I199" i="8"/>
  <c r="L199" i="8"/>
  <c r="I240" i="8"/>
  <c r="M239" i="8"/>
  <c r="J240" i="8"/>
  <c r="L240" i="8"/>
  <c r="I272" i="8"/>
  <c r="M271" i="8"/>
  <c r="J272" i="8"/>
  <c r="L272" i="8"/>
  <c r="I292" i="8"/>
  <c r="M291" i="8"/>
  <c r="J292" i="8"/>
  <c r="L292" i="8"/>
  <c r="M305" i="8"/>
  <c r="I306" i="8"/>
  <c r="L306" i="8"/>
  <c r="J306" i="8"/>
  <c r="I315" i="8"/>
  <c r="L315" i="8"/>
  <c r="M314" i="8"/>
  <c r="J315" i="8"/>
  <c r="J333" i="8"/>
  <c r="M332" i="8"/>
  <c r="I333" i="8"/>
  <c r="L333" i="8"/>
  <c r="L354" i="8"/>
  <c r="I354" i="8"/>
  <c r="J354" i="8"/>
  <c r="M353" i="8"/>
  <c r="M361" i="8"/>
  <c r="I362" i="8"/>
  <c r="J362" i="8"/>
  <c r="L362" i="8"/>
  <c r="J253" i="8"/>
  <c r="M252" i="8"/>
  <c r="I253" i="8"/>
  <c r="L253" i="8"/>
  <c r="I313" i="8"/>
  <c r="L313" i="8"/>
  <c r="J313" i="8"/>
  <c r="M312" i="8"/>
  <c r="J233" i="8"/>
  <c r="I233" i="8"/>
  <c r="M232" i="8"/>
  <c r="L233" i="8"/>
  <c r="J163" i="8"/>
  <c r="M162" i="8"/>
  <c r="I163" i="8"/>
  <c r="L163" i="8"/>
  <c r="M173" i="8"/>
  <c r="L174" i="8"/>
  <c r="J174" i="8"/>
  <c r="I174" i="8"/>
  <c r="M113" i="8"/>
  <c r="I114" i="8"/>
  <c r="L114" i="8"/>
  <c r="J114" i="8"/>
  <c r="L74" i="8"/>
  <c r="I74" i="8"/>
  <c r="J74" i="8"/>
  <c r="M73" i="8"/>
  <c r="L121" i="8"/>
  <c r="J121" i="8"/>
  <c r="M120" i="8"/>
  <c r="I121" i="8"/>
  <c r="L326" i="8"/>
  <c r="M325" i="8"/>
  <c r="I326" i="8"/>
  <c r="J326" i="8"/>
  <c r="L140" i="8"/>
  <c r="M139" i="8"/>
  <c r="I140" i="8"/>
  <c r="J140" i="8"/>
  <c r="J321" i="8"/>
  <c r="I321" i="8"/>
  <c r="M320" i="8"/>
  <c r="L321" i="8"/>
  <c r="M83" i="8"/>
  <c r="I84" i="8"/>
  <c r="J84" i="8"/>
  <c r="L84" i="8"/>
  <c r="J175" i="8"/>
  <c r="M174" i="8"/>
  <c r="L175" i="8"/>
  <c r="I175" i="8"/>
  <c r="J330" i="8"/>
  <c r="I330" i="8"/>
  <c r="L330" i="8"/>
  <c r="M329" i="8"/>
  <c r="M84" i="8"/>
  <c r="I85" i="8"/>
  <c r="J85" i="8"/>
  <c r="I196" i="8"/>
  <c r="L196" i="8"/>
  <c r="M195" i="8"/>
  <c r="J196" i="8"/>
  <c r="J311" i="8"/>
  <c r="M310" i="8"/>
  <c r="I311" i="8"/>
  <c r="L311" i="8"/>
  <c r="J146" i="8"/>
  <c r="I146" i="8"/>
  <c r="M145" i="8"/>
  <c r="L146" i="8"/>
  <c r="J246" i="8"/>
  <c r="I246" i="8"/>
  <c r="L246" i="8"/>
  <c r="M245" i="8"/>
  <c r="J281" i="8"/>
  <c r="I281" i="8"/>
  <c r="M280" i="8"/>
  <c r="L45" i="8"/>
  <c r="M44" i="8"/>
  <c r="I45" i="8"/>
  <c r="J45" i="8"/>
  <c r="L105" i="8"/>
  <c r="M104" i="8"/>
  <c r="J105" i="8"/>
  <c r="I105" i="8"/>
  <c r="I172" i="8"/>
  <c r="M171" i="8"/>
  <c r="L172" i="8"/>
  <c r="J172" i="8"/>
  <c r="M259" i="8"/>
  <c r="I260" i="8"/>
  <c r="J260" i="8"/>
  <c r="L260" i="8"/>
  <c r="I308" i="8"/>
  <c r="M307" i="8"/>
  <c r="J308" i="8"/>
  <c r="L308" i="8"/>
  <c r="L152" i="8"/>
  <c r="M151" i="8"/>
  <c r="I152" i="8"/>
  <c r="J152" i="8"/>
  <c r="I256" i="8"/>
  <c r="M255" i="8"/>
  <c r="J256" i="8"/>
  <c r="L256" i="8"/>
  <c r="M308" i="8"/>
  <c r="J309" i="8"/>
  <c r="I309" i="8"/>
  <c r="L309" i="8"/>
  <c r="L350" i="8"/>
  <c r="I350" i="8"/>
  <c r="M349" i="8"/>
  <c r="J350" i="8"/>
  <c r="I249" i="8"/>
  <c r="L249" i="8"/>
  <c r="M248" i="8"/>
  <c r="J249" i="8"/>
  <c r="M300" i="8"/>
  <c r="J301" i="8"/>
  <c r="L301" i="8"/>
  <c r="I301" i="8"/>
  <c r="L356" i="8"/>
  <c r="I357" i="8"/>
  <c r="J357" i="8"/>
  <c r="M356" i="8"/>
  <c r="L357" i="8"/>
  <c r="M268" i="8"/>
  <c r="J269" i="8"/>
  <c r="I269" i="8"/>
  <c r="L269" i="8"/>
  <c r="M209" i="8"/>
  <c r="I210" i="8"/>
  <c r="L210" i="8"/>
  <c r="J210" i="8"/>
  <c r="L293" i="8"/>
  <c r="M292" i="8"/>
  <c r="J293" i="8"/>
  <c r="I293" i="8"/>
  <c r="M277" i="8"/>
  <c r="L278" i="8"/>
  <c r="I278" i="8"/>
  <c r="J278" i="8"/>
  <c r="L241" i="8"/>
  <c r="I241" i="8"/>
  <c r="M240" i="8"/>
  <c r="J241" i="8"/>
  <c r="L265" i="8"/>
  <c r="J265" i="8"/>
  <c r="M264" i="8"/>
  <c r="I265" i="8"/>
  <c r="L323" i="8"/>
  <c r="J323" i="8"/>
  <c r="M322" i="8"/>
  <c r="I323" i="8"/>
  <c r="I229" i="8"/>
  <c r="J229" i="8"/>
  <c r="L229" i="8"/>
  <c r="M228" i="8"/>
  <c r="L177" i="8"/>
  <c r="M177" i="8"/>
  <c r="L178" i="8"/>
  <c r="J178" i="8"/>
  <c r="I178" i="8"/>
  <c r="M181" i="8"/>
  <c r="I182" i="8"/>
  <c r="L182" i="8"/>
  <c r="J182" i="8"/>
  <c r="L169" i="8"/>
  <c r="J169" i="8"/>
  <c r="I169" i="8"/>
  <c r="M168" i="8"/>
  <c r="M197" i="8"/>
  <c r="L198" i="8"/>
  <c r="J198" i="8"/>
  <c r="I198" i="8"/>
  <c r="M101" i="8"/>
  <c r="L102" i="8"/>
  <c r="J102" i="8"/>
  <c r="I102" i="8"/>
  <c r="I118" i="8"/>
  <c r="L118" i="8"/>
  <c r="M117" i="8"/>
  <c r="J118" i="8"/>
  <c r="M109" i="8"/>
  <c r="I110" i="8"/>
  <c r="L110" i="8"/>
  <c r="J110" i="8"/>
  <c r="L48" i="8"/>
  <c r="J48" i="8"/>
  <c r="M47" i="8"/>
  <c r="I48" i="8"/>
  <c r="L65" i="8"/>
  <c r="J65" i="8"/>
  <c r="M64" i="8"/>
  <c r="I65" i="8"/>
  <c r="I92" i="8"/>
  <c r="L92" i="8"/>
  <c r="M91" i="8"/>
  <c r="J92" i="8"/>
  <c r="M110" i="8"/>
  <c r="L111" i="8"/>
  <c r="J111" i="8"/>
  <c r="I111" i="8"/>
  <c r="M118" i="8"/>
  <c r="I119" i="8"/>
  <c r="L119" i="8"/>
  <c r="J119" i="8"/>
  <c r="I145" i="8"/>
  <c r="M144" i="8"/>
  <c r="J145" i="8"/>
  <c r="L145" i="8"/>
  <c r="I271" i="8"/>
  <c r="M270" i="8"/>
  <c r="J271" i="8"/>
  <c r="L271" i="8"/>
  <c r="I317" i="8"/>
  <c r="J317" i="8"/>
  <c r="L317" i="8"/>
  <c r="M316" i="8"/>
  <c r="I37" i="8"/>
  <c r="L37" i="8"/>
  <c r="J37" i="8"/>
  <c r="M36" i="8"/>
  <c r="M65" i="8"/>
  <c r="L66" i="8"/>
  <c r="J66" i="8"/>
  <c r="I66" i="8"/>
  <c r="I87" i="8"/>
  <c r="M86" i="8"/>
  <c r="L87" i="8"/>
  <c r="J87" i="8"/>
  <c r="J177" i="8"/>
  <c r="M176" i="8"/>
  <c r="I177" i="8"/>
  <c r="I255" i="8"/>
  <c r="M254" i="8"/>
  <c r="J255" i="8"/>
  <c r="L255" i="8"/>
  <c r="M309" i="8"/>
  <c r="L310" i="8"/>
  <c r="J310" i="8"/>
  <c r="I310" i="8"/>
  <c r="L42" i="8"/>
  <c r="M41" i="8"/>
  <c r="I42" i="8"/>
  <c r="J42" i="8"/>
  <c r="I64" i="8"/>
  <c r="M63" i="8"/>
  <c r="J64" i="8"/>
  <c r="L64" i="8"/>
  <c r="L81" i="8"/>
  <c r="I81" i="8"/>
  <c r="J81" i="8"/>
  <c r="M80" i="8"/>
  <c r="I116" i="8"/>
  <c r="M115" i="8"/>
  <c r="L116" i="8"/>
  <c r="J116" i="8"/>
  <c r="I173" i="8"/>
  <c r="J173" i="8"/>
  <c r="M172" i="8"/>
  <c r="L173" i="8"/>
  <c r="M208" i="8"/>
  <c r="J209" i="8"/>
  <c r="L209" i="8"/>
  <c r="I209" i="8"/>
  <c r="J254" i="8"/>
  <c r="I254" i="8"/>
  <c r="L254" i="8"/>
  <c r="M253" i="8"/>
  <c r="I320" i="8"/>
  <c r="M319" i="8"/>
  <c r="L320" i="8"/>
  <c r="J320" i="8"/>
  <c r="J352" i="8"/>
  <c r="I352" i="8"/>
  <c r="M351" i="8"/>
  <c r="L352" i="8"/>
  <c r="J62" i="8"/>
  <c r="M61" i="8"/>
  <c r="L62" i="8"/>
  <c r="I62" i="8"/>
  <c r="I78" i="8"/>
  <c r="J78" i="8"/>
  <c r="M77" i="8"/>
  <c r="J93" i="8"/>
  <c r="I93" i="8"/>
  <c r="L93" i="8"/>
  <c r="M92" i="8"/>
  <c r="L101" i="8"/>
  <c r="M100" i="8"/>
  <c r="J101" i="8"/>
  <c r="I101" i="8"/>
  <c r="L165" i="8"/>
  <c r="J165" i="8"/>
  <c r="I165" i="8"/>
  <c r="M164" i="8"/>
  <c r="I214" i="8"/>
  <c r="L214" i="8"/>
  <c r="M213" i="8"/>
  <c r="J214" i="8"/>
  <c r="M251" i="8"/>
  <c r="I252" i="8"/>
  <c r="J252" i="8"/>
  <c r="L252" i="8"/>
  <c r="I290" i="8"/>
  <c r="M289" i="8"/>
  <c r="L290" i="8"/>
  <c r="J290" i="8"/>
  <c r="M343" i="8"/>
  <c r="J344" i="8"/>
  <c r="I344" i="8"/>
  <c r="L344" i="8"/>
  <c r="I128" i="8"/>
  <c r="L128" i="8"/>
  <c r="M127" i="8"/>
  <c r="J128" i="8"/>
  <c r="I141" i="8"/>
  <c r="M140" i="8"/>
  <c r="J141" i="8"/>
  <c r="L141" i="8"/>
  <c r="I184" i="8"/>
  <c r="M183" i="8"/>
  <c r="L184" i="8"/>
  <c r="J184" i="8"/>
  <c r="J203" i="8"/>
  <c r="I203" i="8"/>
  <c r="M202" i="8"/>
  <c r="L203" i="8"/>
  <c r="I231" i="8"/>
  <c r="M230" i="8"/>
  <c r="J231" i="8"/>
  <c r="L231" i="8"/>
  <c r="I263" i="8"/>
  <c r="M262" i="8"/>
  <c r="J263" i="8"/>
  <c r="L263" i="8"/>
  <c r="I300" i="8"/>
  <c r="M299" i="8"/>
  <c r="J300" i="8"/>
  <c r="L300" i="8"/>
  <c r="L336" i="8"/>
  <c r="I336" i="8"/>
  <c r="M335" i="8"/>
  <c r="J336" i="8"/>
  <c r="I347" i="8"/>
  <c r="M346" i="8"/>
  <c r="J347" i="8"/>
  <c r="L347" i="8"/>
  <c r="I52" i="8"/>
  <c r="J52" i="8"/>
  <c r="L52" i="8"/>
  <c r="M51" i="8"/>
  <c r="I68" i="8"/>
  <c r="M67" i="8"/>
  <c r="J68" i="8"/>
  <c r="L68" i="8"/>
  <c r="M102" i="8"/>
  <c r="I103" i="8"/>
  <c r="J103" i="8"/>
  <c r="L103" i="8"/>
  <c r="L135" i="8"/>
  <c r="I135" i="8"/>
  <c r="M134" i="8"/>
  <c r="J135" i="8"/>
  <c r="I161" i="8"/>
  <c r="L161" i="8"/>
  <c r="M160" i="8"/>
  <c r="J161" i="8"/>
  <c r="J171" i="8"/>
  <c r="L171" i="8"/>
  <c r="M170" i="8"/>
  <c r="I171" i="8"/>
  <c r="J183" i="8"/>
  <c r="M182" i="8"/>
  <c r="I183" i="8"/>
  <c r="L183" i="8"/>
  <c r="I213" i="8"/>
  <c r="L213" i="8"/>
  <c r="M212" i="8"/>
  <c r="J213" i="8"/>
  <c r="L234" i="8"/>
  <c r="M233" i="8"/>
  <c r="I234" i="8"/>
  <c r="J234" i="8"/>
  <c r="I251" i="8"/>
  <c r="M250" i="8"/>
  <c r="J251" i="8"/>
  <c r="L251" i="8"/>
  <c r="I275" i="8"/>
  <c r="M274" i="8"/>
  <c r="L275" i="8"/>
  <c r="J275" i="8"/>
  <c r="I299" i="8"/>
  <c r="L299" i="8"/>
  <c r="M298" i="8"/>
  <c r="J299" i="8"/>
  <c r="J339" i="8"/>
  <c r="L339" i="8"/>
  <c r="I339" i="8"/>
  <c r="M338" i="8"/>
  <c r="L151" i="8"/>
  <c r="I151" i="8"/>
  <c r="M150" i="8"/>
  <c r="J151" i="8"/>
  <c r="J162" i="8"/>
  <c r="I162" i="8"/>
  <c r="M161" i="8"/>
  <c r="L162" i="8"/>
  <c r="J185" i="8"/>
  <c r="I185" i="8"/>
  <c r="M184" i="8"/>
  <c r="L185" i="8"/>
  <c r="M214" i="8"/>
  <c r="I215" i="8"/>
  <c r="L215" i="8"/>
  <c r="J215" i="8"/>
  <c r="M247" i="8"/>
  <c r="I248" i="8"/>
  <c r="J248" i="8"/>
  <c r="L248" i="8"/>
  <c r="M275" i="8"/>
  <c r="L276" i="8"/>
  <c r="J276" i="8"/>
  <c r="I276" i="8"/>
  <c r="J302" i="8"/>
  <c r="M301" i="8"/>
  <c r="I302" i="8"/>
  <c r="L302" i="8"/>
  <c r="I307" i="8"/>
  <c r="M306" i="8"/>
  <c r="L307" i="8"/>
  <c r="J307" i="8"/>
  <c r="J325" i="8"/>
  <c r="M324" i="8"/>
  <c r="I325" i="8"/>
  <c r="L325" i="8"/>
  <c r="L338" i="8"/>
  <c r="J338" i="8"/>
  <c r="M337" i="8"/>
  <c r="I338" i="8"/>
  <c r="I355" i="8"/>
  <c r="M354" i="8"/>
  <c r="L355" i="8"/>
  <c r="J355" i="8"/>
  <c r="H26" i="8"/>
  <c r="E31" i="8"/>
  <c r="G30" i="8"/>
  <c r="E28" i="16"/>
  <c r="F27" i="16"/>
  <c r="E32" i="8" l="1"/>
  <c r="G31" i="8"/>
  <c r="H27" i="8"/>
  <c r="F28" i="16"/>
  <c r="E29" i="16"/>
  <c r="E33" i="8" l="1"/>
  <c r="G32" i="8"/>
  <c r="H28" i="8"/>
  <c r="F29" i="16"/>
  <c r="E30" i="16"/>
  <c r="H29" i="8" l="1"/>
  <c r="E34" i="8"/>
  <c r="G33" i="8"/>
  <c r="E31" i="16"/>
  <c r="F30" i="16"/>
  <c r="H30" i="8" l="1"/>
  <c r="E35" i="8"/>
  <c r="G34" i="8"/>
  <c r="E32" i="16"/>
  <c r="F31" i="16"/>
  <c r="E36" i="8" l="1"/>
  <c r="G35" i="8"/>
  <c r="H31" i="8"/>
  <c r="E33" i="16"/>
  <c r="F32" i="16"/>
  <c r="H32" i="8" l="1"/>
  <c r="E37" i="8"/>
  <c r="T18" i="8"/>
  <c r="E34" i="16"/>
  <c r="F33" i="16"/>
  <c r="E38" i="8" l="1"/>
  <c r="H33" i="8"/>
  <c r="E35" i="16"/>
  <c r="F34" i="16"/>
  <c r="H34" i="8" l="1"/>
  <c r="E39" i="8"/>
  <c r="K6" i="8"/>
  <c r="K7" i="8"/>
  <c r="K3" i="8"/>
  <c r="K9" i="8"/>
  <c r="K12" i="8"/>
  <c r="K5" i="8"/>
  <c r="K4" i="8"/>
  <c r="K8" i="8"/>
  <c r="K10" i="8"/>
  <c r="K13" i="8"/>
  <c r="K11" i="8"/>
  <c r="E36" i="16"/>
  <c r="F35" i="16"/>
  <c r="E40" i="8" l="1"/>
  <c r="H35" i="8"/>
  <c r="E37" i="16"/>
  <c r="F36" i="16"/>
  <c r="E41" i="8" l="1"/>
  <c r="E38" i="16"/>
  <c r="F37" i="16"/>
  <c r="E42" i="8" l="1"/>
  <c r="E39" i="16"/>
  <c r="F38" i="16"/>
  <c r="E43" i="8" l="1"/>
  <c r="E40" i="16"/>
  <c r="F39" i="16"/>
  <c r="E44" i="8" l="1"/>
  <c r="E41" i="16"/>
  <c r="F40" i="16"/>
  <c r="E45" i="8" l="1"/>
  <c r="F41" i="16"/>
  <c r="E42" i="16"/>
  <c r="E46" i="8" l="1"/>
  <c r="E43" i="16"/>
  <c r="F42" i="16"/>
  <c r="E47" i="8" l="1"/>
  <c r="T19" i="8"/>
  <c r="F43" i="16"/>
  <c r="E44" i="16"/>
  <c r="E48" i="8" l="1"/>
  <c r="M13" i="8"/>
  <c r="E45" i="16"/>
  <c r="F44" i="16"/>
  <c r="E49" i="8" l="1"/>
  <c r="I4" i="8"/>
  <c r="L4" i="8"/>
  <c r="M3" i="8"/>
  <c r="J4" i="8"/>
  <c r="I13" i="8"/>
  <c r="L13" i="8"/>
  <c r="M12" i="8"/>
  <c r="J13" i="8"/>
  <c r="I3" i="8"/>
  <c r="L3" i="8"/>
  <c r="J3" i="8"/>
  <c r="M4" i="8"/>
  <c r="L5" i="8"/>
  <c r="I5" i="8"/>
  <c r="J5" i="8"/>
  <c r="L7" i="8"/>
  <c r="I7" i="8"/>
  <c r="M6" i="8"/>
  <c r="J7" i="8"/>
  <c r="L8" i="8"/>
  <c r="I8" i="8"/>
  <c r="M7" i="8"/>
  <c r="J8" i="8"/>
  <c r="L9" i="8"/>
  <c r="I9" i="8"/>
  <c r="M8" i="8"/>
  <c r="J9" i="8"/>
  <c r="L6" i="8"/>
  <c r="I6" i="8"/>
  <c r="M5" i="8"/>
  <c r="J6" i="8"/>
  <c r="I11" i="8"/>
  <c r="L11" i="8"/>
  <c r="M10" i="8"/>
  <c r="J11" i="8"/>
  <c r="L10" i="8"/>
  <c r="I10" i="8"/>
  <c r="J10" i="8"/>
  <c r="M9" i="8"/>
  <c r="M11" i="8"/>
  <c r="L12" i="8"/>
  <c r="I12" i="8"/>
  <c r="J12" i="8"/>
  <c r="F45" i="16"/>
  <c r="E46" i="16"/>
  <c r="E50" i="8" l="1"/>
  <c r="E47" i="16"/>
  <c r="F46" i="16"/>
  <c r="E51" i="8" l="1"/>
  <c r="F47" i="16"/>
  <c r="E48" i="16"/>
  <c r="E52" i="8" l="1"/>
  <c r="E49" i="16"/>
  <c r="F48" i="16"/>
  <c r="E53" i="8" l="1"/>
  <c r="F49" i="16"/>
  <c r="E50" i="16"/>
  <c r="E54" i="8" l="1"/>
  <c r="E51" i="16"/>
  <c r="F50" i="16"/>
  <c r="E55" i="8" l="1"/>
  <c r="F51" i="16"/>
  <c r="E52" i="16"/>
  <c r="E56" i="8" l="1"/>
  <c r="E53" i="16"/>
  <c r="F52" i="16"/>
  <c r="E57" i="8" l="1"/>
  <c r="F53" i="16"/>
  <c r="E54" i="16"/>
  <c r="E58" i="8" l="1"/>
  <c r="E55" i="16"/>
  <c r="F54" i="16"/>
  <c r="E59" i="8" l="1"/>
  <c r="F55" i="16"/>
  <c r="E56" i="16"/>
  <c r="E60" i="8" l="1"/>
  <c r="E57" i="16"/>
  <c r="F56" i="16"/>
  <c r="E61" i="8" l="1"/>
  <c r="F57" i="16"/>
  <c r="E58" i="16"/>
  <c r="E62" i="8" l="1"/>
  <c r="E59" i="16"/>
  <c r="F58" i="16"/>
  <c r="E63" i="8" l="1"/>
  <c r="F59" i="16"/>
  <c r="E60" i="16"/>
  <c r="E64" i="8" l="1"/>
  <c r="E61" i="16"/>
  <c r="F60" i="16"/>
  <c r="E65" i="8" l="1"/>
  <c r="F61" i="16"/>
  <c r="E62" i="16"/>
  <c r="E66" i="8" l="1"/>
  <c r="E63" i="16"/>
  <c r="F62" i="16"/>
  <c r="E67" i="8" l="1"/>
  <c r="E64" i="16"/>
  <c r="F63" i="16"/>
  <c r="E68" i="8" l="1"/>
  <c r="E65" i="16"/>
  <c r="F64" i="16"/>
  <c r="E69" i="8" l="1"/>
  <c r="E66" i="16"/>
  <c r="F65" i="16"/>
  <c r="E70" i="8" l="1"/>
  <c r="E67" i="16"/>
  <c r="F66" i="16"/>
  <c r="E71" i="8" l="1"/>
  <c r="E68" i="16"/>
  <c r="F67" i="16"/>
  <c r="E72" i="8" l="1"/>
  <c r="E69" i="16"/>
  <c r="F68" i="16"/>
  <c r="E73" i="8" l="1"/>
  <c r="E70" i="16"/>
  <c r="F69" i="16"/>
  <c r="E74" i="8" l="1"/>
  <c r="E71" i="16"/>
  <c r="F70" i="16"/>
  <c r="E75" i="8" l="1"/>
  <c r="E72" i="16"/>
  <c r="F71" i="16"/>
  <c r="E76" i="8" l="1"/>
  <c r="E73" i="16"/>
  <c r="F72" i="16"/>
  <c r="E77" i="8" l="1"/>
  <c r="E74" i="16"/>
  <c r="F73" i="16"/>
  <c r="E78" i="8" l="1"/>
  <c r="E75" i="16"/>
  <c r="F74" i="16"/>
  <c r="E79" i="8" l="1"/>
  <c r="E76" i="16"/>
  <c r="F75" i="16"/>
  <c r="E80" i="8" l="1"/>
  <c r="E77" i="16"/>
  <c r="F76" i="16"/>
  <c r="E81" i="8" l="1"/>
  <c r="E78" i="16"/>
  <c r="F77" i="16"/>
  <c r="E82" i="8" l="1"/>
  <c r="E79" i="16"/>
  <c r="F78" i="16"/>
  <c r="E83" i="8" l="1"/>
  <c r="E80" i="16"/>
  <c r="F79" i="16"/>
  <c r="E84" i="8" l="1"/>
  <c r="E81" i="16"/>
  <c r="F80" i="16"/>
  <c r="E85" i="8" l="1"/>
  <c r="E82" i="16"/>
  <c r="F81" i="16"/>
  <c r="E86" i="8" l="1"/>
  <c r="E83" i="16"/>
  <c r="F82" i="16"/>
  <c r="E87" i="8" l="1"/>
  <c r="E84" i="16"/>
  <c r="F83" i="16"/>
  <c r="E88" i="8" l="1"/>
  <c r="E85" i="16"/>
  <c r="F84" i="16"/>
  <c r="E89" i="8" l="1"/>
  <c r="E86" i="16"/>
  <c r="F85" i="16"/>
  <c r="E90" i="8" l="1"/>
  <c r="E87" i="16"/>
  <c r="F86" i="16"/>
  <c r="E91" i="8" l="1"/>
  <c r="E88" i="16"/>
  <c r="F87" i="16"/>
  <c r="E92" i="8" l="1"/>
  <c r="E89" i="16"/>
  <c r="F88" i="16"/>
  <c r="E93" i="8" l="1"/>
  <c r="E90" i="16"/>
  <c r="F89" i="16"/>
  <c r="E94" i="8" l="1"/>
  <c r="F90" i="16"/>
  <c r="E91" i="16"/>
  <c r="E95" i="8" l="1"/>
  <c r="E92" i="16"/>
  <c r="F91" i="16"/>
  <c r="E96" i="8" l="1"/>
  <c r="F92" i="16"/>
  <c r="E93" i="16"/>
  <c r="E97" i="8" l="1"/>
  <c r="E94" i="16"/>
  <c r="F93" i="16"/>
  <c r="E98" i="8" l="1"/>
  <c r="F94" i="16"/>
  <c r="E95" i="16"/>
  <c r="E99" i="8" l="1"/>
  <c r="E96" i="16"/>
  <c r="F95" i="16"/>
  <c r="E100" i="8" l="1"/>
  <c r="F96" i="16"/>
  <c r="E97" i="16"/>
  <c r="E101" i="8" l="1"/>
  <c r="E98" i="16"/>
  <c r="F97" i="16"/>
  <c r="E102" i="8" l="1"/>
  <c r="F98" i="16"/>
  <c r="E99" i="16"/>
  <c r="E103" i="8" l="1"/>
  <c r="E100" i="16"/>
  <c r="F99" i="16"/>
  <c r="E104" i="8" l="1"/>
  <c r="F100" i="16"/>
  <c r="E101" i="16"/>
  <c r="E105" i="8" l="1"/>
  <c r="E102" i="16"/>
  <c r="F101" i="16"/>
  <c r="E106" i="8" l="1"/>
  <c r="F102" i="16"/>
  <c r="E103" i="16"/>
  <c r="E107" i="8" l="1"/>
  <c r="E104" i="16"/>
  <c r="F103" i="16"/>
  <c r="E108" i="8" l="1"/>
  <c r="F104" i="16"/>
  <c r="E105" i="16"/>
  <c r="E109" i="8" l="1"/>
  <c r="E106" i="16"/>
  <c r="F105" i="16"/>
  <c r="E110" i="8" l="1"/>
  <c r="F106" i="16"/>
  <c r="E107" i="16"/>
  <c r="E111" i="8" l="1"/>
  <c r="E108" i="16"/>
  <c r="F107" i="16"/>
  <c r="E112" i="8" l="1"/>
  <c r="F108" i="16"/>
  <c r="E109" i="16"/>
  <c r="E113" i="8" l="1"/>
  <c r="E110" i="16"/>
  <c r="F109" i="16"/>
  <c r="E114" i="8" l="1"/>
  <c r="F110" i="16"/>
  <c r="E111" i="16"/>
  <c r="E115" i="8" l="1"/>
  <c r="E112" i="16"/>
  <c r="F111" i="16"/>
  <c r="E116" i="8" l="1"/>
  <c r="F112" i="16"/>
  <c r="E113" i="16"/>
  <c r="E117" i="8" l="1"/>
  <c r="E114" i="16"/>
  <c r="F113" i="16"/>
  <c r="E118" i="8" l="1"/>
  <c r="F114" i="16"/>
  <c r="E115" i="16"/>
  <c r="E119" i="8" l="1"/>
  <c r="E116" i="16"/>
  <c r="F115" i="16"/>
  <c r="E120" i="8" l="1"/>
  <c r="F116" i="16"/>
  <c r="E117" i="16"/>
  <c r="E121" i="8" l="1"/>
  <c r="E118" i="16"/>
  <c r="F117" i="16"/>
  <c r="E122" i="8" l="1"/>
  <c r="F118" i="16"/>
  <c r="E119" i="16"/>
  <c r="E123" i="8" l="1"/>
  <c r="E120" i="16"/>
  <c r="F119" i="16"/>
  <c r="E124" i="8" l="1"/>
  <c r="F120" i="16"/>
  <c r="E121" i="16"/>
  <c r="E125" i="8" l="1"/>
  <c r="E122" i="16"/>
  <c r="F121" i="16"/>
  <c r="E126" i="8" l="1"/>
  <c r="F122" i="16"/>
  <c r="E123" i="16"/>
  <c r="E127" i="8" l="1"/>
  <c r="E124" i="16"/>
  <c r="F123" i="16"/>
  <c r="E128" i="8" l="1"/>
  <c r="F124" i="16"/>
  <c r="E125" i="16"/>
  <c r="E129" i="8" l="1"/>
  <c r="E126" i="16"/>
  <c r="F125" i="16"/>
  <c r="E130" i="8" l="1"/>
  <c r="F126" i="16"/>
  <c r="E127" i="16"/>
  <c r="E131" i="8" l="1"/>
  <c r="E128" i="16"/>
  <c r="F127" i="16"/>
  <c r="E132" i="8" l="1"/>
  <c r="F128" i="16"/>
  <c r="E129" i="16"/>
  <c r="E133" i="8" l="1"/>
  <c r="E130" i="16"/>
  <c r="F129" i="16"/>
  <c r="E134" i="8" l="1"/>
  <c r="F130" i="16"/>
  <c r="E131" i="16"/>
  <c r="E135" i="8" l="1"/>
  <c r="E132" i="16"/>
  <c r="F131" i="16"/>
  <c r="E136" i="8" l="1"/>
  <c r="F132" i="16"/>
  <c r="E133" i="16"/>
  <c r="E137" i="8" l="1"/>
  <c r="E134" i="16"/>
  <c r="F133" i="16"/>
  <c r="E138" i="8" l="1"/>
  <c r="F134" i="16"/>
  <c r="E135" i="16"/>
  <c r="E139" i="8" l="1"/>
  <c r="E136" i="16"/>
  <c r="F135" i="16"/>
  <c r="E140" i="8" l="1"/>
  <c r="F136" i="16"/>
  <c r="E137" i="16"/>
  <c r="E141" i="8" l="1"/>
  <c r="E138" i="16"/>
  <c r="F137" i="16"/>
  <c r="E142" i="8" l="1"/>
  <c r="F138" i="16"/>
  <c r="E139" i="16"/>
  <c r="E143" i="8" l="1"/>
  <c r="E140" i="16"/>
  <c r="F139" i="16"/>
  <c r="E144" i="8" l="1"/>
  <c r="F140" i="16"/>
  <c r="E141" i="16"/>
  <c r="E145" i="8" l="1"/>
  <c r="E142" i="16"/>
  <c r="F141" i="16"/>
  <c r="E146" i="8" l="1"/>
  <c r="F142" i="16"/>
  <c r="E143" i="16"/>
  <c r="E147" i="8" l="1"/>
  <c r="E144" i="16"/>
  <c r="F143" i="16"/>
  <c r="E148" i="8" l="1"/>
  <c r="F144" i="16"/>
  <c r="E145" i="16"/>
  <c r="E149" i="8" l="1"/>
  <c r="E146" i="16"/>
  <c r="F145" i="16"/>
  <c r="E150" i="8" l="1"/>
  <c r="F146" i="16"/>
  <c r="E147" i="16"/>
  <c r="E151" i="8" l="1"/>
  <c r="E148" i="16"/>
  <c r="F147" i="16"/>
  <c r="E152" i="8" l="1"/>
  <c r="F148" i="16"/>
  <c r="E149" i="16"/>
  <c r="E153" i="8" l="1"/>
  <c r="E150" i="16"/>
  <c r="F149" i="16"/>
  <c r="E154" i="8" l="1"/>
  <c r="F150" i="16"/>
  <c r="E151" i="16"/>
  <c r="E155" i="8" l="1"/>
  <c r="E152" i="16"/>
  <c r="F151" i="16"/>
  <c r="E156" i="8" l="1"/>
  <c r="F152" i="16"/>
  <c r="E153" i="16"/>
  <c r="E157" i="8" l="1"/>
  <c r="E154" i="16"/>
  <c r="F153" i="16"/>
  <c r="E158" i="8" l="1"/>
  <c r="F154" i="16"/>
  <c r="E155" i="16"/>
  <c r="E159" i="8" l="1"/>
  <c r="E156" i="16"/>
  <c r="F155" i="16"/>
  <c r="E160" i="8" l="1"/>
  <c r="F156" i="16"/>
  <c r="E157" i="16"/>
  <c r="E161" i="8" l="1"/>
  <c r="E158" i="16"/>
  <c r="F157" i="16"/>
  <c r="E162" i="8" l="1"/>
  <c r="E159" i="16"/>
  <c r="F158" i="16"/>
  <c r="E163" i="8" l="1"/>
  <c r="E160" i="16"/>
  <c r="F159" i="16"/>
  <c r="E164" i="8" l="1"/>
  <c r="E161" i="16"/>
  <c r="F160" i="16"/>
  <c r="E165" i="8" l="1"/>
  <c r="E162" i="16"/>
  <c r="F161" i="16"/>
  <c r="E166" i="8" l="1"/>
  <c r="E163" i="16"/>
  <c r="F162" i="16"/>
  <c r="E167" i="8" l="1"/>
  <c r="E164" i="16"/>
  <c r="F163" i="16"/>
  <c r="E168" i="8" l="1"/>
  <c r="E165" i="16"/>
  <c r="F164" i="16"/>
  <c r="E169" i="8" l="1"/>
  <c r="E166" i="16"/>
  <c r="F165" i="16"/>
  <c r="E170" i="8" l="1"/>
  <c r="E167" i="16"/>
  <c r="F166" i="16"/>
  <c r="E171" i="8" l="1"/>
  <c r="E168" i="16"/>
  <c r="F167" i="16"/>
  <c r="E172" i="8" l="1"/>
  <c r="E169" i="16"/>
  <c r="F168" i="16"/>
  <c r="E173" i="8" l="1"/>
  <c r="E170" i="16"/>
  <c r="F169" i="16"/>
  <c r="E174" i="8" l="1"/>
  <c r="E171" i="16"/>
  <c r="F170" i="16"/>
  <c r="E175" i="8" l="1"/>
  <c r="E172" i="16"/>
  <c r="F171" i="16"/>
  <c r="E176" i="8" l="1"/>
  <c r="E173" i="16"/>
  <c r="F172" i="16"/>
  <c r="E177" i="8" l="1"/>
  <c r="E174" i="16"/>
  <c r="F173" i="16"/>
  <c r="E178" i="8" l="1"/>
  <c r="E175" i="16"/>
  <c r="F174" i="16"/>
  <c r="E179" i="8" l="1"/>
  <c r="E176" i="16"/>
  <c r="F175" i="16"/>
  <c r="E180" i="8" l="1"/>
  <c r="E177" i="16"/>
  <c r="F176" i="16"/>
  <c r="E181" i="8" l="1"/>
  <c r="E178" i="16"/>
  <c r="F177" i="16"/>
  <c r="E182" i="8" l="1"/>
  <c r="Y3" i="8"/>
  <c r="E179" i="16"/>
  <c r="F178" i="16"/>
  <c r="B4" i="15" l="1"/>
  <c r="Z18" i="8"/>
  <c r="E183" i="8"/>
  <c r="E180" i="16"/>
  <c r="F179" i="16"/>
  <c r="E184" i="8" l="1"/>
  <c r="E181" i="16"/>
  <c r="F180" i="16"/>
  <c r="E185" i="8" l="1"/>
  <c r="E182" i="16"/>
  <c r="F181" i="16"/>
  <c r="E186" i="8" l="1"/>
  <c r="E183" i="16"/>
  <c r="F182" i="16"/>
  <c r="Y4" i="8" l="1"/>
  <c r="E187" i="8"/>
  <c r="E184" i="16"/>
  <c r="F183" i="16"/>
  <c r="E188" i="8" l="1"/>
  <c r="Z19" i="8"/>
  <c r="C4" i="15"/>
  <c r="E185" i="16"/>
  <c r="F184" i="16"/>
  <c r="E189" i="8" l="1"/>
  <c r="E186" i="16"/>
  <c r="F185" i="16"/>
  <c r="E190" i="8" l="1"/>
  <c r="E187" i="16"/>
  <c r="F186" i="16"/>
  <c r="E191" i="8" l="1"/>
  <c r="E188" i="16"/>
  <c r="F187" i="16"/>
  <c r="E192" i="8" l="1"/>
  <c r="E189" i="16"/>
  <c r="F188" i="16"/>
  <c r="E193" i="8" l="1"/>
  <c r="E190" i="16"/>
  <c r="F189" i="16"/>
  <c r="E194" i="8" l="1"/>
  <c r="E191" i="16"/>
  <c r="F190" i="16"/>
  <c r="E195" i="8" l="1"/>
  <c r="E192" i="16"/>
  <c r="F191" i="16"/>
  <c r="E196" i="8" l="1"/>
  <c r="E193" i="16"/>
  <c r="F192" i="16"/>
  <c r="E197" i="8" l="1"/>
  <c r="E194" i="16"/>
  <c r="F193" i="16"/>
  <c r="E198" i="8" l="1"/>
  <c r="E195" i="16"/>
  <c r="F194" i="16"/>
  <c r="E199" i="8" l="1"/>
  <c r="E196" i="16"/>
  <c r="F195" i="16"/>
  <c r="E200" i="8" l="1"/>
  <c r="E197" i="16"/>
  <c r="F196" i="16"/>
  <c r="E201" i="8" l="1"/>
  <c r="E198" i="16"/>
  <c r="F197" i="16"/>
  <c r="E202" i="8" l="1"/>
  <c r="E199" i="16"/>
  <c r="F198" i="16"/>
  <c r="E203" i="8" l="1"/>
  <c r="E200" i="16"/>
  <c r="F199" i="16"/>
  <c r="E204" i="8" l="1"/>
  <c r="E201" i="16"/>
  <c r="F200" i="16"/>
  <c r="E205" i="8" l="1"/>
  <c r="E202" i="16"/>
  <c r="F201" i="16"/>
  <c r="E206" i="8" l="1"/>
  <c r="E203" i="16"/>
  <c r="F202" i="16"/>
  <c r="E207" i="8" l="1"/>
  <c r="E204" i="16"/>
  <c r="F203" i="16"/>
  <c r="E208" i="8" l="1"/>
  <c r="E205" i="16"/>
  <c r="F204" i="16"/>
  <c r="E209" i="8" l="1"/>
  <c r="E206" i="16"/>
  <c r="F205" i="16"/>
  <c r="E210" i="8" l="1"/>
  <c r="E207" i="16"/>
  <c r="F206" i="16"/>
  <c r="E211" i="8" l="1"/>
  <c r="E208" i="16"/>
  <c r="F207" i="16"/>
  <c r="E212" i="8" l="1"/>
  <c r="E209" i="16"/>
  <c r="F208" i="16"/>
  <c r="E213" i="8" l="1"/>
  <c r="E210" i="16"/>
  <c r="F209" i="16"/>
  <c r="E214" i="8" l="1"/>
  <c r="E211" i="16"/>
  <c r="F210" i="16"/>
  <c r="E215" i="8" l="1"/>
  <c r="E212" i="16"/>
  <c r="F211" i="16"/>
  <c r="E216" i="8" l="1"/>
  <c r="E213" i="16"/>
  <c r="F212" i="16"/>
  <c r="E217" i="8" l="1"/>
  <c r="E214" i="16"/>
  <c r="F213" i="16"/>
  <c r="E218" i="8" l="1"/>
  <c r="E215" i="16"/>
  <c r="F214" i="16"/>
  <c r="E219" i="8" l="1"/>
  <c r="E216" i="16"/>
  <c r="F215" i="16"/>
  <c r="E220" i="8" l="1"/>
  <c r="E217" i="16"/>
  <c r="F216" i="16"/>
  <c r="E221" i="8" l="1"/>
  <c r="E218" i="16"/>
  <c r="F217" i="16"/>
  <c r="E222" i="8" l="1"/>
  <c r="E219" i="16"/>
  <c r="F218" i="16"/>
  <c r="E223" i="8" l="1"/>
  <c r="E220" i="16"/>
  <c r="F219" i="16"/>
  <c r="E224" i="8" l="1"/>
  <c r="E221" i="16"/>
  <c r="F220" i="16"/>
  <c r="E225" i="8" l="1"/>
  <c r="E222" i="16"/>
  <c r="F221" i="16"/>
  <c r="E226" i="8" l="1"/>
  <c r="E223" i="16"/>
  <c r="F222" i="16"/>
  <c r="E227" i="8" l="1"/>
  <c r="E224" i="16"/>
  <c r="F223" i="16"/>
  <c r="E228" i="8" l="1"/>
  <c r="E225" i="16"/>
  <c r="F224" i="16"/>
  <c r="E229" i="8" l="1"/>
  <c r="E226" i="16"/>
  <c r="F225" i="16"/>
  <c r="E230" i="8" l="1"/>
  <c r="E227" i="16"/>
  <c r="F226" i="16"/>
  <c r="E231" i="8" l="1"/>
  <c r="E228" i="16"/>
  <c r="F227" i="16"/>
  <c r="E232" i="8" l="1"/>
  <c r="E229" i="16"/>
  <c r="F228" i="16"/>
  <c r="E233" i="8" l="1"/>
  <c r="E230" i="16"/>
  <c r="F229" i="16"/>
  <c r="E234" i="8" l="1"/>
  <c r="E231" i="16"/>
  <c r="F230" i="16"/>
  <c r="E235" i="8" l="1"/>
  <c r="E232" i="16"/>
  <c r="F231" i="16"/>
  <c r="E236" i="8" l="1"/>
  <c r="E233" i="16"/>
  <c r="F232" i="16"/>
  <c r="E237" i="8" l="1"/>
  <c r="E234" i="16"/>
  <c r="F233" i="16"/>
  <c r="E238" i="8" l="1"/>
  <c r="E235" i="16"/>
  <c r="F234" i="16"/>
  <c r="E239" i="8" l="1"/>
  <c r="E236" i="16"/>
  <c r="F235" i="16"/>
  <c r="E240" i="8" l="1"/>
  <c r="E237" i="16"/>
  <c r="F236" i="16"/>
  <c r="E241" i="8" l="1"/>
  <c r="E238" i="16"/>
  <c r="F237" i="16"/>
  <c r="E242" i="8" l="1"/>
  <c r="E239" i="16"/>
  <c r="F238" i="16"/>
  <c r="E243" i="8" l="1"/>
  <c r="E240" i="16"/>
  <c r="F239" i="16"/>
  <c r="E244" i="8" l="1"/>
  <c r="E241" i="16"/>
  <c r="F240" i="16"/>
  <c r="E245" i="8" l="1"/>
  <c r="E242" i="16"/>
  <c r="F241" i="16"/>
  <c r="E246" i="8" l="1"/>
  <c r="E243" i="16"/>
  <c r="F242" i="16"/>
  <c r="E247" i="8" l="1"/>
  <c r="E244" i="16"/>
  <c r="F243" i="16"/>
  <c r="E248" i="8" l="1"/>
  <c r="E245" i="16"/>
  <c r="F244" i="16"/>
  <c r="E249" i="8" l="1"/>
  <c r="E246" i="16"/>
  <c r="F245" i="16"/>
  <c r="E250" i="8" l="1"/>
  <c r="E247" i="16"/>
  <c r="F246" i="16"/>
  <c r="E251" i="8" l="1"/>
  <c r="E248" i="16"/>
  <c r="F247" i="16"/>
  <c r="E252" i="8" l="1"/>
  <c r="E249" i="16"/>
  <c r="F248" i="16"/>
  <c r="E253" i="8" l="1"/>
  <c r="E250" i="16"/>
  <c r="F249" i="16"/>
  <c r="E254" i="8" l="1"/>
  <c r="E251" i="16"/>
  <c r="F250" i="16"/>
  <c r="E255" i="8" l="1"/>
  <c r="E252" i="16"/>
  <c r="F251" i="16"/>
  <c r="E256" i="8" l="1"/>
  <c r="E253" i="16"/>
  <c r="F252" i="16"/>
  <c r="E257" i="8" l="1"/>
  <c r="E254" i="16"/>
  <c r="F253" i="16"/>
  <c r="E258" i="8" l="1"/>
  <c r="E255" i="16"/>
  <c r="F254" i="16"/>
  <c r="E259" i="8" l="1"/>
  <c r="F255" i="16"/>
  <c r="E256" i="16"/>
  <c r="E260" i="8" l="1"/>
  <c r="E257" i="16"/>
  <c r="F256" i="16"/>
  <c r="E261" i="8" l="1"/>
  <c r="E258" i="16"/>
  <c r="F257" i="16"/>
  <c r="E262" i="8" l="1"/>
  <c r="E259" i="16"/>
  <c r="F258" i="16"/>
  <c r="E263" i="8" l="1"/>
  <c r="F259" i="16"/>
  <c r="E260" i="16"/>
  <c r="E264" i="8" l="1"/>
  <c r="E261" i="16"/>
  <c r="F260" i="16"/>
  <c r="E265" i="8" l="1"/>
  <c r="E262" i="16"/>
  <c r="F261" i="16"/>
  <c r="E266" i="8" l="1"/>
  <c r="E263" i="16"/>
  <c r="F262" i="16"/>
  <c r="E267" i="8" l="1"/>
  <c r="E264" i="16"/>
  <c r="F263" i="16"/>
  <c r="E268" i="8" l="1"/>
  <c r="E265" i="16"/>
  <c r="F264" i="16"/>
  <c r="E269" i="8" l="1"/>
  <c r="E266" i="16"/>
  <c r="F265" i="16"/>
  <c r="E270" i="8" l="1"/>
  <c r="E267" i="16"/>
  <c r="F266" i="16"/>
  <c r="E271" i="8" l="1"/>
  <c r="E268" i="16"/>
  <c r="F267" i="16"/>
  <c r="E272" i="8" l="1"/>
  <c r="E269" i="16"/>
  <c r="F268" i="16"/>
  <c r="E273" i="8" l="1"/>
  <c r="E270" i="16"/>
  <c r="F269" i="16"/>
  <c r="E274" i="8" l="1"/>
  <c r="E271" i="16"/>
  <c r="F270" i="16"/>
  <c r="E275" i="8" l="1"/>
  <c r="E272" i="16"/>
  <c r="F271" i="16"/>
  <c r="E276" i="8" l="1"/>
  <c r="E273" i="16"/>
  <c r="F272" i="16"/>
  <c r="E277" i="8" l="1"/>
  <c r="E274" i="16"/>
  <c r="F273" i="16"/>
  <c r="E278" i="8" l="1"/>
  <c r="E275" i="16"/>
  <c r="F274" i="16"/>
  <c r="E279" i="8" l="1"/>
  <c r="E276" i="16"/>
  <c r="F275" i="16"/>
  <c r="E280" i="8" l="1"/>
  <c r="E277" i="16"/>
  <c r="F276" i="16"/>
  <c r="E281" i="8" l="1"/>
  <c r="E278" i="16"/>
  <c r="F277" i="16"/>
  <c r="E282" i="8" l="1"/>
  <c r="E279" i="16"/>
  <c r="F278" i="16"/>
  <c r="E283" i="8" l="1"/>
  <c r="E280" i="16"/>
  <c r="F279" i="16"/>
  <c r="E284" i="8" l="1"/>
  <c r="E281" i="16"/>
  <c r="F280" i="16"/>
  <c r="E285" i="8" l="1"/>
  <c r="E282" i="16"/>
  <c r="F281" i="16"/>
  <c r="E286" i="8" l="1"/>
  <c r="E283" i="16"/>
  <c r="F282" i="16"/>
  <c r="E287" i="8" l="1"/>
  <c r="E284" i="16"/>
  <c r="F283" i="16"/>
  <c r="E288" i="8" l="1"/>
  <c r="E285" i="16"/>
  <c r="F284" i="16"/>
  <c r="E289" i="8" l="1"/>
  <c r="E286" i="16"/>
  <c r="F285" i="16"/>
  <c r="E290" i="8" l="1"/>
  <c r="E287" i="16"/>
  <c r="F286" i="16"/>
  <c r="E291" i="8" l="1"/>
  <c r="E288" i="16"/>
  <c r="F287" i="16"/>
  <c r="E292" i="8" l="1"/>
  <c r="E289" i="16"/>
  <c r="F288" i="16"/>
  <c r="E293" i="8" l="1"/>
  <c r="E290" i="16"/>
  <c r="F289" i="16"/>
  <c r="E294" i="8" l="1"/>
  <c r="E291" i="16"/>
  <c r="F290" i="16"/>
  <c r="E295" i="8" l="1"/>
  <c r="E292" i="16"/>
  <c r="F291" i="16"/>
  <c r="E296" i="8" l="1"/>
  <c r="E293" i="16"/>
  <c r="F292" i="16"/>
  <c r="E297" i="8" l="1"/>
  <c r="E294" i="16"/>
  <c r="F293" i="16"/>
  <c r="E298" i="8" l="1"/>
  <c r="E295" i="16"/>
  <c r="F294" i="16"/>
  <c r="E299" i="8" l="1"/>
  <c r="E296" i="16"/>
  <c r="F295" i="16"/>
  <c r="E300" i="8" l="1"/>
  <c r="E297" i="16"/>
  <c r="F296" i="16"/>
  <c r="E301" i="8" l="1"/>
  <c r="E298" i="16"/>
  <c r="F297" i="16"/>
  <c r="E302" i="8" l="1"/>
  <c r="E299" i="16"/>
  <c r="F298" i="16"/>
  <c r="E303" i="8" l="1"/>
  <c r="E300" i="16"/>
  <c r="F299" i="16"/>
  <c r="E304" i="8" l="1"/>
  <c r="E301" i="16"/>
  <c r="F300" i="16"/>
  <c r="E305" i="8" l="1"/>
  <c r="E302" i="16"/>
  <c r="F301" i="16"/>
  <c r="E306" i="8" l="1"/>
  <c r="E303" i="16"/>
  <c r="F302" i="16"/>
  <c r="E307" i="8" l="1"/>
  <c r="E304" i="16"/>
  <c r="F303" i="16"/>
  <c r="E308" i="8" l="1"/>
  <c r="E305" i="16"/>
  <c r="F304" i="16"/>
  <c r="E309" i="8" l="1"/>
  <c r="E306" i="16"/>
  <c r="F305" i="16"/>
  <c r="E310" i="8" l="1"/>
  <c r="E307" i="16"/>
  <c r="F306" i="16"/>
  <c r="E311" i="8" l="1"/>
  <c r="E308" i="16"/>
  <c r="F307" i="16"/>
  <c r="E312" i="8" l="1"/>
  <c r="E309" i="16"/>
  <c r="F308" i="16"/>
  <c r="E313" i="8" l="1"/>
  <c r="E310" i="16"/>
  <c r="F309" i="16"/>
  <c r="E314" i="8" l="1"/>
  <c r="E311" i="16"/>
  <c r="F310" i="16"/>
  <c r="E315" i="8" l="1"/>
  <c r="E312" i="16"/>
  <c r="F311" i="16"/>
  <c r="E316" i="8" l="1"/>
  <c r="E313" i="16"/>
  <c r="F312" i="16"/>
  <c r="E317" i="8" l="1"/>
  <c r="E314" i="16"/>
  <c r="F313" i="16"/>
  <c r="E318" i="8" l="1"/>
  <c r="E315" i="16"/>
  <c r="F314" i="16"/>
  <c r="E319" i="8" l="1"/>
  <c r="E316" i="16"/>
  <c r="F315" i="16"/>
  <c r="E320" i="8" l="1"/>
  <c r="E317" i="16"/>
  <c r="F316" i="16"/>
  <c r="E321" i="8" l="1"/>
  <c r="E318" i="16"/>
  <c r="F317" i="16"/>
  <c r="E322" i="8" l="1"/>
  <c r="E319" i="16"/>
  <c r="F318" i="16"/>
  <c r="E323" i="8" l="1"/>
  <c r="E320" i="16"/>
  <c r="F319" i="16"/>
  <c r="E324" i="8" l="1"/>
  <c r="E321" i="16"/>
  <c r="F320" i="16"/>
  <c r="E325" i="8" l="1"/>
  <c r="E322" i="16"/>
  <c r="F321" i="16"/>
  <c r="E326" i="8" l="1"/>
  <c r="E323" i="16"/>
  <c r="F322" i="16"/>
  <c r="E327" i="8" l="1"/>
  <c r="E324" i="16"/>
  <c r="F323" i="16"/>
  <c r="E328" i="8" l="1"/>
  <c r="E325" i="16"/>
  <c r="F324" i="16"/>
  <c r="E329" i="8" l="1"/>
  <c r="E326" i="16"/>
  <c r="F325" i="16"/>
  <c r="E330" i="8" l="1"/>
  <c r="E327" i="16"/>
  <c r="F326" i="16"/>
  <c r="E331" i="8" l="1"/>
  <c r="E328" i="16"/>
  <c r="F327" i="16"/>
  <c r="E332" i="8" l="1"/>
  <c r="E329" i="16"/>
  <c r="F328" i="16"/>
  <c r="E333" i="8" l="1"/>
  <c r="E330" i="16"/>
  <c r="F329" i="16"/>
  <c r="E334" i="8" l="1"/>
  <c r="F330" i="16"/>
  <c r="E331" i="16"/>
  <c r="E335" i="8" l="1"/>
  <c r="E332" i="16"/>
  <c r="F331" i="16"/>
  <c r="E336" i="8" l="1"/>
  <c r="F332" i="16"/>
  <c r="E333" i="16"/>
  <c r="E337" i="8" l="1"/>
  <c r="E334" i="16"/>
  <c r="F333" i="16"/>
  <c r="E338" i="8" l="1"/>
  <c r="F334" i="16"/>
  <c r="E335" i="16"/>
  <c r="E339" i="8" l="1"/>
  <c r="E336" i="16"/>
  <c r="F335" i="16"/>
  <c r="E340" i="8" l="1"/>
  <c r="F336" i="16"/>
  <c r="E337" i="16"/>
  <c r="E341" i="8" l="1"/>
  <c r="E338" i="16"/>
  <c r="F337" i="16"/>
  <c r="E342" i="8" l="1"/>
  <c r="F338" i="16"/>
  <c r="E339" i="16"/>
  <c r="E343" i="8" l="1"/>
  <c r="E340" i="16"/>
  <c r="F339" i="16"/>
  <c r="E344" i="8" l="1"/>
  <c r="F340" i="16"/>
  <c r="E341" i="16"/>
  <c r="E345" i="8" l="1"/>
  <c r="E342" i="16"/>
  <c r="F341" i="16"/>
  <c r="E346" i="8" l="1"/>
  <c r="F342" i="16"/>
  <c r="E343" i="16"/>
  <c r="E347" i="8" l="1"/>
  <c r="E344" i="16"/>
  <c r="F343" i="16"/>
  <c r="E348" i="8" l="1"/>
  <c r="F344" i="16"/>
  <c r="E345" i="16"/>
  <c r="E349" i="8" l="1"/>
  <c r="E346" i="16"/>
  <c r="F345" i="16"/>
  <c r="E350" i="8" l="1"/>
  <c r="F346" i="16"/>
  <c r="E347" i="16"/>
  <c r="E351" i="8" l="1"/>
  <c r="E348" i="16"/>
  <c r="F347" i="16"/>
  <c r="E352" i="8" l="1"/>
  <c r="F348" i="16"/>
  <c r="E349" i="16"/>
  <c r="E353" i="8" l="1"/>
  <c r="E350" i="16"/>
  <c r="F349" i="16"/>
  <c r="E354" i="8" l="1"/>
  <c r="F350" i="16"/>
  <c r="E351" i="16"/>
  <c r="E355" i="8" l="1"/>
  <c r="E352" i="16"/>
  <c r="F351" i="16"/>
  <c r="E356" i="8" l="1"/>
  <c r="F352" i="16"/>
  <c r="E353" i="16"/>
  <c r="E357" i="8" l="1"/>
  <c r="E354" i="16"/>
  <c r="F353" i="16"/>
  <c r="E358" i="8" l="1"/>
  <c r="F354" i="16"/>
  <c r="E355" i="16"/>
  <c r="E359" i="8" l="1"/>
  <c r="E356" i="16"/>
  <c r="F355" i="16"/>
  <c r="E360" i="8" l="1"/>
  <c r="F356" i="16"/>
  <c r="E357" i="16"/>
  <c r="E361" i="8" l="1"/>
  <c r="E358" i="16"/>
  <c r="F357" i="16"/>
  <c r="E362" i="8" l="1"/>
  <c r="AE3" i="8"/>
  <c r="B6" i="15" s="1"/>
  <c r="F358" i="16"/>
  <c r="E359" i="16"/>
  <c r="E360" i="16" l="1"/>
  <c r="F359" i="16"/>
  <c r="F360" i="16" l="1"/>
  <c r="E361" i="16"/>
  <c r="AE4" i="8" l="1"/>
  <c r="C6" i="15" s="1"/>
  <c r="E362" i="16"/>
  <c r="F361" i="16"/>
  <c r="F362" i="16" l="1"/>
  <c r="K32" i="8"/>
  <c r="K15" i="8"/>
  <c r="K14" i="8"/>
  <c r="K21" i="8"/>
  <c r="K16" i="8"/>
  <c r="K33" i="8"/>
  <c r="K27" i="8"/>
  <c r="K20" i="8"/>
  <c r="K25" i="8"/>
  <c r="K35" i="8"/>
  <c r="K26" i="8"/>
  <c r="K19" i="8"/>
  <c r="K24" i="8"/>
  <c r="K29" i="8"/>
  <c r="K18" i="8"/>
  <c r="K17" i="8"/>
  <c r="K34" i="8"/>
  <c r="K22" i="8"/>
  <c r="K23" i="8"/>
  <c r="K28" i="8"/>
  <c r="K31" i="8"/>
  <c r="K30" i="8"/>
  <c r="AE7" i="8" l="1"/>
  <c r="Y7" i="8"/>
  <c r="I26" i="8" l="1"/>
  <c r="L26" i="8"/>
  <c r="M25" i="8"/>
  <c r="J26" i="8"/>
  <c r="I35" i="8"/>
  <c r="L35" i="8"/>
  <c r="J35" i="8"/>
  <c r="M34" i="8"/>
  <c r="L22" i="8"/>
  <c r="I22" i="8"/>
  <c r="J22" i="8"/>
  <c r="M21" i="8"/>
  <c r="I16" i="8"/>
  <c r="L16" i="8"/>
  <c r="M15" i="8"/>
  <c r="J16" i="8"/>
  <c r="I14" i="8"/>
  <c r="L14" i="8"/>
  <c r="J14" i="8"/>
  <c r="L25" i="8"/>
  <c r="I25" i="8"/>
  <c r="J25" i="8"/>
  <c r="M24" i="8"/>
  <c r="I28" i="8"/>
  <c r="L28" i="8"/>
  <c r="M27" i="8"/>
  <c r="J28" i="8"/>
  <c r="L27" i="8"/>
  <c r="I27" i="8"/>
  <c r="J27" i="8"/>
  <c r="M26" i="8"/>
  <c r="L34" i="8"/>
  <c r="I34" i="8"/>
  <c r="J34" i="8"/>
  <c r="M33" i="8"/>
  <c r="L15" i="8"/>
  <c r="I15" i="8"/>
  <c r="J15" i="8"/>
  <c r="M14" i="8"/>
  <c r="L29" i="8"/>
  <c r="I29" i="8"/>
  <c r="J29" i="8"/>
  <c r="M28" i="8"/>
  <c r="L18" i="8"/>
  <c r="I18" i="8"/>
  <c r="M17" i="8"/>
  <c r="J18" i="8"/>
  <c r="L20" i="8"/>
  <c r="I20" i="8"/>
  <c r="J20" i="8"/>
  <c r="M19" i="8"/>
  <c r="L31" i="8"/>
  <c r="I31" i="8"/>
  <c r="J31" i="8"/>
  <c r="M30" i="8"/>
  <c r="I32" i="8"/>
  <c r="L32" i="8"/>
  <c r="M31" i="8"/>
  <c r="J32" i="8"/>
  <c r="L24" i="8"/>
  <c r="I24" i="8"/>
  <c r="M23" i="8"/>
  <c r="J24" i="8"/>
  <c r="I33" i="8"/>
  <c r="L33" i="8"/>
  <c r="M32" i="8"/>
  <c r="J33" i="8"/>
  <c r="L23" i="8"/>
  <c r="I23" i="8"/>
  <c r="M22" i="8"/>
  <c r="J23" i="8"/>
  <c r="L21" i="8"/>
  <c r="I21" i="8"/>
  <c r="J21" i="8"/>
  <c r="M20" i="8"/>
  <c r="I17" i="8"/>
  <c r="L17" i="8"/>
  <c r="J17" i="8"/>
  <c r="M16" i="8"/>
  <c r="I30" i="8"/>
  <c r="L30" i="8"/>
  <c r="J30" i="8"/>
  <c r="M29" i="8"/>
  <c r="L19" i="8"/>
  <c r="I19" i="8"/>
  <c r="J19" i="8"/>
  <c r="M18" i="8"/>
  <c r="M35" i="8"/>
  <c r="AE5" i="8" l="1"/>
  <c r="Y5" i="8"/>
  <c r="Y9" i="8"/>
  <c r="Y8" i="8"/>
  <c r="AE8" i="8"/>
  <c r="AE9" i="8"/>
  <c r="AE6" i="8"/>
  <c r="Y6" i="8"/>
  <c r="AE10" i="8" l="1"/>
  <c r="Y11" i="8"/>
  <c r="AE11" i="8"/>
  <c r="Y10" i="8"/>
  <c r="S11" i="8"/>
  <c r="E2" i="15" s="1"/>
  <c r="S10" i="8"/>
  <c r="P4" i="8" l="1"/>
  <c r="N341" i="8"/>
  <c r="N335" i="8"/>
  <c r="N305" i="8"/>
  <c r="N297" i="8"/>
  <c r="N271" i="8"/>
  <c r="N269" i="8"/>
  <c r="N255" i="8"/>
  <c r="N253" i="8"/>
  <c r="N239" i="8"/>
  <c r="N237" i="8"/>
  <c r="N225" i="8"/>
  <c r="N217" i="8"/>
  <c r="N213" i="8"/>
  <c r="N202" i="8"/>
  <c r="N201" i="8"/>
  <c r="N194" i="8"/>
  <c r="N193" i="8"/>
  <c r="N186" i="8"/>
  <c r="N185" i="8"/>
  <c r="N178" i="8"/>
  <c r="N177" i="8"/>
  <c r="N167" i="8"/>
  <c r="N161" i="8"/>
  <c r="N134" i="8"/>
  <c r="N133" i="8"/>
  <c r="N131" i="8"/>
  <c r="N130" i="8"/>
  <c r="N125" i="8"/>
  <c r="N122" i="8"/>
  <c r="N118" i="8"/>
  <c r="N114" i="8"/>
  <c r="N110" i="8"/>
  <c r="N81" i="8"/>
  <c r="N79" i="8"/>
  <c r="N69" i="8"/>
  <c r="N61" i="8"/>
  <c r="N49" i="8"/>
  <c r="N48" i="8"/>
  <c r="N36" i="8"/>
  <c r="N85" i="8"/>
  <c r="N73" i="8"/>
  <c r="N45" i="8"/>
  <c r="N339" i="8"/>
  <c r="N329" i="8"/>
  <c r="N327" i="8"/>
  <c r="N323" i="8"/>
  <c r="N319" i="8"/>
  <c r="N315" i="8"/>
  <c r="N293" i="8"/>
  <c r="N285" i="8"/>
  <c r="N273" i="8"/>
  <c r="N259" i="8"/>
  <c r="N257" i="8"/>
  <c r="N243" i="8"/>
  <c r="N241" i="8"/>
  <c r="N205" i="8"/>
  <c r="N197" i="8"/>
  <c r="N189" i="8"/>
  <c r="N181" i="8"/>
  <c r="N173" i="8"/>
  <c r="N150" i="8"/>
  <c r="N149" i="8"/>
  <c r="N147" i="8"/>
  <c r="N146" i="8"/>
  <c r="N141" i="8"/>
  <c r="N137" i="8"/>
  <c r="N102" i="8"/>
  <c r="N101" i="8"/>
  <c r="N97" i="8"/>
  <c r="N93" i="8"/>
  <c r="N89" i="8"/>
  <c r="N64" i="8"/>
  <c r="N56" i="8"/>
  <c r="N52" i="8"/>
  <c r="N337" i="8"/>
  <c r="N325" i="8"/>
  <c r="N309" i="8"/>
  <c r="N301" i="8"/>
  <c r="N277" i="8"/>
  <c r="N251" i="8"/>
  <c r="N249" i="8"/>
  <c r="N209" i="8"/>
  <c r="N145" i="8"/>
  <c r="N117" i="8"/>
  <c r="N109" i="8"/>
  <c r="N60" i="8"/>
  <c r="N44" i="8"/>
  <c r="N333" i="8"/>
  <c r="N321" i="8"/>
  <c r="N317" i="8"/>
  <c r="N313" i="8"/>
  <c r="N289" i="8"/>
  <c r="N263" i="8"/>
  <c r="N261" i="8"/>
  <c r="N247" i="8"/>
  <c r="N245" i="8"/>
  <c r="N231" i="8"/>
  <c r="N229" i="8"/>
  <c r="N221" i="8"/>
  <c r="N166" i="8"/>
  <c r="N165" i="8"/>
  <c r="N163" i="8"/>
  <c r="N162" i="8"/>
  <c r="N157" i="8"/>
  <c r="N153" i="8"/>
  <c r="N135" i="8"/>
  <c r="N129" i="8"/>
  <c r="N106" i="8"/>
  <c r="N105" i="8"/>
  <c r="N98" i="8"/>
  <c r="N94" i="8"/>
  <c r="N90" i="8"/>
  <c r="N77" i="8"/>
  <c r="N65" i="8"/>
  <c r="N57" i="8"/>
  <c r="N53" i="8"/>
  <c r="N41" i="8"/>
  <c r="N40" i="8"/>
  <c r="N331" i="8"/>
  <c r="N281" i="8"/>
  <c r="N278" i="8"/>
  <c r="N267" i="8"/>
  <c r="N265" i="8"/>
  <c r="N235" i="8"/>
  <c r="N233" i="8"/>
  <c r="N169" i="8"/>
  <c r="N151" i="8"/>
  <c r="N121" i="8"/>
  <c r="N113" i="8"/>
  <c r="N68" i="8"/>
  <c r="N51" i="8"/>
  <c r="N196" i="8"/>
  <c r="N258" i="8"/>
  <c r="N350" i="8"/>
  <c r="N160" i="8"/>
  <c r="N232" i="8"/>
  <c r="N264" i="8"/>
  <c r="N326" i="8"/>
  <c r="N349" i="8"/>
  <c r="N88" i="8"/>
  <c r="N188" i="8"/>
  <c r="N274" i="8"/>
  <c r="N358" i="8"/>
  <c r="N126" i="8"/>
  <c r="N176" i="8"/>
  <c r="N208" i="8"/>
  <c r="N260" i="8"/>
  <c r="N296" i="8"/>
  <c r="N334" i="8"/>
  <c r="N39" i="8"/>
  <c r="N148" i="8"/>
  <c r="N220" i="8"/>
  <c r="N240" i="8"/>
  <c r="N272" i="8"/>
  <c r="N316" i="8"/>
  <c r="N95" i="8"/>
  <c r="N46" i="8"/>
  <c r="N87" i="8"/>
  <c r="N91" i="8"/>
  <c r="N103" i="8"/>
  <c r="N115" i="8"/>
  <c r="N58" i="8"/>
  <c r="N63" i="8"/>
  <c r="N183" i="8"/>
  <c r="N199" i="8"/>
  <c r="N154" i="8"/>
  <c r="N198" i="8"/>
  <c r="N143" i="8"/>
  <c r="N195" i="8"/>
  <c r="N218" i="8"/>
  <c r="N282" i="8"/>
  <c r="N286" i="8"/>
  <c r="N310" i="8"/>
  <c r="N357" i="8"/>
  <c r="N353" i="8"/>
  <c r="N180" i="8"/>
  <c r="N142" i="8"/>
  <c r="N226" i="8"/>
  <c r="N292" i="8"/>
  <c r="N76" i="8"/>
  <c r="N346" i="8"/>
  <c r="N200" i="8"/>
  <c r="N288" i="8"/>
  <c r="N214" i="8"/>
  <c r="N262" i="8"/>
  <c r="N123" i="8"/>
  <c r="N67" i="8"/>
  <c r="N139" i="8"/>
  <c r="N96" i="8"/>
  <c r="N215" i="8"/>
  <c r="N298" i="8"/>
  <c r="N324" i="8"/>
  <c r="N291" i="8"/>
  <c r="N343" i="8"/>
  <c r="N80" i="8"/>
  <c r="N204" i="8"/>
  <c r="N304" i="8"/>
  <c r="N47" i="8"/>
  <c r="N170" i="8"/>
  <c r="N238" i="8"/>
  <c r="N270" i="8"/>
  <c r="N338" i="8"/>
  <c r="N352" i="8"/>
  <c r="N136" i="8"/>
  <c r="N236" i="8"/>
  <c r="N284" i="8"/>
  <c r="N43" i="8"/>
  <c r="N144" i="8"/>
  <c r="N184" i="8"/>
  <c r="N234" i="8"/>
  <c r="N266" i="8"/>
  <c r="N300" i="8"/>
  <c r="N354" i="8"/>
  <c r="N72" i="8"/>
  <c r="N152" i="8"/>
  <c r="N222" i="8"/>
  <c r="N246" i="8"/>
  <c r="N275" i="8"/>
  <c r="N330" i="8"/>
  <c r="N111" i="8"/>
  <c r="N70" i="8"/>
  <c r="N74" i="8"/>
  <c r="N83" i="8"/>
  <c r="N119" i="8"/>
  <c r="N50" i="8"/>
  <c r="N59" i="8"/>
  <c r="N75" i="8"/>
  <c r="N127" i="8"/>
  <c r="N132" i="8"/>
  <c r="N175" i="8"/>
  <c r="N138" i="8"/>
  <c r="N190" i="8"/>
  <c r="N92" i="8"/>
  <c r="N100" i="8"/>
  <c r="N112" i="8"/>
  <c r="N120" i="8"/>
  <c r="N159" i="8"/>
  <c r="N179" i="8"/>
  <c r="N203" i="8"/>
  <c r="N219" i="8"/>
  <c r="N223" i="8"/>
  <c r="N227" i="8"/>
  <c r="N302" i="8"/>
  <c r="N294" i="8"/>
  <c r="N328" i="8"/>
  <c r="N306" i="8"/>
  <c r="N287" i="8"/>
  <c r="N295" i="8"/>
  <c r="N303" i="8"/>
  <c r="N311" i="8"/>
  <c r="N359" i="8"/>
  <c r="N361" i="8"/>
  <c r="N342" i="8"/>
  <c r="N268" i="8"/>
  <c r="N168" i="8"/>
  <c r="N322" i="8"/>
  <c r="N128" i="8"/>
  <c r="N314" i="8"/>
  <c r="N54" i="8"/>
  <c r="N38" i="8"/>
  <c r="N86" i="8"/>
  <c r="N207" i="8"/>
  <c r="N206" i="8"/>
  <c r="N171" i="8"/>
  <c r="N212" i="8"/>
  <c r="N290" i="8"/>
  <c r="N299" i="8"/>
  <c r="N347" i="8"/>
  <c r="N158" i="8"/>
  <c r="N216" i="8"/>
  <c r="N312" i="8"/>
  <c r="N140" i="8"/>
  <c r="N224" i="8"/>
  <c r="N248" i="8"/>
  <c r="N280" i="8"/>
  <c r="N345" i="8"/>
  <c r="N360" i="8"/>
  <c r="N156" i="8"/>
  <c r="N242" i="8"/>
  <c r="N320" i="8"/>
  <c r="N84" i="8"/>
  <c r="N164" i="8"/>
  <c r="N192" i="8"/>
  <c r="N244" i="8"/>
  <c r="N276" i="8"/>
  <c r="N318" i="8"/>
  <c r="N362" i="8"/>
  <c r="N104" i="8"/>
  <c r="N210" i="8"/>
  <c r="N228" i="8"/>
  <c r="N256" i="8"/>
  <c r="N308" i="8"/>
  <c r="N356" i="8"/>
  <c r="N62" i="8"/>
  <c r="N66" i="8"/>
  <c r="N78" i="8"/>
  <c r="N99" i="8"/>
  <c r="N42" i="8"/>
  <c r="N55" i="8"/>
  <c r="N71" i="8"/>
  <c r="N107" i="8"/>
  <c r="N191" i="8"/>
  <c r="N155" i="8"/>
  <c r="N182" i="8"/>
  <c r="N187" i="8"/>
  <c r="N211" i="8"/>
  <c r="N283" i="8"/>
  <c r="N355" i="8"/>
  <c r="N332" i="8"/>
  <c r="N336" i="8"/>
  <c r="N340" i="8"/>
  <c r="N344" i="8"/>
  <c r="N252" i="8"/>
  <c r="N254" i="8"/>
  <c r="N348" i="8"/>
  <c r="N172" i="8"/>
  <c r="N108" i="8"/>
  <c r="N250" i="8"/>
  <c r="N124" i="8"/>
  <c r="N230" i="8"/>
  <c r="N37" i="8"/>
  <c r="N82" i="8"/>
  <c r="N174" i="8"/>
  <c r="N116" i="8"/>
  <c r="N279" i="8"/>
  <c r="N307" i="8"/>
  <c r="N351" i="8"/>
  <c r="V18" i="8"/>
  <c r="V17" i="8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N4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2" i="8"/>
  <c r="O360" i="8"/>
  <c r="O361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2" i="8"/>
  <c r="P360" i="8"/>
  <c r="P361" i="8"/>
  <c r="G360" i="16"/>
  <c r="G359" i="16"/>
  <c r="G355" i="16"/>
  <c r="G351" i="16"/>
  <c r="G347" i="16"/>
  <c r="G343" i="16"/>
  <c r="G339" i="16"/>
  <c r="G335" i="16"/>
  <c r="G331" i="16"/>
  <c r="G327" i="16"/>
  <c r="G323" i="16"/>
  <c r="G319" i="16"/>
  <c r="G315" i="16"/>
  <c r="G311" i="16"/>
  <c r="G307" i="16"/>
  <c r="G303" i="16"/>
  <c r="G299" i="16"/>
  <c r="G295" i="16"/>
  <c r="G291" i="16"/>
  <c r="G287" i="16"/>
  <c r="G283" i="16"/>
  <c r="G279" i="16"/>
  <c r="G275" i="16"/>
  <c r="G271" i="16"/>
  <c r="G267" i="16"/>
  <c r="G263" i="16"/>
  <c r="G259" i="16"/>
  <c r="G255" i="16"/>
  <c r="G251" i="16"/>
  <c r="G247" i="16"/>
  <c r="G243" i="16"/>
  <c r="G239" i="16"/>
  <c r="G235" i="16"/>
  <c r="G231" i="16"/>
  <c r="G227" i="16"/>
  <c r="G223" i="16"/>
  <c r="G219" i="16"/>
  <c r="G215" i="16"/>
  <c r="G211" i="16"/>
  <c r="G207" i="16"/>
  <c r="G203" i="16"/>
  <c r="G199" i="16"/>
  <c r="G195" i="16"/>
  <c r="G362" i="16"/>
  <c r="G358" i="16"/>
  <c r="G354" i="16"/>
  <c r="G350" i="16"/>
  <c r="G346" i="16"/>
  <c r="G342" i="16"/>
  <c r="G338" i="16"/>
  <c r="G334" i="16"/>
  <c r="G330" i="16"/>
  <c r="G326" i="16"/>
  <c r="G322" i="16"/>
  <c r="G318" i="16"/>
  <c r="G314" i="16"/>
  <c r="G310" i="16"/>
  <c r="G306" i="16"/>
  <c r="G302" i="16"/>
  <c r="G298" i="16"/>
  <c r="G294" i="16"/>
  <c r="G290" i="16"/>
  <c r="G286" i="16"/>
  <c r="G282" i="16"/>
  <c r="G278" i="16"/>
  <c r="G274" i="16"/>
  <c r="G270" i="16"/>
  <c r="G266" i="16"/>
  <c r="G262" i="16"/>
  <c r="G258" i="16"/>
  <c r="G254" i="16"/>
  <c r="G250" i="16"/>
  <c r="G246" i="16"/>
  <c r="G242" i="16"/>
  <c r="G238" i="16"/>
  <c r="G234" i="16"/>
  <c r="G230" i="16"/>
  <c r="G226" i="16"/>
  <c r="G222" i="16"/>
  <c r="G218" i="16"/>
  <c r="G214" i="16"/>
  <c r="G210" i="16"/>
  <c r="G206" i="16"/>
  <c r="G202" i="16"/>
  <c r="G198" i="16"/>
  <c r="G194" i="16"/>
  <c r="G190" i="16"/>
  <c r="G186" i="16"/>
  <c r="G182" i="16"/>
  <c r="G178" i="16"/>
  <c r="G174" i="16"/>
  <c r="G170" i="16"/>
  <c r="G166" i="16"/>
  <c r="G162" i="16"/>
  <c r="G158" i="16"/>
  <c r="G154" i="16"/>
  <c r="G150" i="16"/>
  <c r="G146" i="16"/>
  <c r="G142" i="16"/>
  <c r="G138" i="16"/>
  <c r="G134" i="16"/>
  <c r="G130" i="16"/>
  <c r="G126" i="16"/>
  <c r="G122" i="16"/>
  <c r="G118" i="16"/>
  <c r="G114" i="16"/>
  <c r="G110" i="16"/>
  <c r="G106" i="16"/>
  <c r="G102" i="16"/>
  <c r="G98" i="16"/>
  <c r="G94" i="16"/>
  <c r="G90" i="16"/>
  <c r="G86" i="16"/>
  <c r="G82" i="16"/>
  <c r="G78" i="16"/>
  <c r="G74" i="16"/>
  <c r="G70" i="16"/>
  <c r="G66" i="16"/>
  <c r="G62" i="16"/>
  <c r="G58" i="16"/>
  <c r="G54" i="16"/>
  <c r="G50" i="16"/>
  <c r="G46" i="16"/>
  <c r="G42" i="16"/>
  <c r="G38" i="16"/>
  <c r="G34" i="16"/>
  <c r="G30" i="16"/>
  <c r="G26" i="16"/>
  <c r="G361" i="16"/>
  <c r="G357" i="16"/>
  <c r="G353" i="16"/>
  <c r="G349" i="16"/>
  <c r="G345" i="16"/>
  <c r="G341" i="16"/>
  <c r="G337" i="16"/>
  <c r="G333" i="16"/>
  <c r="G329" i="16"/>
  <c r="G325" i="16"/>
  <c r="G321" i="16"/>
  <c r="G317" i="16"/>
  <c r="G313" i="16"/>
  <c r="G309" i="16"/>
  <c r="G305" i="16"/>
  <c r="G301" i="16"/>
  <c r="G297" i="16"/>
  <c r="G293" i="16"/>
  <c r="G289" i="16"/>
  <c r="G285" i="16"/>
  <c r="G281" i="16"/>
  <c r="G277" i="16"/>
  <c r="G273" i="16"/>
  <c r="G269" i="16"/>
  <c r="G265" i="16"/>
  <c r="G261" i="16"/>
  <c r="G257" i="16"/>
  <c r="G253" i="16"/>
  <c r="G249" i="16"/>
  <c r="G245" i="16"/>
  <c r="G241" i="16"/>
  <c r="G237" i="16"/>
  <c r="G233" i="16"/>
  <c r="G229" i="16"/>
  <c r="G225" i="16"/>
  <c r="G221" i="16"/>
  <c r="G217" i="16"/>
  <c r="G213" i="16"/>
  <c r="G348" i="16"/>
  <c r="G332" i="16"/>
  <c r="G316" i="16"/>
  <c r="G300" i="16"/>
  <c r="G284" i="16"/>
  <c r="G268" i="16"/>
  <c r="G252" i="16"/>
  <c r="G236" i="16"/>
  <c r="G220" i="16"/>
  <c r="G208" i="16"/>
  <c r="G200" i="16"/>
  <c r="G192" i="16"/>
  <c r="G187" i="16"/>
  <c r="G181" i="16"/>
  <c r="G176" i="16"/>
  <c r="G171" i="16"/>
  <c r="G165" i="16"/>
  <c r="G160" i="16"/>
  <c r="G155" i="16"/>
  <c r="G149" i="16"/>
  <c r="G144" i="16"/>
  <c r="G139" i="16"/>
  <c r="G133" i="16"/>
  <c r="G128" i="16"/>
  <c r="G123" i="16"/>
  <c r="G117" i="16"/>
  <c r="G112" i="16"/>
  <c r="G107" i="16"/>
  <c r="G101" i="16"/>
  <c r="G96" i="16"/>
  <c r="G91" i="16"/>
  <c r="G85" i="16"/>
  <c r="G80" i="16"/>
  <c r="G75" i="16"/>
  <c r="G69" i="16"/>
  <c r="G64" i="16"/>
  <c r="G59" i="16"/>
  <c r="G53" i="16"/>
  <c r="G48" i="16"/>
  <c r="G43" i="16"/>
  <c r="G37" i="16"/>
  <c r="G32" i="16"/>
  <c r="G27" i="16"/>
  <c r="G22" i="16"/>
  <c r="G18" i="16"/>
  <c r="G14" i="16"/>
  <c r="G10" i="16"/>
  <c r="G6" i="16"/>
  <c r="G344" i="16"/>
  <c r="G328" i="16"/>
  <c r="G312" i="16"/>
  <c r="G296" i="16"/>
  <c r="G280" i="16"/>
  <c r="G264" i="16"/>
  <c r="G248" i="16"/>
  <c r="G232" i="16"/>
  <c r="G216" i="16"/>
  <c r="G205" i="16"/>
  <c r="G197" i="16"/>
  <c r="G191" i="16"/>
  <c r="G185" i="16"/>
  <c r="G180" i="16"/>
  <c r="G175" i="16"/>
  <c r="G169" i="16"/>
  <c r="G164" i="16"/>
  <c r="G159" i="16"/>
  <c r="G153" i="16"/>
  <c r="G148" i="16"/>
  <c r="G143" i="16"/>
  <c r="G137" i="16"/>
  <c r="G132" i="16"/>
  <c r="G127" i="16"/>
  <c r="G121" i="16"/>
  <c r="G116" i="16"/>
  <c r="G111" i="16"/>
  <c r="G105" i="16"/>
  <c r="G100" i="16"/>
  <c r="G95" i="16"/>
  <c r="G89" i="16"/>
  <c r="G84" i="16"/>
  <c r="G79" i="16"/>
  <c r="G73" i="16"/>
  <c r="G68" i="16"/>
  <c r="G63" i="16"/>
  <c r="G57" i="16"/>
  <c r="G52" i="16"/>
  <c r="G47" i="16"/>
  <c r="G41" i="16"/>
  <c r="G36" i="16"/>
  <c r="G31" i="16"/>
  <c r="G25" i="16"/>
  <c r="G21" i="16"/>
  <c r="G17" i="16"/>
  <c r="G13" i="16"/>
  <c r="G9" i="16"/>
  <c r="G5" i="16"/>
  <c r="G356" i="16"/>
  <c r="G340" i="16"/>
  <c r="G324" i="16"/>
  <c r="G308" i="16"/>
  <c r="G292" i="16"/>
  <c r="G276" i="16"/>
  <c r="G260" i="16"/>
  <c r="G244" i="16"/>
  <c r="G228" i="16"/>
  <c r="G212" i="16"/>
  <c r="G204" i="16"/>
  <c r="G196" i="16"/>
  <c r="G189" i="16"/>
  <c r="G184" i="16"/>
  <c r="G179" i="16"/>
  <c r="G173" i="16"/>
  <c r="G168" i="16"/>
  <c r="G163" i="16"/>
  <c r="G157" i="16"/>
  <c r="G152" i="16"/>
  <c r="G147" i="16"/>
  <c r="G141" i="16"/>
  <c r="G136" i="16"/>
  <c r="G131" i="16"/>
  <c r="G125" i="16"/>
  <c r="G120" i="16"/>
  <c r="G115" i="16"/>
  <c r="G109" i="16"/>
  <c r="G104" i="16"/>
  <c r="G99" i="16"/>
  <c r="G93" i="16"/>
  <c r="G88" i="16"/>
  <c r="G83" i="16"/>
  <c r="G77" i="16"/>
  <c r="G72" i="16"/>
  <c r="G67" i="16"/>
  <c r="G61" i="16"/>
  <c r="G56" i="16"/>
  <c r="G51" i="16"/>
  <c r="G45" i="16"/>
  <c r="G40" i="16"/>
  <c r="G35" i="16"/>
  <c r="G29" i="16"/>
  <c r="G24" i="16"/>
  <c r="G20" i="16"/>
  <c r="G16" i="16"/>
  <c r="G12" i="16"/>
  <c r="G8" i="16"/>
  <c r="G4" i="16"/>
  <c r="G352" i="16"/>
  <c r="G336" i="16"/>
  <c r="G320" i="16"/>
  <c r="G304" i="16"/>
  <c r="G288" i="16"/>
  <c r="G272" i="16"/>
  <c r="G256" i="16"/>
  <c r="G240" i="16"/>
  <c r="G224" i="16"/>
  <c r="G209" i="16"/>
  <c r="G201" i="16"/>
  <c r="G193" i="16"/>
  <c r="G188" i="16"/>
  <c r="G183" i="16"/>
  <c r="G177" i="16"/>
  <c r="G172" i="16"/>
  <c r="G167" i="16"/>
  <c r="G161" i="16"/>
  <c r="G156" i="16"/>
  <c r="G151" i="16"/>
  <c r="G145" i="16"/>
  <c r="G140" i="16"/>
  <c r="G135" i="16"/>
  <c r="G129" i="16"/>
  <c r="G124" i="16"/>
  <c r="G119" i="16"/>
  <c r="G113" i="16"/>
  <c r="G108" i="16"/>
  <c r="G103" i="16"/>
  <c r="G97" i="16"/>
  <c r="G92" i="16"/>
  <c r="G87" i="16"/>
  <c r="G81" i="16"/>
  <c r="G76" i="16"/>
  <c r="G71" i="16"/>
  <c r="G65" i="16"/>
  <c r="G60" i="16"/>
  <c r="G55" i="16"/>
  <c r="G49" i="16"/>
  <c r="G44" i="16"/>
  <c r="G39" i="16"/>
  <c r="G33" i="16"/>
  <c r="G28" i="16"/>
  <c r="G23" i="16"/>
  <c r="G19" i="16"/>
  <c r="G15" i="16"/>
  <c r="G11" i="16"/>
  <c r="G7" i="16"/>
  <c r="D2" i="15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U32" i="8"/>
  <c r="U27" i="8"/>
  <c r="T27" i="8"/>
  <c r="U22" i="8"/>
  <c r="B11" i="15" s="1"/>
  <c r="K3" i="21" s="1"/>
  <c r="T43" i="8"/>
  <c r="T41" i="8" s="1"/>
  <c r="H11" i="15" s="1"/>
  <c r="K5" i="21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AG29" i="8"/>
  <c r="G11" i="15" s="1"/>
  <c r="D6" i="15"/>
  <c r="AG22" i="8"/>
  <c r="D11" i="15" s="1"/>
  <c r="E6" i="15"/>
  <c r="AF40" i="8"/>
  <c r="J13" i="15" s="1"/>
  <c r="E4" i="15"/>
  <c r="Z40" i="8"/>
  <c r="I13" i="15" s="1"/>
  <c r="D4" i="15"/>
  <c r="AA29" i="8"/>
  <c r="F11" i="15" s="1"/>
  <c r="AA22" i="8"/>
  <c r="C11" i="15" s="1"/>
  <c r="T42" i="8" l="1"/>
  <c r="H12" i="15" s="1"/>
  <c r="L5" i="21" s="1"/>
  <c r="H13" i="15"/>
  <c r="M5" i="21" s="1"/>
  <c r="U33" i="8"/>
  <c r="E12" i="15" s="1"/>
  <c r="L4" i="21" s="1"/>
  <c r="E11" i="15"/>
  <c r="K4" i="21" s="1"/>
  <c r="AF38" i="8"/>
  <c r="J11" i="15" s="1"/>
  <c r="Z38" i="8"/>
  <c r="I11" i="15" s="1"/>
  <c r="AA30" i="8"/>
  <c r="F12" i="15" s="1"/>
  <c r="AG30" i="8"/>
  <c r="G12" i="15" s="1"/>
  <c r="R4" i="11" l="1"/>
  <c r="AF39" i="8"/>
  <c r="J12" i="15" s="1"/>
  <c r="Z39" i="8"/>
  <c r="I12" i="15" s="1"/>
  <c r="Y3" i="11" l="1"/>
  <c r="Y91" i="11"/>
  <c r="Y75" i="11"/>
  <c r="Y59" i="11"/>
  <c r="Y43" i="11"/>
  <c r="Y27" i="11"/>
  <c r="Y11" i="11"/>
  <c r="Y44" i="11"/>
  <c r="Y12" i="11"/>
  <c r="Y82" i="11"/>
  <c r="Y66" i="11"/>
  <c r="Y50" i="11"/>
  <c r="Y34" i="11"/>
  <c r="Y18" i="11"/>
  <c r="Y76" i="11"/>
  <c r="Y60" i="11"/>
  <c r="Y32" i="11"/>
  <c r="Y89" i="11"/>
  <c r="Y73" i="11"/>
  <c r="Y57" i="11"/>
  <c r="Y41" i="11"/>
  <c r="Y25" i="11"/>
  <c r="Y9" i="11"/>
  <c r="Y92" i="11"/>
  <c r="Y87" i="11"/>
  <c r="Y71" i="11"/>
  <c r="Y55" i="11"/>
  <c r="Y39" i="11"/>
  <c r="Y23" i="11"/>
  <c r="Y7" i="11"/>
  <c r="Y36" i="11"/>
  <c r="Y4" i="11"/>
  <c r="Y78" i="11"/>
  <c r="Y62" i="11"/>
  <c r="Y46" i="11"/>
  <c r="Y30" i="11"/>
  <c r="Y14" i="11"/>
  <c r="Y72" i="11"/>
  <c r="Y52" i="11"/>
  <c r="Y24" i="11"/>
  <c r="Y85" i="11"/>
  <c r="Y69" i="11"/>
  <c r="Y53" i="11"/>
  <c r="Y37" i="11"/>
  <c r="Y21" i="11"/>
  <c r="Y5" i="11"/>
  <c r="Y88" i="11"/>
  <c r="Y83" i="11"/>
  <c r="Y67" i="11"/>
  <c r="Y51" i="11"/>
  <c r="Y35" i="11"/>
  <c r="Y19" i="11"/>
  <c r="Y80" i="11"/>
  <c r="Y28" i="11"/>
  <c r="Y90" i="11"/>
  <c r="Y74" i="11"/>
  <c r="Y58" i="11"/>
  <c r="Y42" i="11"/>
  <c r="Y26" i="11"/>
  <c r="Y10" i="11"/>
  <c r="Y68" i="11"/>
  <c r="Y48" i="11"/>
  <c r="Y16" i="11"/>
  <c r="Y81" i="11"/>
  <c r="Y65" i="11"/>
  <c r="Y49" i="11"/>
  <c r="Y33" i="11"/>
  <c r="Y17" i="11"/>
  <c r="Y84" i="11"/>
  <c r="Y79" i="11"/>
  <c r="Y63" i="11"/>
  <c r="Y47" i="11"/>
  <c r="Y31" i="11"/>
  <c r="Y15" i="11"/>
  <c r="Y56" i="11"/>
  <c r="Y20" i="11"/>
  <c r="Y86" i="11"/>
  <c r="Y70" i="11"/>
  <c r="Y54" i="11"/>
  <c r="Y38" i="11"/>
  <c r="Y22" i="11"/>
  <c r="Y6" i="11"/>
  <c r="Y64" i="11"/>
  <c r="Y40" i="11"/>
  <c r="Y8" i="11"/>
  <c r="Y77" i="11"/>
  <c r="Y61" i="11"/>
  <c r="Y45" i="11"/>
  <c r="Y29" i="11"/>
  <c r="Y13" i="11"/>
  <c r="S4" i="11"/>
  <c r="S5" i="11" l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Z84" i="11" s="1"/>
  <c r="Z85" i="11" s="1"/>
  <c r="Z86" i="11" s="1"/>
  <c r="Z87" i="11" s="1"/>
  <c r="Z88" i="11" s="1"/>
  <c r="Z89" i="11" s="1"/>
  <c r="Z90" i="11" s="1"/>
  <c r="Z91" i="11" s="1"/>
  <c r="Z92" i="11" s="1"/>
  <c r="AA84" i="11" l="1"/>
  <c r="AA68" i="11"/>
  <c r="AA52" i="11"/>
  <c r="AA36" i="11"/>
  <c r="AA20" i="11"/>
  <c r="AA4" i="11"/>
  <c r="AA58" i="11"/>
  <c r="AA18" i="11"/>
  <c r="AA83" i="11"/>
  <c r="AA67" i="11"/>
  <c r="AA51" i="11"/>
  <c r="AA35" i="11"/>
  <c r="AA19" i="11"/>
  <c r="AA86" i="11"/>
  <c r="AA42" i="11"/>
  <c r="AA90" i="11"/>
  <c r="AA77" i="11"/>
  <c r="AA61" i="11"/>
  <c r="AA45" i="11"/>
  <c r="AA29" i="11"/>
  <c r="AA13" i="11"/>
  <c r="AA46" i="11"/>
  <c r="AA89" i="11"/>
  <c r="AA41" i="11"/>
  <c r="AA9" i="11"/>
  <c r="AA80" i="11"/>
  <c r="AA64" i="11"/>
  <c r="AA48" i="11"/>
  <c r="AA32" i="11"/>
  <c r="AA16" i="11"/>
  <c r="AA78" i="11"/>
  <c r="AA50" i="11"/>
  <c r="AA10" i="11"/>
  <c r="AA79" i="11"/>
  <c r="AA63" i="11"/>
  <c r="AA47" i="11"/>
  <c r="AA31" i="11"/>
  <c r="AA15" i="11"/>
  <c r="AA70" i="11"/>
  <c r="AA34" i="11"/>
  <c r="AA73" i="11"/>
  <c r="AA57" i="11"/>
  <c r="AA25" i="11"/>
  <c r="AA26" i="11"/>
  <c r="AA92" i="11"/>
  <c r="AA76" i="11"/>
  <c r="AA60" i="11"/>
  <c r="AA44" i="11"/>
  <c r="AA28" i="11"/>
  <c r="AA12" i="11"/>
  <c r="AA74" i="11"/>
  <c r="AA38" i="11"/>
  <c r="AA91" i="11"/>
  <c r="AA75" i="11"/>
  <c r="AA59" i="11"/>
  <c r="AA43" i="11"/>
  <c r="AA27" i="11"/>
  <c r="AA11" i="11"/>
  <c r="AA62" i="11"/>
  <c r="AA22" i="11"/>
  <c r="AA85" i="11"/>
  <c r="AA69" i="11"/>
  <c r="AA53" i="11"/>
  <c r="AA37" i="11"/>
  <c r="AA21" i="11"/>
  <c r="AA5" i="11"/>
  <c r="AA14" i="11"/>
  <c r="AA88" i="11"/>
  <c r="AA72" i="11"/>
  <c r="AA56" i="11"/>
  <c r="AA40" i="11"/>
  <c r="AA24" i="11"/>
  <c r="AA8" i="11"/>
  <c r="AA66" i="11"/>
  <c r="AA30" i="11"/>
  <c r="AA87" i="11"/>
  <c r="AA71" i="11"/>
  <c r="AA55" i="11"/>
  <c r="AA39" i="11"/>
  <c r="AA23" i="11"/>
  <c r="AA7" i="11"/>
  <c r="AA54" i="11"/>
  <c r="AA6" i="11"/>
  <c r="AA81" i="11"/>
  <c r="AA65" i="11"/>
  <c r="AA49" i="11"/>
  <c r="AA33" i="11"/>
  <c r="AA17" i="11"/>
  <c r="AA82" i="11"/>
</calcChain>
</file>

<file path=xl/sharedStrings.xml><?xml version="1.0" encoding="utf-8"?>
<sst xmlns="http://schemas.openxmlformats.org/spreadsheetml/2006/main" count="428" uniqueCount="154">
  <si>
    <t>PC</t>
  </si>
  <si>
    <t>mu</t>
  </si>
  <si>
    <t>my</t>
  </si>
  <si>
    <t>S1</t>
  </si>
  <si>
    <t>S2</t>
  </si>
  <si>
    <t>S3</t>
  </si>
  <si>
    <t>S4</t>
  </si>
  <si>
    <t>S5</t>
  </si>
  <si>
    <t>a</t>
  </si>
  <si>
    <t>b</t>
  </si>
  <si>
    <t>RMSE</t>
  </si>
  <si>
    <t>R2</t>
  </si>
  <si>
    <t>C</t>
  </si>
  <si>
    <t>No. of Simultaneous Clients</t>
  </si>
  <si>
    <t>Request rate</t>
  </si>
  <si>
    <t>Normal distribution: mean 10ms, stddv=1ms</t>
  </si>
  <si>
    <t>No. of requests</t>
  </si>
  <si>
    <t>Sample time</t>
  </si>
  <si>
    <t>10 seconds</t>
  </si>
  <si>
    <t>Range of u</t>
  </si>
  <si>
    <t>Input Signal</t>
  </si>
  <si>
    <t>Phase</t>
  </si>
  <si>
    <t>xxxxx</t>
  </si>
  <si>
    <t>Mean PC</t>
  </si>
  <si>
    <t>u(k)</t>
  </si>
  <si>
    <t>y(k)</t>
  </si>
  <si>
    <t>u(set)</t>
  </si>
  <si>
    <t>u'(k)=u(k)-mu</t>
  </si>
  <si>
    <t>y'(k)=y(k)-my</t>
  </si>
  <si>
    <t>y'(k)ˆ2</t>
  </si>
  <si>
    <t>u'(k)*y'(k)</t>
  </si>
  <si>
    <t>u'(k)ˆ2</t>
  </si>
  <si>
    <t>y'(k)*y'(k+1)</t>
  </si>
  <si>
    <t>u'(k)*y'(k + 1)</t>
  </si>
  <si>
    <t>u'(k)</t>
  </si>
  <si>
    <t>y'(k)</t>
  </si>
  <si>
    <t>y(predicted)</t>
  </si>
  <si>
    <t>y (real)</t>
  </si>
  <si>
    <t>Message Size</t>
  </si>
  <si>
    <t>[1,…,300]</t>
  </si>
  <si>
    <t>0 &lt;= Kp &lt; (1+a)/b</t>
  </si>
  <si>
    <t>Kp</t>
  </si>
  <si>
    <t>Primeiro ao penúltimo</t>
  </si>
  <si>
    <t>Segundo ao último</t>
  </si>
  <si>
    <t>Ki</t>
  </si>
  <si>
    <t>Kd</t>
  </si>
  <si>
    <t>Kp=(a-0.36)/b</t>
  </si>
  <si>
    <t>Ki=(a-bKp)/b</t>
  </si>
  <si>
    <t>P Controller</t>
  </si>
  <si>
    <t>PID Controller</t>
  </si>
  <si>
    <t>bKd = 0.11</t>
  </si>
  <si>
    <t>a − b(Kp + 2Kd) = 0.063</t>
  </si>
  <si>
    <t>b(Kp+ Ki + Kd) − (1+a) = −0.7</t>
  </si>
  <si>
    <t>256 bytes</t>
  </si>
  <si>
    <t>Queue Size</t>
  </si>
  <si>
    <t>Arrival Rate</t>
  </si>
  <si>
    <t>Calculation</t>
  </si>
  <si>
    <t>3 - 361</t>
  </si>
  <si>
    <t>4 - 362</t>
  </si>
  <si>
    <t>Page 53</t>
  </si>
  <si>
    <t>Page 59</t>
  </si>
  <si>
    <t>Tamanho da Amostra</t>
  </si>
  <si>
    <t>[1-360]</t>
  </si>
  <si>
    <t>[1-22]</t>
  </si>
  <si>
    <t>Input Range</t>
  </si>
  <si>
    <t>K</t>
  </si>
  <si>
    <t>R</t>
  </si>
  <si>
    <t>Evaluation</t>
  </si>
  <si>
    <t>[1-180]</t>
  </si>
  <si>
    <t>3 -181</t>
  </si>
  <si>
    <t>4 - 182</t>
  </si>
  <si>
    <t>3 - 181</t>
  </si>
  <si>
    <t>Training Data</t>
  </si>
  <si>
    <t>Raw Training</t>
  </si>
  <si>
    <t>Test Data</t>
  </si>
  <si>
    <t>Operating Point</t>
  </si>
  <si>
    <t>Mean u</t>
  </si>
  <si>
    <t>Mean y</t>
  </si>
  <si>
    <t>-</t>
  </si>
  <si>
    <t>PI Controller</t>
  </si>
  <si>
    <t>Page 306</t>
  </si>
  <si>
    <r>
      <t xml:space="preserve">b(Kp + </t>
    </r>
    <r>
      <rPr>
        <b/>
        <sz val="12"/>
        <color theme="1"/>
        <rFont val="Calibri"/>
        <family val="2"/>
        <scheme val="minor"/>
      </rPr>
      <t>Ki</t>
    </r>
    <r>
      <rPr>
        <sz val="12"/>
        <color theme="1"/>
        <rFont val="Calibri"/>
        <family val="2"/>
        <scheme val="minor"/>
      </rPr>
      <t>) − (1+a) = −1</t>
    </r>
  </si>
  <si>
    <t>a − bKp = 0.36</t>
  </si>
  <si>
    <t>Page 264</t>
  </si>
  <si>
    <t>Kd=0.11/b</t>
  </si>
  <si>
    <t>Error</t>
  </si>
  <si>
    <t>y</t>
  </si>
  <si>
    <t>r</t>
  </si>
  <si>
    <t>SumError</t>
  </si>
  <si>
    <t>P</t>
  </si>
  <si>
    <t>[y(predicted)-y(real)]ˆ2</t>
  </si>
  <si>
    <t>Ki=(0,3-bKp-b*Kd+a)/b</t>
  </si>
  <si>
    <t>y(real)*y(predicted)</t>
  </si>
  <si>
    <t>y(real)ˆ2</t>
  </si>
  <si>
    <t>y(predicted)^2</t>
  </si>
  <si>
    <t>https://agrimetsoft.com/calculators/R-squared%20correlation</t>
  </si>
  <si>
    <t>https://www.statology.org/rmse-calculator/</t>
  </si>
  <si>
    <t>https://www.easycalculation.com/statistics/r-squared.php</t>
  </si>
  <si>
    <t>PID</t>
  </si>
  <si>
    <t>Page 273</t>
  </si>
  <si>
    <t>|a-bKp| &lt; 1</t>
  </si>
  <si>
    <t>Stability</t>
  </si>
  <si>
    <t>(a-1)/b &gt; Kp &gt; (1+a)/b</t>
  </si>
  <si>
    <t xml:space="preserve">Kp </t>
  </si>
  <si>
    <t>PI</t>
  </si>
  <si>
    <t>Page 324</t>
  </si>
  <si>
    <t>PD Controller</t>
  </si>
  <si>
    <t>Kd/(Kp+Kd) = 0.5</t>
  </si>
  <si>
    <t>Kp + Kd = 0.18</t>
  </si>
  <si>
    <t>Page 318</t>
  </si>
  <si>
    <t>Sample</t>
  </si>
  <si>
    <t>Time (ms)</t>
  </si>
  <si>
    <t>y (predicted) [1-180]</t>
  </si>
  <si>
    <t>y (predicted) [1-360]</t>
  </si>
  <si>
    <t>y (predicted) [1-22]</t>
  </si>
  <si>
    <t>Kp=(-0.063+a-2bKd)/b</t>
  </si>
  <si>
    <t>Step</t>
  </si>
  <si>
    <t>Y (Predicted)</t>
  </si>
  <si>
    <t>Mean</t>
  </si>
  <si>
    <t>Controller Type</t>
  </si>
  <si>
    <t>Standard Deviation</t>
  </si>
  <si>
    <t>Goal = 200</t>
  </si>
  <si>
    <t>Goal = 400</t>
  </si>
  <si>
    <t>Goal = 600</t>
  </si>
  <si>
    <t>tau (Dead time)</t>
  </si>
  <si>
    <t>lambda</t>
  </si>
  <si>
    <t>Ti</t>
  </si>
  <si>
    <t>Td</t>
  </si>
  <si>
    <t>k</t>
  </si>
  <si>
    <t>K (Process gain)[PC=1-&gt;2]</t>
  </si>
  <si>
    <t>T (Time constant) (s)</t>
  </si>
  <si>
    <t>theta</t>
  </si>
  <si>
    <t>(*) Assumed to be very small</t>
  </si>
  <si>
    <t>(**) Assumed to be very small</t>
  </si>
  <si>
    <t>(***) Last process output before moving from 1 to 2 minus intersection of trendline with axis Y = 221,998-163,84</t>
  </si>
  <si>
    <t>Ziegler-Nichols</t>
  </si>
  <si>
    <t>Cohen</t>
  </si>
  <si>
    <t>AMIGO</t>
  </si>
  <si>
    <t>Analytical [1-22]</t>
  </si>
  <si>
    <t>Desvpad</t>
  </si>
  <si>
    <t>Tunning Method</t>
  </si>
  <si>
    <t>Theta</t>
  </si>
  <si>
    <t>Lambda(***)</t>
  </si>
  <si>
    <t>Tau (Dead time)(*)</t>
  </si>
  <si>
    <t>Root Locus</t>
  </si>
  <si>
    <t>3 - 27</t>
  </si>
  <si>
    <t>4 - 28</t>
  </si>
  <si>
    <t>K (Process gain)[PC=1-&gt;10]</t>
  </si>
  <si>
    <t>Raw Data (step 1-&gt; 10)</t>
  </si>
  <si>
    <t>x</t>
  </si>
  <si>
    <t>L (Time constant) (s)(**)</t>
  </si>
  <si>
    <t>Tangent</t>
  </si>
  <si>
    <t>lambda = tau . K/T</t>
  </si>
  <si>
    <t>Book (lambda= tau . K /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</si>
</sst>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"/>
    <numFmt numFmtId="166" formatCode="0.00000"/>
    <numFmt numFmtId="167" formatCode="0.0000000"/>
    <numFmt numFmtId="168" formatCode="0.000000"/>
    <numFmt numFmtId="169" formatCode="0.00000000"/>
    <numFmt numFmtId="170" formatCode="#,##0.0000"/>
    <numFmt numFmtId="171" formatCode="0.000000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7" applyNumberFormat="0" applyAlignment="0" applyProtection="0"/>
    <xf numFmtId="0" fontId="12" fillId="7" borderId="8" applyNumberFormat="0" applyAlignment="0" applyProtection="0"/>
    <xf numFmtId="0" fontId="13" fillId="7" borderId="7" applyNumberFormat="0" applyAlignment="0" applyProtection="0"/>
    <xf numFmtId="0" fontId="14" fillId="0" borderId="9" applyNumberFormat="0" applyFill="0" applyAlignment="0" applyProtection="0"/>
    <xf numFmtId="0" fontId="15" fillId="8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0" fontId="21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167" fontId="0" fillId="0" borderId="1" xfId="0" applyNumberFormat="1" applyFill="1" applyBorder="1"/>
    <xf numFmtId="164" fontId="0" fillId="0" borderId="1" xfId="0" applyNumberFormat="1" applyFill="1" applyBorder="1"/>
    <xf numFmtId="0" fontId="20" fillId="36" borderId="3" xfId="0" applyFont="1" applyFill="1" applyBorder="1" applyAlignment="1">
      <alignment horizontal="center"/>
    </xf>
    <xf numFmtId="0" fontId="2" fillId="37" borderId="1" xfId="0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67" fontId="0" fillId="38" borderId="1" xfId="0" applyNumberFormat="1" applyFill="1" applyBorder="1"/>
    <xf numFmtId="0" fontId="0" fillId="38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167" fontId="2" fillId="0" borderId="1" xfId="0" applyNumberFormat="1" applyFont="1" applyBorder="1"/>
    <xf numFmtId="169" fontId="2" fillId="0" borderId="1" xfId="0" applyNumberFormat="1" applyFont="1" applyBorder="1"/>
    <xf numFmtId="169" fontId="2" fillId="0" borderId="0" xfId="0" applyNumberFormat="1" applyFont="1" applyBorder="1"/>
    <xf numFmtId="167" fontId="2" fillId="0" borderId="0" xfId="0" applyNumberFormat="1" applyFont="1" applyBorder="1"/>
    <xf numFmtId="169" fontId="0" fillId="0" borderId="1" xfId="0" applyNumberFormat="1" applyBorder="1"/>
    <xf numFmtId="1" fontId="0" fillId="0" borderId="1" xfId="0" applyNumberForma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0" fillId="35" borderId="1" xfId="0" applyFill="1" applyBorder="1"/>
    <xf numFmtId="165" fontId="0" fillId="35" borderId="1" xfId="0" applyNumberFormat="1" applyFill="1" applyBorder="1"/>
    <xf numFmtId="0" fontId="0" fillId="0" borderId="1" xfId="0" applyFont="1" applyBorder="1" applyAlignment="1">
      <alignment horizontal="center"/>
    </xf>
    <xf numFmtId="167" fontId="0" fillId="0" borderId="1" xfId="0" applyNumberFormat="1" applyFont="1" applyBorder="1" applyAlignment="1"/>
    <xf numFmtId="167" fontId="2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Border="1"/>
    <xf numFmtId="0" fontId="21" fillId="0" borderId="0" xfId="43"/>
    <xf numFmtId="167" fontId="0" fillId="0" borderId="0" xfId="0" applyNumberFormat="1" applyFill="1"/>
    <xf numFmtId="165" fontId="0" fillId="0" borderId="1" xfId="0" applyNumberFormat="1" applyFill="1" applyBorder="1"/>
    <xf numFmtId="2" fontId="21" fillId="0" borderId="0" xfId="43" applyNumberFormat="1" applyBorder="1"/>
    <xf numFmtId="0" fontId="0" fillId="0" borderId="1" xfId="0" applyBorder="1" applyAlignment="1">
      <alignment horizontal="center"/>
    </xf>
    <xf numFmtId="164" fontId="0" fillId="39" borderId="1" xfId="0" applyNumberFormat="1" applyFill="1" applyBorder="1"/>
    <xf numFmtId="164" fontId="0" fillId="0" borderId="0" xfId="0" applyNumberFormat="1" applyFill="1"/>
    <xf numFmtId="164" fontId="0" fillId="0" borderId="0" xfId="0" applyNumberFormat="1" applyFont="1" applyFill="1"/>
    <xf numFmtId="2" fontId="0" fillId="39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7" borderId="1" xfId="0" applyFill="1" applyBorder="1"/>
    <xf numFmtId="164" fontId="0" fillId="40" borderId="0" xfId="0" applyNumberFormat="1" applyFont="1" applyFill="1"/>
    <xf numFmtId="0" fontId="0" fillId="0" borderId="0" xfId="0" applyFont="1" applyBorder="1"/>
    <xf numFmtId="168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/>
    <xf numFmtId="1" fontId="0" fillId="0" borderId="1" xfId="0" applyNumberFormat="1" applyFill="1" applyBorder="1" applyAlignment="1">
      <alignment horizontal="center"/>
    </xf>
    <xf numFmtId="170" fontId="0" fillId="0" borderId="1" xfId="0" applyNumberFormat="1" applyBorder="1"/>
    <xf numFmtId="170" fontId="0" fillId="0" borderId="1" xfId="0" applyNumberFormat="1" applyFill="1" applyBorder="1"/>
    <xf numFmtId="170" fontId="0" fillId="35" borderId="1" xfId="0" applyNumberFormat="1" applyFill="1" applyBorder="1"/>
    <xf numFmtId="165" fontId="0" fillId="37" borderId="1" xfId="0" applyNumberFormat="1" applyFill="1" applyBorder="1"/>
    <xf numFmtId="2" fontId="0" fillId="37" borderId="1" xfId="0" applyNumberFormat="1" applyFont="1" applyFill="1" applyBorder="1"/>
    <xf numFmtId="170" fontId="0" fillId="0" borderId="2" xfId="0" applyNumberFormat="1" applyBorder="1"/>
    <xf numFmtId="167" fontId="0" fillId="39" borderId="1" xfId="0" applyNumberFormat="1" applyFont="1" applyFill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0" fillId="0" borderId="1" xfId="0" applyNumberFormat="1" applyBorder="1"/>
    <xf numFmtId="0" fontId="0" fillId="40" borderId="1" xfId="0" applyFill="1" applyBorder="1"/>
    <xf numFmtId="0" fontId="0" fillId="0" borderId="3" xfId="0" applyBorder="1"/>
    <xf numFmtId="0" fontId="0" fillId="0" borderId="3" xfId="0" applyFont="1" applyBorder="1"/>
    <xf numFmtId="164" fontId="0" fillId="40" borderId="0" xfId="0" applyNumberFormat="1" applyFill="1"/>
    <xf numFmtId="4" fontId="0" fillId="40" borderId="0" xfId="0" applyNumberFormat="1" applyFill="1"/>
    <xf numFmtId="166" fontId="0" fillId="40" borderId="0" xfId="0" applyNumberFormat="1" applyFont="1" applyFill="1"/>
    <xf numFmtId="1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40" borderId="1" xfId="0" applyNumberFormat="1" applyFill="1" applyBorder="1"/>
    <xf numFmtId="167" fontId="0" fillId="40" borderId="1" xfId="0" applyNumberFormat="1" applyFill="1" applyBorder="1"/>
    <xf numFmtId="166" fontId="2" fillId="0" borderId="0" xfId="0" applyNumberFormat="1" applyFont="1" applyBorder="1" applyAlignment="1">
      <alignment horizontal="center"/>
    </xf>
    <xf numFmtId="2" fontId="0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 applyFill="1"/>
    <xf numFmtId="1" fontId="0" fillId="0" borderId="1" xfId="0" applyNumberFormat="1" applyBorder="1"/>
    <xf numFmtId="1" fontId="0" fillId="39" borderId="1" xfId="0" applyNumberFormat="1" applyFill="1" applyBorder="1"/>
    <xf numFmtId="1" fontId="0" fillId="35" borderId="1" xfId="0" applyNumberFormat="1" applyFill="1" applyBorder="1"/>
    <xf numFmtId="0" fontId="0" fillId="2" borderId="1" xfId="0" applyFill="1" applyBorder="1" applyAlignment="1">
      <alignment horizontal="center"/>
    </xf>
    <xf numFmtId="1" fontId="0" fillId="41" borderId="1" xfId="0" applyNumberFormat="1" applyFill="1" applyBorder="1"/>
    <xf numFmtId="3" fontId="0" fillId="41" borderId="1" xfId="0" applyNumberFormat="1" applyFill="1" applyBorder="1"/>
    <xf numFmtId="165" fontId="0" fillId="41" borderId="1" xfId="0" applyNumberFormat="1" applyFill="1" applyBorder="1"/>
    <xf numFmtId="164" fontId="0" fillId="41" borderId="1" xfId="0" applyNumberFormat="1" applyFill="1" applyBorder="1"/>
    <xf numFmtId="170" fontId="0" fillId="41" borderId="2" xfId="0" applyNumberFormat="1" applyFill="1" applyBorder="1"/>
    <xf numFmtId="170" fontId="0" fillId="41" borderId="1" xfId="0" applyNumberFormat="1" applyFill="1" applyBorder="1"/>
    <xf numFmtId="0" fontId="0" fillId="2" borderId="1" xfId="0" applyFill="1" applyBorder="1"/>
    <xf numFmtId="168" fontId="0" fillId="0" borderId="1" xfId="0" applyNumberFormat="1" applyBorder="1"/>
    <xf numFmtId="168" fontId="2" fillId="0" borderId="1" xfId="0" applyNumberFormat="1" applyFont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2" fillId="0" borderId="1" xfId="0" applyFont="1" applyBorder="1"/>
    <xf numFmtId="0" fontId="22" fillId="36" borderId="17" xfId="0" applyFont="1" applyFill="1" applyBorder="1"/>
    <xf numFmtId="0" fontId="22" fillId="36" borderId="1" xfId="0" applyFont="1" applyFill="1" applyBorder="1" applyAlignment="1">
      <alignment horizontal="center"/>
    </xf>
    <xf numFmtId="168" fontId="0" fillId="0" borderId="1" xfId="0" applyNumberFormat="1" applyFont="1" applyBorder="1"/>
    <xf numFmtId="0" fontId="2" fillId="37" borderId="1" xfId="0" applyFont="1" applyFill="1" applyBorder="1" applyAlignment="1">
      <alignment horizontal="center"/>
    </xf>
    <xf numFmtId="2" fontId="0" fillId="37" borderId="1" xfId="0" applyNumberFormat="1" applyFill="1" applyBorder="1"/>
    <xf numFmtId="0" fontId="2" fillId="2" borderId="1" xfId="0" applyFont="1" applyFill="1" applyBorder="1" applyAlignment="1">
      <alignment horizontal="center"/>
    </xf>
    <xf numFmtId="3" fontId="2" fillId="0" borderId="0" xfId="0" applyNumberFormat="1" applyFont="1" applyBorder="1"/>
    <xf numFmtId="171" fontId="22" fillId="0" borderId="1" xfId="0" applyNumberFormat="1" applyFont="1" applyBorder="1"/>
    <xf numFmtId="171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1" fontId="0" fillId="2" borderId="1" xfId="0" applyNumberFormat="1" applyFill="1" applyBorder="1"/>
    <xf numFmtId="0" fontId="0" fillId="34" borderId="0" xfId="0" applyFill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2" fillId="3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44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9" builtinId="20" customBuiltin="1"/>
    <cellStyle name="Hiperlink" xfId="43" builtinId="8"/>
    <cellStyle name="Neutro" xfId="8" builtinId="28" customBuiltin="1"/>
    <cellStyle name="Normal" xfId="0" builtinId="0"/>
    <cellStyle name="Normal 2" xfId="41" xr:uid="{00000000-0005-0000-0000-000020000000}"/>
    <cellStyle name="Nota 2" xfId="42" xr:uid="{00000000-0005-0000-0000-000021000000}"/>
    <cellStyle name="Ruim" xfId="7" builtinId="27" customBuiltin="1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'Data-Training'!#REF!</c:f>
            </c:numRef>
          </c:xVal>
          <c:yVal>
            <c:numRef>
              <c:f>'Data-Training'!#REF!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0-B846-A627-43B94811CE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'Data-Training'!#REF!</c:f>
            </c:numRef>
          </c:xVal>
          <c:yVal>
            <c:numRef>
              <c:f>'Training-data'!$I$4:$I$220</c:f>
              <c:numCache>
                <c:formatCode>0.0000</c:formatCode>
                <c:ptCount val="217"/>
                <c:pt idx="0">
                  <c:v>191384.37562500013</c:v>
                </c:pt>
                <c:pt idx="1">
                  <c:v>155254.42957921448</c:v>
                </c:pt>
                <c:pt idx="2">
                  <c:v>123965.89159794495</c:v>
                </c:pt>
                <c:pt idx="3">
                  <c:v>92685.383117195728</c:v>
                </c:pt>
                <c:pt idx="4">
                  <c:v>76491.946280567208</c:v>
                </c:pt>
                <c:pt idx="5">
                  <c:v>57425.551639568235</c:v>
                </c:pt>
                <c:pt idx="6">
                  <c:v>50809.886238943873</c:v>
                </c:pt>
                <c:pt idx="7">
                  <c:v>36551.580879942834</c:v>
                </c:pt>
                <c:pt idx="8">
                  <c:v>22217.585354448525</c:v>
                </c:pt>
                <c:pt idx="9">
                  <c:v>10153.650234781509</c:v>
                </c:pt>
                <c:pt idx="10">
                  <c:v>8468.3037727627743</c:v>
                </c:pt>
                <c:pt idx="11">
                  <c:v>346.11001625911001</c:v>
                </c:pt>
                <c:pt idx="12">
                  <c:v>813.67562499999224</c:v>
                </c:pt>
                <c:pt idx="13">
                  <c:v>3196.7168841051139</c:v>
                </c:pt>
                <c:pt idx="14">
                  <c:v>351.59274258584378</c:v>
                </c:pt>
                <c:pt idx="15">
                  <c:v>7819.5511192767663</c:v>
                </c:pt>
                <c:pt idx="16">
                  <c:v>20915.457570889666</c:v>
                </c:pt>
                <c:pt idx="17">
                  <c:v>27110.950338839702</c:v>
                </c:pt>
                <c:pt idx="18">
                  <c:v>35177.725052679438</c:v>
                </c:pt>
                <c:pt idx="19">
                  <c:v>57635.231192117499</c:v>
                </c:pt>
                <c:pt idx="20">
                  <c:v>74959.374360041547</c:v>
                </c:pt>
                <c:pt idx="21">
                  <c:v>161170.52010991139</c:v>
                </c:pt>
                <c:pt idx="22">
                  <c:v>195343.32635340781</c:v>
                </c:pt>
                <c:pt idx="23">
                  <c:v>162312.16443873561</c:v>
                </c:pt>
                <c:pt idx="24">
                  <c:v>198119.0353544484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60-B846-A627-43B94811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1056"/>
        <c:axId val="125346944"/>
      </c:scatterChart>
      <c:valAx>
        <c:axId val="1253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46944"/>
        <c:crosses val="autoZero"/>
        <c:crossBetween val="midCat"/>
      </c:valAx>
      <c:valAx>
        <c:axId val="125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65327458385485E-2"/>
          <c:y val="0.18922552629315242"/>
          <c:w val="0.89138197943047048"/>
          <c:h val="0.728959867237731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900"/>
            <c:dispRSqr val="1"/>
            <c:dispEq val="1"/>
            <c:trendlineLbl>
              <c:layout>
                <c:manualLayout>
                  <c:x val="1.2093084345698897E-3"/>
                  <c:y val="0.241563218974846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=y = 23,196x + 163,84</a:t>
                    </a:r>
                    <a:br>
                      <a:rPr lang="en-US" baseline="0"/>
                    </a:br>
                    <a:r>
                      <a:rPr lang="en-US" baseline="0"/>
                      <a:t>R² = 0,7027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'Ziegler-Nichols'!$C$38:$C$47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438</c:v>
                </c:pt>
                <c:pt idx="6">
                  <c:v>380</c:v>
                </c:pt>
                <c:pt idx="7">
                  <c:v>493</c:v>
                </c:pt>
                <c:pt idx="8">
                  <c:v>498</c:v>
                </c:pt>
                <c:pt idx="9">
                  <c:v>494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C7-514F-BE11-25A86F411610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'Ziegler-Nichols'!$F$26:$F$35</c:f>
              <c:numCache>
                <c:formatCode>0.00</c:formatCode>
                <c:ptCount val="10"/>
                <c:pt idx="0">
                  <c:v>-1400</c:v>
                </c:pt>
                <c:pt idx="1">
                  <c:v>-1030</c:v>
                </c:pt>
                <c:pt idx="2">
                  <c:v>-660</c:v>
                </c:pt>
                <c:pt idx="3">
                  <c:v>-290</c:v>
                </c:pt>
                <c:pt idx="4">
                  <c:v>80</c:v>
                </c:pt>
                <c:pt idx="5">
                  <c:v>450</c:v>
                </c:pt>
                <c:pt idx="6">
                  <c:v>820</c:v>
                </c:pt>
                <c:pt idx="7">
                  <c:v>1190</c:v>
                </c:pt>
                <c:pt idx="8">
                  <c:v>1560</c:v>
                </c:pt>
                <c:pt idx="9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B-1849-9650-331B2A80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6608"/>
        <c:axId val="119855792"/>
      </c:lineChart>
      <c:catAx>
        <c:axId val="12022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5792"/>
        <c:crosses val="autoZero"/>
        <c:auto val="1"/>
        <c:lblAlgn val="ctr"/>
        <c:lblOffset val="100"/>
        <c:noMultiLvlLbl val="0"/>
      </c:catAx>
      <c:valAx>
        <c:axId val="119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Tunning!$C$18:$C$80</c:f>
              <c:numCache>
                <c:formatCode>General</c:formatCode>
                <c:ptCount val="63"/>
                <c:pt idx="0">
                  <c:v>201.78899999999999</c:v>
                </c:pt>
                <c:pt idx="1">
                  <c:v>229.68799999999999</c:v>
                </c:pt>
                <c:pt idx="2">
                  <c:v>455.096</c:v>
                </c:pt>
                <c:pt idx="3">
                  <c:v>436.68799999999999</c:v>
                </c:pt>
                <c:pt idx="4">
                  <c:v>445.99799999999999</c:v>
                </c:pt>
                <c:pt idx="5">
                  <c:v>230.596</c:v>
                </c:pt>
                <c:pt idx="6">
                  <c:v>458.79700000000003</c:v>
                </c:pt>
                <c:pt idx="7">
                  <c:v>418.79199999999997</c:v>
                </c:pt>
                <c:pt idx="8">
                  <c:v>352.09199999999998</c:v>
                </c:pt>
                <c:pt idx="9">
                  <c:v>422.29300000000001</c:v>
                </c:pt>
                <c:pt idx="10">
                  <c:v>409.089</c:v>
                </c:pt>
                <c:pt idx="11">
                  <c:v>400.298</c:v>
                </c:pt>
                <c:pt idx="12">
                  <c:v>382.59399999999999</c:v>
                </c:pt>
                <c:pt idx="13">
                  <c:v>383.596</c:v>
                </c:pt>
                <c:pt idx="14">
                  <c:v>435.49799999999999</c:v>
                </c:pt>
                <c:pt idx="15">
                  <c:v>380.791</c:v>
                </c:pt>
                <c:pt idx="16">
                  <c:v>403.98899999999998</c:v>
                </c:pt>
                <c:pt idx="17">
                  <c:v>434.096</c:v>
                </c:pt>
                <c:pt idx="18">
                  <c:v>423.291</c:v>
                </c:pt>
                <c:pt idx="19">
                  <c:v>363.89699999999999</c:v>
                </c:pt>
                <c:pt idx="20">
                  <c:v>449.59399999999999</c:v>
                </c:pt>
                <c:pt idx="21">
                  <c:v>405.39400000000001</c:v>
                </c:pt>
                <c:pt idx="22">
                  <c:v>419.29199999999997</c:v>
                </c:pt>
                <c:pt idx="23">
                  <c:v>367.39400000000001</c:v>
                </c:pt>
                <c:pt idx="24">
                  <c:v>433.596</c:v>
                </c:pt>
                <c:pt idx="25">
                  <c:v>389.28800000000001</c:v>
                </c:pt>
                <c:pt idx="26">
                  <c:v>360.89600000000002</c:v>
                </c:pt>
                <c:pt idx="27">
                  <c:v>422.28100000000001</c:v>
                </c:pt>
                <c:pt idx="28">
                  <c:v>332.298</c:v>
                </c:pt>
                <c:pt idx="29">
                  <c:v>374.97699999999998</c:v>
                </c:pt>
                <c:pt idx="30">
                  <c:v>191.886</c:v>
                </c:pt>
                <c:pt idx="31">
                  <c:v>9.8979999999999997</c:v>
                </c:pt>
                <c:pt idx="32">
                  <c:v>120.494</c:v>
                </c:pt>
                <c:pt idx="33">
                  <c:v>931.57500000000005</c:v>
                </c:pt>
                <c:pt idx="34">
                  <c:v>783.38300000000004</c:v>
                </c:pt>
                <c:pt idx="35">
                  <c:v>510.846</c:v>
                </c:pt>
                <c:pt idx="36">
                  <c:v>381.09800000000001</c:v>
                </c:pt>
                <c:pt idx="37">
                  <c:v>209.89500000000001</c:v>
                </c:pt>
                <c:pt idx="38">
                  <c:v>333.96699999999998</c:v>
                </c:pt>
                <c:pt idx="39">
                  <c:v>549.58500000000004</c:v>
                </c:pt>
                <c:pt idx="40">
                  <c:v>430.78699999999998</c:v>
                </c:pt>
                <c:pt idx="41">
                  <c:v>393.29599999999999</c:v>
                </c:pt>
                <c:pt idx="42">
                  <c:v>390.79500000000002</c:v>
                </c:pt>
                <c:pt idx="43">
                  <c:v>367.495</c:v>
                </c:pt>
                <c:pt idx="44">
                  <c:v>380.09500000000003</c:v>
                </c:pt>
                <c:pt idx="45">
                  <c:v>452.68</c:v>
                </c:pt>
                <c:pt idx="46">
                  <c:v>191.30699999999999</c:v>
                </c:pt>
                <c:pt idx="47">
                  <c:v>9.1910000000000007</c:v>
                </c:pt>
                <c:pt idx="48">
                  <c:v>284.69499999999999</c:v>
                </c:pt>
                <c:pt idx="49">
                  <c:v>903.79100000000005</c:v>
                </c:pt>
                <c:pt idx="50">
                  <c:v>672.09100000000001</c:v>
                </c:pt>
                <c:pt idx="51">
                  <c:v>435.99799999999999</c:v>
                </c:pt>
                <c:pt idx="52">
                  <c:v>397.39</c:v>
                </c:pt>
                <c:pt idx="53">
                  <c:v>206.97900000000001</c:v>
                </c:pt>
                <c:pt idx="54">
                  <c:v>441.77499999999998</c:v>
                </c:pt>
                <c:pt idx="55">
                  <c:v>399.39299999999997</c:v>
                </c:pt>
                <c:pt idx="56">
                  <c:v>384.089</c:v>
                </c:pt>
                <c:pt idx="57">
                  <c:v>423.18799999999999</c:v>
                </c:pt>
                <c:pt idx="58">
                  <c:v>432.19400000000002</c:v>
                </c:pt>
                <c:pt idx="59">
                  <c:v>208.089</c:v>
                </c:pt>
                <c:pt idx="60">
                  <c:v>558.28599999999994</c:v>
                </c:pt>
                <c:pt idx="61">
                  <c:v>548.79300000000001</c:v>
                </c:pt>
                <c:pt idx="62">
                  <c:v>178.39400000000001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3C-514A-96D8-955F6548FAED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Tunning!$G$18:$G$80</c:f>
              <c:numCache>
                <c:formatCode>General</c:formatCode>
                <c:ptCount val="63"/>
                <c:pt idx="0">
                  <c:v>206.69</c:v>
                </c:pt>
                <c:pt idx="1">
                  <c:v>2505.1469999999999</c:v>
                </c:pt>
                <c:pt idx="2">
                  <c:v>1085.57</c:v>
                </c:pt>
                <c:pt idx="3">
                  <c:v>234.096</c:v>
                </c:pt>
                <c:pt idx="4">
                  <c:v>221.18600000000001</c:v>
                </c:pt>
                <c:pt idx="5">
                  <c:v>223.75</c:v>
                </c:pt>
                <c:pt idx="6">
                  <c:v>231.18700000000001</c:v>
                </c:pt>
                <c:pt idx="7">
                  <c:v>226.989</c:v>
                </c:pt>
                <c:pt idx="8">
                  <c:v>213.49100000000001</c:v>
                </c:pt>
                <c:pt idx="9">
                  <c:v>177.696</c:v>
                </c:pt>
                <c:pt idx="10">
                  <c:v>222.98400000000001</c:v>
                </c:pt>
                <c:pt idx="11">
                  <c:v>218.797</c:v>
                </c:pt>
                <c:pt idx="12">
                  <c:v>229.697</c:v>
                </c:pt>
                <c:pt idx="13">
                  <c:v>196.79400000000001</c:v>
                </c:pt>
                <c:pt idx="14">
                  <c:v>211.79400000000001</c:v>
                </c:pt>
                <c:pt idx="15">
                  <c:v>222.48599999999999</c:v>
                </c:pt>
                <c:pt idx="16">
                  <c:v>214.79</c:v>
                </c:pt>
                <c:pt idx="17">
                  <c:v>215.29599999999999</c:v>
                </c:pt>
                <c:pt idx="18">
                  <c:v>2447.2460000000001</c:v>
                </c:pt>
                <c:pt idx="19">
                  <c:v>806.75099999999998</c:v>
                </c:pt>
                <c:pt idx="20">
                  <c:v>196.18100000000001</c:v>
                </c:pt>
                <c:pt idx="21">
                  <c:v>220.39699999999999</c:v>
                </c:pt>
                <c:pt idx="22">
                  <c:v>214.89400000000001</c:v>
                </c:pt>
                <c:pt idx="23">
                  <c:v>186.08500000000001</c:v>
                </c:pt>
                <c:pt idx="24">
                  <c:v>205.279</c:v>
                </c:pt>
                <c:pt idx="25">
                  <c:v>216.69800000000001</c:v>
                </c:pt>
                <c:pt idx="26">
                  <c:v>190.39500000000001</c:v>
                </c:pt>
                <c:pt idx="27">
                  <c:v>223.096</c:v>
                </c:pt>
                <c:pt idx="28">
                  <c:v>198.09700000000001</c:v>
                </c:pt>
                <c:pt idx="29">
                  <c:v>224.08799999999999</c:v>
                </c:pt>
                <c:pt idx="30">
                  <c:v>214.98400000000001</c:v>
                </c:pt>
                <c:pt idx="31">
                  <c:v>174.49700000000001</c:v>
                </c:pt>
                <c:pt idx="32">
                  <c:v>1795.09</c:v>
                </c:pt>
                <c:pt idx="33">
                  <c:v>119.898</c:v>
                </c:pt>
                <c:pt idx="34">
                  <c:v>87.198999999999998</c:v>
                </c:pt>
                <c:pt idx="35">
                  <c:v>206.78700000000001</c:v>
                </c:pt>
                <c:pt idx="36">
                  <c:v>218.892</c:v>
                </c:pt>
                <c:pt idx="37">
                  <c:v>203.48500000000001</c:v>
                </c:pt>
                <c:pt idx="38">
                  <c:v>214.19800000000001</c:v>
                </c:pt>
                <c:pt idx="39">
                  <c:v>219.59200000000001</c:v>
                </c:pt>
                <c:pt idx="40">
                  <c:v>2220.2620000000002</c:v>
                </c:pt>
                <c:pt idx="41">
                  <c:v>901.20899999999995</c:v>
                </c:pt>
                <c:pt idx="42">
                  <c:v>202.691</c:v>
                </c:pt>
                <c:pt idx="43">
                  <c:v>209.89599999999999</c:v>
                </c:pt>
                <c:pt idx="44">
                  <c:v>208.66399999999999</c:v>
                </c:pt>
                <c:pt idx="45">
                  <c:v>234.06899999999999</c:v>
                </c:pt>
                <c:pt idx="46">
                  <c:v>210.93299999999999</c:v>
                </c:pt>
                <c:pt idx="47">
                  <c:v>213.465</c:v>
                </c:pt>
                <c:pt idx="48">
                  <c:v>197.39699999999999</c:v>
                </c:pt>
                <c:pt idx="49">
                  <c:v>1.599</c:v>
                </c:pt>
                <c:pt idx="50">
                  <c:v>3.2970000000000002</c:v>
                </c:pt>
                <c:pt idx="51">
                  <c:v>3.7959999999999998</c:v>
                </c:pt>
                <c:pt idx="52">
                  <c:v>1594.623</c:v>
                </c:pt>
                <c:pt idx="53">
                  <c:v>1001.152</c:v>
                </c:pt>
                <c:pt idx="54">
                  <c:v>53.594000000000001</c:v>
                </c:pt>
                <c:pt idx="55">
                  <c:v>232.89599999999999</c:v>
                </c:pt>
                <c:pt idx="56">
                  <c:v>236.095</c:v>
                </c:pt>
                <c:pt idx="57">
                  <c:v>238.886</c:v>
                </c:pt>
                <c:pt idx="58">
                  <c:v>233.07499999999999</c:v>
                </c:pt>
                <c:pt idx="59">
                  <c:v>236.387</c:v>
                </c:pt>
                <c:pt idx="60">
                  <c:v>232.98500000000001</c:v>
                </c:pt>
                <c:pt idx="61">
                  <c:v>232.68199999999999</c:v>
                </c:pt>
                <c:pt idx="62">
                  <c:v>2191.2469999999998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3C-514A-96D8-955F6548FAED}"/>
            </c:ext>
          </c:extLst>
        </c:ser>
        <c:ser>
          <c:idx val="2"/>
          <c:order val="2"/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Tunning!$O$18:$O$78</c:f>
              <c:numCache>
                <c:formatCode>General</c:formatCode>
                <c:ptCount val="61"/>
                <c:pt idx="0">
                  <c:v>289.48599999999999</c:v>
                </c:pt>
                <c:pt idx="1">
                  <c:v>2471.1280000000002</c:v>
                </c:pt>
                <c:pt idx="2">
                  <c:v>1094.3789999999999</c:v>
                </c:pt>
                <c:pt idx="3">
                  <c:v>234.59800000000001</c:v>
                </c:pt>
                <c:pt idx="4">
                  <c:v>224.49100000000001</c:v>
                </c:pt>
                <c:pt idx="5">
                  <c:v>219.69200000000001</c:v>
                </c:pt>
                <c:pt idx="6">
                  <c:v>207.77699999999999</c:v>
                </c:pt>
                <c:pt idx="7">
                  <c:v>221.095</c:v>
                </c:pt>
                <c:pt idx="8">
                  <c:v>221.28899999999999</c:v>
                </c:pt>
                <c:pt idx="9">
                  <c:v>223.785</c:v>
                </c:pt>
                <c:pt idx="10">
                  <c:v>224.98599999999999</c:v>
                </c:pt>
                <c:pt idx="11">
                  <c:v>210.095</c:v>
                </c:pt>
                <c:pt idx="12">
                  <c:v>222.69499999999999</c:v>
                </c:pt>
                <c:pt idx="13">
                  <c:v>206.99199999999999</c:v>
                </c:pt>
                <c:pt idx="14">
                  <c:v>209.99600000000001</c:v>
                </c:pt>
                <c:pt idx="15">
                  <c:v>205.393</c:v>
                </c:pt>
                <c:pt idx="16">
                  <c:v>204.38900000000001</c:v>
                </c:pt>
                <c:pt idx="17">
                  <c:v>231.09</c:v>
                </c:pt>
                <c:pt idx="18">
                  <c:v>2491.9340000000002</c:v>
                </c:pt>
                <c:pt idx="19">
                  <c:v>819.18299999999999</c:v>
                </c:pt>
                <c:pt idx="20">
                  <c:v>209.28899999999999</c:v>
                </c:pt>
                <c:pt idx="21">
                  <c:v>172.09100000000001</c:v>
                </c:pt>
                <c:pt idx="22">
                  <c:v>213.489</c:v>
                </c:pt>
                <c:pt idx="23">
                  <c:v>207.58</c:v>
                </c:pt>
                <c:pt idx="24">
                  <c:v>221.197</c:v>
                </c:pt>
                <c:pt idx="25">
                  <c:v>48.893000000000001</c:v>
                </c:pt>
                <c:pt idx="26">
                  <c:v>35.399000000000001</c:v>
                </c:pt>
                <c:pt idx="27">
                  <c:v>220.28800000000001</c:v>
                </c:pt>
                <c:pt idx="28">
                  <c:v>164.2</c:v>
                </c:pt>
                <c:pt idx="29">
                  <c:v>214.59100000000001</c:v>
                </c:pt>
                <c:pt idx="30">
                  <c:v>225.893</c:v>
                </c:pt>
                <c:pt idx="31">
                  <c:v>2253.1610000000001</c:v>
                </c:pt>
                <c:pt idx="32">
                  <c:v>474.78</c:v>
                </c:pt>
                <c:pt idx="33">
                  <c:v>197.09299999999999</c:v>
                </c:pt>
                <c:pt idx="34">
                  <c:v>211.78800000000001</c:v>
                </c:pt>
                <c:pt idx="35">
                  <c:v>218.697</c:v>
                </c:pt>
                <c:pt idx="36">
                  <c:v>201.38499999999999</c:v>
                </c:pt>
                <c:pt idx="37">
                  <c:v>206.262</c:v>
                </c:pt>
                <c:pt idx="38">
                  <c:v>222.554</c:v>
                </c:pt>
                <c:pt idx="39">
                  <c:v>227.179</c:v>
                </c:pt>
                <c:pt idx="40">
                  <c:v>221.096</c:v>
                </c:pt>
                <c:pt idx="41">
                  <c:v>223.089</c:v>
                </c:pt>
                <c:pt idx="42">
                  <c:v>202.095</c:v>
                </c:pt>
                <c:pt idx="43">
                  <c:v>227.19399999999999</c:v>
                </c:pt>
                <c:pt idx="44">
                  <c:v>2227.8519999999999</c:v>
                </c:pt>
                <c:pt idx="45">
                  <c:v>826.34500000000003</c:v>
                </c:pt>
                <c:pt idx="46">
                  <c:v>3.597</c:v>
                </c:pt>
                <c:pt idx="47">
                  <c:v>91.156999999999996</c:v>
                </c:pt>
                <c:pt idx="48">
                  <c:v>105.59</c:v>
                </c:pt>
                <c:pt idx="49">
                  <c:v>235.095</c:v>
                </c:pt>
                <c:pt idx="50">
                  <c:v>232.65600000000001</c:v>
                </c:pt>
                <c:pt idx="51">
                  <c:v>179.69499999999999</c:v>
                </c:pt>
                <c:pt idx="52">
                  <c:v>234.59200000000001</c:v>
                </c:pt>
                <c:pt idx="53">
                  <c:v>233.791</c:v>
                </c:pt>
                <c:pt idx="54">
                  <c:v>236.696</c:v>
                </c:pt>
                <c:pt idx="55">
                  <c:v>233.67500000000001</c:v>
                </c:pt>
                <c:pt idx="56">
                  <c:v>2213.5830000000001</c:v>
                </c:pt>
                <c:pt idx="57">
                  <c:v>1056.489</c:v>
                </c:pt>
                <c:pt idx="58">
                  <c:v>214.89099999999999</c:v>
                </c:pt>
                <c:pt idx="59">
                  <c:v>239.58600000000001</c:v>
                </c:pt>
                <c:pt idx="60">
                  <c:v>224.39500000000001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53C-514A-96D8-955F6548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42096"/>
        <c:axId val="1622143776"/>
      </c:lineChart>
      <c:catAx>
        <c:axId val="162214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143776"/>
        <c:crosses val="autoZero"/>
        <c:auto val="1"/>
        <c:lblAlgn val="ctr"/>
        <c:lblOffset val="100"/>
        <c:noMultiLvlLbl val="0"/>
      </c:catAx>
      <c:valAx>
        <c:axId val="16221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21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Observed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'Training-data'!$E$3:$E$362</c:f>
              <c:numCache>
                <c:formatCode>0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'Training-data'!$F$3:$F$362</c:f>
              <c:numCache>
                <c:formatCode>#,##0</c:formatCode>
                <c:ptCount val="360"/>
                <c:pt idx="0">
                  <c:v>36.032258064516128</c:v>
                </c:pt>
                <c:pt idx="1">
                  <c:v>75.612903225806448</c:v>
                </c:pt>
                <c:pt idx="2">
                  <c:v>119.06451612903226</c:v>
                </c:pt>
                <c:pt idx="3">
                  <c:v>161</c:v>
                </c:pt>
                <c:pt idx="4">
                  <c:v>208.64516129032259</c:v>
                </c:pt>
                <c:pt idx="5">
                  <c:v>236.51612903225808</c:v>
                </c:pt>
                <c:pt idx="6">
                  <c:v>273.45161290322579</c:v>
                </c:pt>
                <c:pt idx="7">
                  <c:v>287.67741935483872</c:v>
                </c:pt>
                <c:pt idx="8">
                  <c:v>321.90322580645159</c:v>
                </c:pt>
                <c:pt idx="9">
                  <c:v>364.03225806451616</c:v>
                </c:pt>
                <c:pt idx="10">
                  <c:v>412.32258064516128</c:v>
                </c:pt>
                <c:pt idx="11">
                  <c:v>421.06451612903226</c:v>
                </c:pt>
                <c:pt idx="12">
                  <c:v>494.48387096774195</c:v>
                </c:pt>
                <c:pt idx="13">
                  <c:v>541.61290322580646</c:v>
                </c:pt>
                <c:pt idx="14">
                  <c:v>456.54838709677421</c:v>
                </c:pt>
                <c:pt idx="15">
                  <c:v>531.83870967741939</c:v>
                </c:pt>
                <c:pt idx="16">
                  <c:v>601.51612903225805</c:v>
                </c:pt>
                <c:pt idx="17">
                  <c:v>657.70967741935488</c:v>
                </c:pt>
                <c:pt idx="18">
                  <c:v>677.74193548387098</c:v>
                </c:pt>
                <c:pt idx="19">
                  <c:v>700.64516129032256</c:v>
                </c:pt>
                <c:pt idx="20">
                  <c:v>753.16129032258061</c:v>
                </c:pt>
                <c:pt idx="21">
                  <c:v>786.875</c:v>
                </c:pt>
                <c:pt idx="22">
                  <c:v>914.54838709677415</c:v>
                </c:pt>
                <c:pt idx="23">
                  <c:v>955.06451612903231</c:v>
                </c:pt>
                <c:pt idx="24">
                  <c:v>915.9677419354839</c:v>
                </c:pt>
                <c:pt idx="25">
                  <c:v>958.19354838709683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5-934D-BD5D-F83CA7F8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29888"/>
        <c:axId val="1387231536"/>
      </c:scatterChart>
      <c:valAx>
        <c:axId val="13872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Prefetch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31536"/>
        <c:crosses val="autoZero"/>
        <c:crossBetween val="midCat"/>
      </c:valAx>
      <c:valAx>
        <c:axId val="13872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(messages/s)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Observed data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'Training-data'!$F$3:$F$40</c:f>
              <c:numCache>
                <c:formatCode>#,##0</c:formatCode>
                <c:ptCount val="38"/>
                <c:pt idx="0">
                  <c:v>36.032258064516128</c:v>
                </c:pt>
                <c:pt idx="1">
                  <c:v>75.612903225806448</c:v>
                </c:pt>
                <c:pt idx="2">
                  <c:v>119.06451612903226</c:v>
                </c:pt>
                <c:pt idx="3">
                  <c:v>161</c:v>
                </c:pt>
                <c:pt idx="4">
                  <c:v>208.64516129032259</c:v>
                </c:pt>
                <c:pt idx="5">
                  <c:v>236.51612903225808</c:v>
                </c:pt>
                <c:pt idx="6">
                  <c:v>273.45161290322579</c:v>
                </c:pt>
                <c:pt idx="7">
                  <c:v>287.67741935483872</c:v>
                </c:pt>
                <c:pt idx="8">
                  <c:v>321.90322580645159</c:v>
                </c:pt>
                <c:pt idx="9">
                  <c:v>364.03225806451616</c:v>
                </c:pt>
                <c:pt idx="10">
                  <c:v>412.32258064516128</c:v>
                </c:pt>
                <c:pt idx="11">
                  <c:v>421.06451612903226</c:v>
                </c:pt>
                <c:pt idx="12">
                  <c:v>494.48387096774195</c:v>
                </c:pt>
                <c:pt idx="13">
                  <c:v>541.61290322580646</c:v>
                </c:pt>
                <c:pt idx="14">
                  <c:v>456.54838709677421</c:v>
                </c:pt>
                <c:pt idx="15">
                  <c:v>531.83870967741939</c:v>
                </c:pt>
                <c:pt idx="16">
                  <c:v>601.51612903225805</c:v>
                </c:pt>
                <c:pt idx="17">
                  <c:v>657.70967741935488</c:v>
                </c:pt>
                <c:pt idx="18">
                  <c:v>677.74193548387098</c:v>
                </c:pt>
                <c:pt idx="19">
                  <c:v>700.64516129032256</c:v>
                </c:pt>
                <c:pt idx="20">
                  <c:v>753.16129032258061</c:v>
                </c:pt>
                <c:pt idx="21">
                  <c:v>786.875</c:v>
                </c:pt>
                <c:pt idx="22">
                  <c:v>914.54838709677415</c:v>
                </c:pt>
                <c:pt idx="23">
                  <c:v>955.06451612903231</c:v>
                </c:pt>
                <c:pt idx="24">
                  <c:v>915.9677419354839</c:v>
                </c:pt>
                <c:pt idx="25">
                  <c:v>958.19354838709683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F5-934D-BD5D-F83CA7F80EE6}"/>
            </c:ext>
          </c:extLst>
        </c:ser>
        <c:ser>
          <c:idx val="1"/>
          <c:order val="1"/>
          <c:tx>
            <c:v>Predicted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'Training-data'!$N$3:$N$40</c:f>
              <c:numCache>
                <c:formatCode>#,##0.0000</c:formatCode>
                <c:ptCount val="38"/>
                <c:pt idx="1">
                  <c:v>36.523107812475331</c:v>
                </c:pt>
                <c:pt idx="2">
                  <c:v>73.63375827954367</c:v>
                </c:pt>
                <c:pt idx="3">
                  <c:v>111.38536436980436</c:v>
                </c:pt>
                <c:pt idx="4">
                  <c:v>148.88592950764806</c:v>
                </c:pt>
                <c:pt idx="5">
                  <c:v>187.33190418970048</c:v>
                </c:pt>
                <c:pt idx="6">
                  <c:v>222.5036638966119</c:v>
                </c:pt>
                <c:pt idx="7">
                  <c:v>259.17632802116549</c:v>
                </c:pt>
                <c:pt idx="8">
                  <c:v>292.0887191563238</c:v>
                </c:pt>
                <c:pt idx="9">
                  <c:v>328.3127143446427</c:v>
                </c:pt>
                <c:pt idx="10">
                  <c:v>365.84532726364603</c:v>
                </c:pt>
                <c:pt idx="11">
                  <c:v>404.39812788289714</c:v>
                </c:pt>
                <c:pt idx="12">
                  <c:v>436.4024985518663</c:v>
                </c:pt>
                <c:pt idx="13">
                  <c:v>479.11616942500791</c:v>
                </c:pt>
                <c:pt idx="14">
                  <c:v>517.47668335730134</c:v>
                </c:pt>
                <c:pt idx="15">
                  <c:v>533.94856275757547</c:v>
                </c:pt>
                <c:pt idx="16">
                  <c:v>576.97202884859337</c:v>
                </c:pt>
                <c:pt idx="17">
                  <c:v>619.06610928598241</c:v>
                </c:pt>
                <c:pt idx="18">
                  <c:v>658.92752763591807</c:v>
                </c:pt>
                <c:pt idx="19">
                  <c:v>692.80135220586487</c:v>
                </c:pt>
                <c:pt idx="20">
                  <c:v>727.1505521963461</c:v>
                </c:pt>
                <c:pt idx="21">
                  <c:v>766.4030627042489</c:v>
                </c:pt>
                <c:pt idx="22">
                  <c:v>802.54226480491627</c:v>
                </c:pt>
                <c:pt idx="23">
                  <c:v>854.23932933436345</c:v>
                </c:pt>
                <c:pt idx="24">
                  <c:v>891.50487741036989</c:v>
                </c:pt>
                <c:pt idx="25">
                  <c:v>915.58810483605339</c:v>
                </c:pt>
                <c:pt idx="26">
                  <c:v>953.13674164563645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D-CA42-BA9F-69318C86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229888"/>
        <c:axId val="1387231536"/>
      </c:lineChart>
      <c:catAx>
        <c:axId val="13872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Prefetch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31536"/>
        <c:crosses val="autoZero"/>
        <c:auto val="1"/>
        <c:lblAlgn val="ctr"/>
        <c:lblOffset val="100"/>
        <c:noMultiLvlLbl val="0"/>
      </c:catAx>
      <c:valAx>
        <c:axId val="13872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(messages/s)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'Training-data'!$F$3:$F$223</c:f>
              <c:numCache>
                <c:formatCode>#,##0</c:formatCode>
                <c:ptCount val="221"/>
                <c:pt idx="0">
                  <c:v>36.032258064516128</c:v>
                </c:pt>
                <c:pt idx="1">
                  <c:v>75.612903225806448</c:v>
                </c:pt>
                <c:pt idx="2">
                  <c:v>119.06451612903226</c:v>
                </c:pt>
                <c:pt idx="3">
                  <c:v>161</c:v>
                </c:pt>
                <c:pt idx="4">
                  <c:v>208.64516129032259</c:v>
                </c:pt>
                <c:pt idx="5">
                  <c:v>236.51612903225808</c:v>
                </c:pt>
                <c:pt idx="6">
                  <c:v>273.45161290322579</c:v>
                </c:pt>
                <c:pt idx="7">
                  <c:v>287.67741935483872</c:v>
                </c:pt>
                <c:pt idx="8">
                  <c:v>321.90322580645159</c:v>
                </c:pt>
                <c:pt idx="9">
                  <c:v>364.03225806451616</c:v>
                </c:pt>
                <c:pt idx="10">
                  <c:v>412.32258064516128</c:v>
                </c:pt>
                <c:pt idx="11">
                  <c:v>421.06451612903226</c:v>
                </c:pt>
                <c:pt idx="12">
                  <c:v>494.48387096774195</c:v>
                </c:pt>
                <c:pt idx="13">
                  <c:v>541.61290322580646</c:v>
                </c:pt>
                <c:pt idx="14">
                  <c:v>456.54838709677421</c:v>
                </c:pt>
                <c:pt idx="15">
                  <c:v>531.83870967741939</c:v>
                </c:pt>
                <c:pt idx="16">
                  <c:v>601.51612903225805</c:v>
                </c:pt>
                <c:pt idx="17">
                  <c:v>657.70967741935488</c:v>
                </c:pt>
                <c:pt idx="18">
                  <c:v>677.74193548387098</c:v>
                </c:pt>
                <c:pt idx="19">
                  <c:v>700.64516129032256</c:v>
                </c:pt>
                <c:pt idx="20">
                  <c:v>753.16129032258061</c:v>
                </c:pt>
                <c:pt idx="21">
                  <c:v>786.875</c:v>
                </c:pt>
                <c:pt idx="22">
                  <c:v>914.54838709677415</c:v>
                </c:pt>
                <c:pt idx="23">
                  <c:v>955.06451612903231</c:v>
                </c:pt>
                <c:pt idx="24">
                  <c:v>915.9677419354839</c:v>
                </c:pt>
                <c:pt idx="25">
                  <c:v>958.19354838709683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2-3844-BD22-D6150E43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949727"/>
        <c:axId val="2058042895"/>
      </c:lineChart>
      <c:catAx>
        <c:axId val="208894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042895"/>
        <c:crosses val="autoZero"/>
        <c:auto val="1"/>
        <c:lblAlgn val="ctr"/>
        <c:lblOffset val="100"/>
        <c:noMultiLvlLbl val="0"/>
      </c:catAx>
      <c:valAx>
        <c:axId val="20580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894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Analysis!$B$3:$B$64</c:f>
              <c:numCache>
                <c:formatCode>General</c:formatCode>
                <c:ptCount val="6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</c:numCache>
            </c:numRef>
          </c:cat>
          <c:val>
            <c:numRef>
              <c:f>Analysis!$D$4:$D$62</c:f>
              <c:numCache>
                <c:formatCode>0</c:formatCode>
                <c:ptCount val="59"/>
                <c:pt idx="0">
                  <c:v>218.69800000000001</c:v>
                </c:pt>
                <c:pt idx="1">
                  <c:v>604.19399999999996</c:v>
                </c:pt>
                <c:pt idx="2">
                  <c:v>220.19800000000001</c:v>
                </c:pt>
                <c:pt idx="3">
                  <c:v>569.59100000000001</c:v>
                </c:pt>
                <c:pt idx="4">
                  <c:v>201.99700000000001</c:v>
                </c:pt>
                <c:pt idx="5">
                  <c:v>576.45000000000005</c:v>
                </c:pt>
                <c:pt idx="6">
                  <c:v>208.99799999999999</c:v>
                </c:pt>
                <c:pt idx="7">
                  <c:v>687.6</c:v>
                </c:pt>
                <c:pt idx="8">
                  <c:v>211.09899999999999</c:v>
                </c:pt>
                <c:pt idx="9">
                  <c:v>583.16999999999996</c:v>
                </c:pt>
                <c:pt idx="10">
                  <c:v>213.999</c:v>
                </c:pt>
                <c:pt idx="11">
                  <c:v>473.38900000000001</c:v>
                </c:pt>
                <c:pt idx="12">
                  <c:v>216.899</c:v>
                </c:pt>
                <c:pt idx="13">
                  <c:v>584.84199999999998</c:v>
                </c:pt>
                <c:pt idx="14">
                  <c:v>208.499</c:v>
                </c:pt>
                <c:pt idx="15">
                  <c:v>689.62800000000004</c:v>
                </c:pt>
                <c:pt idx="16">
                  <c:v>212.697</c:v>
                </c:pt>
                <c:pt idx="17">
                  <c:v>582.697</c:v>
                </c:pt>
                <c:pt idx="18">
                  <c:v>212.58699999999999</c:v>
                </c:pt>
                <c:pt idx="19">
                  <c:v>591.07399999999996</c:v>
                </c:pt>
                <c:pt idx="20">
                  <c:v>211.399</c:v>
                </c:pt>
                <c:pt idx="21">
                  <c:v>579.39400000000001</c:v>
                </c:pt>
                <c:pt idx="22">
                  <c:v>206.399</c:v>
                </c:pt>
                <c:pt idx="23">
                  <c:v>699.19100000000003</c:v>
                </c:pt>
                <c:pt idx="24">
                  <c:v>192.691</c:v>
                </c:pt>
                <c:pt idx="25">
                  <c:v>689.49099999999999</c:v>
                </c:pt>
                <c:pt idx="26">
                  <c:v>204.499</c:v>
                </c:pt>
                <c:pt idx="27">
                  <c:v>557.98800000000006</c:v>
                </c:pt>
                <c:pt idx="28">
                  <c:v>203.999</c:v>
                </c:pt>
                <c:pt idx="29">
                  <c:v>685.495</c:v>
                </c:pt>
                <c:pt idx="30">
                  <c:v>203.48400000000001</c:v>
                </c:pt>
                <c:pt idx="31">
                  <c:v>675.79700000000003</c:v>
                </c:pt>
                <c:pt idx="32">
                  <c:v>209.797</c:v>
                </c:pt>
                <c:pt idx="33">
                  <c:v>677.79100000000005</c:v>
                </c:pt>
                <c:pt idx="34">
                  <c:v>213.99799999999999</c:v>
                </c:pt>
                <c:pt idx="35">
                  <c:v>579.59799999999996</c:v>
                </c:pt>
                <c:pt idx="36">
                  <c:v>203.18700000000001</c:v>
                </c:pt>
                <c:pt idx="37">
                  <c:v>695.32100000000003</c:v>
                </c:pt>
                <c:pt idx="38">
                  <c:v>209.899</c:v>
                </c:pt>
                <c:pt idx="39">
                  <c:v>677.98599999999999</c:v>
                </c:pt>
                <c:pt idx="40">
                  <c:v>210.78299999999999</c:v>
                </c:pt>
                <c:pt idx="41">
                  <c:v>657.07899999999995</c:v>
                </c:pt>
                <c:pt idx="42">
                  <c:v>199.79900000000001</c:v>
                </c:pt>
                <c:pt idx="43">
                  <c:v>661.96</c:v>
                </c:pt>
                <c:pt idx="44">
                  <c:v>206.798</c:v>
                </c:pt>
                <c:pt idx="45">
                  <c:v>660.32100000000003</c:v>
                </c:pt>
                <c:pt idx="46">
                  <c:v>200.898</c:v>
                </c:pt>
                <c:pt idx="47">
                  <c:v>680.79600000000005</c:v>
                </c:pt>
                <c:pt idx="48">
                  <c:v>209.78299999999999</c:v>
                </c:pt>
                <c:pt idx="49">
                  <c:v>506.59699999999998</c:v>
                </c:pt>
                <c:pt idx="50">
                  <c:v>208.49700000000001</c:v>
                </c:pt>
                <c:pt idx="51">
                  <c:v>671.38599999999997</c:v>
                </c:pt>
                <c:pt idx="52">
                  <c:v>209.488</c:v>
                </c:pt>
                <c:pt idx="53">
                  <c:v>684.24900000000002</c:v>
                </c:pt>
                <c:pt idx="54">
                  <c:v>203.19800000000001</c:v>
                </c:pt>
                <c:pt idx="55">
                  <c:v>683.37699999999995</c:v>
                </c:pt>
                <c:pt idx="56">
                  <c:v>202.49199999999999</c:v>
                </c:pt>
                <c:pt idx="57">
                  <c:v>530.34699999999998</c:v>
                </c:pt>
                <c:pt idx="58">
                  <c:v>213.999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61-BE48-8733-EA06CDF0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79103"/>
        <c:axId val="1090290607"/>
      </c:lineChart>
      <c:catAx>
        <c:axId val="10899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290607"/>
        <c:crosses val="autoZero"/>
        <c:auto val="1"/>
        <c:lblAlgn val="ctr"/>
        <c:lblOffset val="100"/>
        <c:noMultiLvlLbl val="0"/>
      </c:catAx>
      <c:valAx>
        <c:axId val="10902906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Analysis!$H$4:$H$62</c:f>
              <c:numCache>
                <c:formatCode>0</c:formatCode>
                <c:ptCount val="59"/>
                <c:pt idx="0">
                  <c:v>334.29899999999998</c:v>
                </c:pt>
                <c:pt idx="1">
                  <c:v>219.499</c:v>
                </c:pt>
                <c:pt idx="2">
                  <c:v>164.59899999999999</c:v>
                </c:pt>
                <c:pt idx="3">
                  <c:v>608.34100000000001</c:v>
                </c:pt>
                <c:pt idx="4">
                  <c:v>444.35300000000001</c:v>
                </c:pt>
                <c:pt idx="5">
                  <c:v>440.28100000000001</c:v>
                </c:pt>
                <c:pt idx="6">
                  <c:v>220.69800000000001</c:v>
                </c:pt>
                <c:pt idx="7">
                  <c:v>439.274</c:v>
                </c:pt>
                <c:pt idx="8">
                  <c:v>438.798</c:v>
                </c:pt>
                <c:pt idx="9">
                  <c:v>436.66</c:v>
                </c:pt>
                <c:pt idx="10">
                  <c:v>441.68</c:v>
                </c:pt>
                <c:pt idx="11">
                  <c:v>441.23200000000003</c:v>
                </c:pt>
                <c:pt idx="12">
                  <c:v>218.399</c:v>
                </c:pt>
                <c:pt idx="13">
                  <c:v>434.95100000000002</c:v>
                </c:pt>
                <c:pt idx="14">
                  <c:v>431.798</c:v>
                </c:pt>
                <c:pt idx="15">
                  <c:v>433.78399999999999</c:v>
                </c:pt>
                <c:pt idx="16">
                  <c:v>436.59800000000001</c:v>
                </c:pt>
                <c:pt idx="17">
                  <c:v>434.49599999999998</c:v>
                </c:pt>
                <c:pt idx="18">
                  <c:v>219.797</c:v>
                </c:pt>
                <c:pt idx="19">
                  <c:v>435.584</c:v>
                </c:pt>
                <c:pt idx="20">
                  <c:v>434.79700000000003</c:v>
                </c:pt>
                <c:pt idx="21">
                  <c:v>429.07</c:v>
                </c:pt>
                <c:pt idx="22">
                  <c:v>426.18</c:v>
                </c:pt>
                <c:pt idx="23">
                  <c:v>427.29500000000002</c:v>
                </c:pt>
                <c:pt idx="24">
                  <c:v>217.59700000000001</c:v>
                </c:pt>
                <c:pt idx="25">
                  <c:v>438.17399999999998</c:v>
                </c:pt>
                <c:pt idx="26">
                  <c:v>432.28300000000002</c:v>
                </c:pt>
                <c:pt idx="27">
                  <c:v>435.35399999999998</c:v>
                </c:pt>
                <c:pt idx="28">
                  <c:v>428.59699999999998</c:v>
                </c:pt>
                <c:pt idx="29">
                  <c:v>423.678</c:v>
                </c:pt>
                <c:pt idx="30">
                  <c:v>434.37</c:v>
                </c:pt>
                <c:pt idx="31">
                  <c:v>219.197</c:v>
                </c:pt>
                <c:pt idx="32">
                  <c:v>327.79700000000003</c:v>
                </c:pt>
                <c:pt idx="33">
                  <c:v>593.58500000000004</c:v>
                </c:pt>
                <c:pt idx="34">
                  <c:v>427.68200000000002</c:v>
                </c:pt>
                <c:pt idx="35">
                  <c:v>427.69400000000002</c:v>
                </c:pt>
                <c:pt idx="36">
                  <c:v>219.48400000000001</c:v>
                </c:pt>
                <c:pt idx="37">
                  <c:v>430.084</c:v>
                </c:pt>
                <c:pt idx="38">
                  <c:v>428.089</c:v>
                </c:pt>
                <c:pt idx="39">
                  <c:v>426.298</c:v>
                </c:pt>
                <c:pt idx="40">
                  <c:v>433.69799999999998</c:v>
                </c:pt>
                <c:pt idx="41">
                  <c:v>423.798</c:v>
                </c:pt>
                <c:pt idx="42">
                  <c:v>433.65899999999999</c:v>
                </c:pt>
                <c:pt idx="43">
                  <c:v>430.49599999999998</c:v>
                </c:pt>
                <c:pt idx="44">
                  <c:v>213.779</c:v>
                </c:pt>
                <c:pt idx="45">
                  <c:v>422.39699999999999</c:v>
                </c:pt>
                <c:pt idx="46">
                  <c:v>425.09100000000001</c:v>
                </c:pt>
                <c:pt idx="47">
                  <c:v>310.08800000000002</c:v>
                </c:pt>
                <c:pt idx="48">
                  <c:v>411.59399999999999</c:v>
                </c:pt>
                <c:pt idx="49">
                  <c:v>587.75699999999995</c:v>
                </c:pt>
                <c:pt idx="50">
                  <c:v>414.29199999999997</c:v>
                </c:pt>
                <c:pt idx="51">
                  <c:v>204.79900000000001</c:v>
                </c:pt>
                <c:pt idx="52">
                  <c:v>422.08100000000002</c:v>
                </c:pt>
                <c:pt idx="53">
                  <c:v>434.09699999999998</c:v>
                </c:pt>
                <c:pt idx="54">
                  <c:v>422.39600000000002</c:v>
                </c:pt>
                <c:pt idx="55">
                  <c:v>423.15499999999997</c:v>
                </c:pt>
                <c:pt idx="56">
                  <c:v>432.79700000000003</c:v>
                </c:pt>
                <c:pt idx="57">
                  <c:v>424.79599999999999</c:v>
                </c:pt>
                <c:pt idx="58">
                  <c:v>430.79899999999998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61-BE48-8733-EA06CDF0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79103"/>
        <c:axId val="1090290607"/>
      </c:lineChart>
      <c:catAx>
        <c:axId val="10899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290607"/>
        <c:crosses val="autoZero"/>
        <c:auto val="1"/>
        <c:lblAlgn val="ctr"/>
        <c:lblOffset val="100"/>
        <c:noMultiLvlLbl val="0"/>
      </c:catAx>
      <c:valAx>
        <c:axId val="10902906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PD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Analysis!$L$4:$L$62</c:f>
              <c:numCache>
                <c:formatCode>General</c:formatCode>
                <c:ptCount val="59"/>
                <c:pt idx="0">
                  <c:v>274.48200000000003</c:v>
                </c:pt>
                <c:pt idx="1">
                  <c:v>786.72699999999998</c:v>
                </c:pt>
                <c:pt idx="2">
                  <c:v>194.09100000000001</c:v>
                </c:pt>
                <c:pt idx="3">
                  <c:v>783.84299999999996</c:v>
                </c:pt>
                <c:pt idx="4">
                  <c:v>194.59399999999999</c:v>
                </c:pt>
                <c:pt idx="5">
                  <c:v>784.51099999999997</c:v>
                </c:pt>
                <c:pt idx="6">
                  <c:v>153.39400000000001</c:v>
                </c:pt>
                <c:pt idx="7">
                  <c:v>782.84799999999996</c:v>
                </c:pt>
                <c:pt idx="8">
                  <c:v>194.59100000000001</c:v>
                </c:pt>
                <c:pt idx="9">
                  <c:v>783.85799999999995</c:v>
                </c:pt>
                <c:pt idx="10">
                  <c:v>195.29300000000001</c:v>
                </c:pt>
                <c:pt idx="11">
                  <c:v>785.01599999999996</c:v>
                </c:pt>
                <c:pt idx="12">
                  <c:v>193.48599999999999</c:v>
                </c:pt>
                <c:pt idx="13">
                  <c:v>784.35799999999995</c:v>
                </c:pt>
                <c:pt idx="14">
                  <c:v>194.58699999999999</c:v>
                </c:pt>
                <c:pt idx="15">
                  <c:v>785.04200000000003</c:v>
                </c:pt>
                <c:pt idx="16">
                  <c:v>193.98699999999999</c:v>
                </c:pt>
                <c:pt idx="17">
                  <c:v>780.98699999999997</c:v>
                </c:pt>
                <c:pt idx="18">
                  <c:v>193.39599999999999</c:v>
                </c:pt>
                <c:pt idx="19">
                  <c:v>783.16499999999996</c:v>
                </c:pt>
                <c:pt idx="20">
                  <c:v>194.08099999999999</c:v>
                </c:pt>
                <c:pt idx="21">
                  <c:v>782.95699999999999</c:v>
                </c:pt>
                <c:pt idx="22">
                  <c:v>193.78700000000001</c:v>
                </c:pt>
                <c:pt idx="23">
                  <c:v>781.68100000000004</c:v>
                </c:pt>
                <c:pt idx="24">
                  <c:v>192.18799999999999</c:v>
                </c:pt>
                <c:pt idx="25">
                  <c:v>782.51800000000003</c:v>
                </c:pt>
                <c:pt idx="26">
                  <c:v>194.99100000000001</c:v>
                </c:pt>
                <c:pt idx="27">
                  <c:v>785.38900000000001</c:v>
                </c:pt>
                <c:pt idx="28">
                  <c:v>194.98099999999999</c:v>
                </c:pt>
                <c:pt idx="29">
                  <c:v>730.476</c:v>
                </c:pt>
                <c:pt idx="30">
                  <c:v>186.69</c:v>
                </c:pt>
                <c:pt idx="31">
                  <c:v>735.67899999999997</c:v>
                </c:pt>
                <c:pt idx="32">
                  <c:v>186.87799999999999</c:v>
                </c:pt>
                <c:pt idx="33">
                  <c:v>727.875</c:v>
                </c:pt>
                <c:pt idx="34">
                  <c:v>187.26</c:v>
                </c:pt>
                <c:pt idx="35">
                  <c:v>734.76400000000001</c:v>
                </c:pt>
                <c:pt idx="36">
                  <c:v>144.292</c:v>
                </c:pt>
                <c:pt idx="37">
                  <c:v>737.55</c:v>
                </c:pt>
                <c:pt idx="38">
                  <c:v>188.59700000000001</c:v>
                </c:pt>
                <c:pt idx="39">
                  <c:v>730.93399999999997</c:v>
                </c:pt>
                <c:pt idx="40">
                  <c:v>187.976</c:v>
                </c:pt>
                <c:pt idx="41">
                  <c:v>721.73800000000006</c:v>
                </c:pt>
                <c:pt idx="42">
                  <c:v>185.44399999999999</c:v>
                </c:pt>
                <c:pt idx="43">
                  <c:v>720.18899999999996</c:v>
                </c:pt>
                <c:pt idx="44">
                  <c:v>189.47800000000001</c:v>
                </c:pt>
                <c:pt idx="45">
                  <c:v>725.75400000000002</c:v>
                </c:pt>
                <c:pt idx="46">
                  <c:v>188.584</c:v>
                </c:pt>
                <c:pt idx="47">
                  <c:v>724.09400000000005</c:v>
                </c:pt>
                <c:pt idx="48">
                  <c:v>188.69200000000001</c:v>
                </c:pt>
                <c:pt idx="49">
                  <c:v>723.077</c:v>
                </c:pt>
                <c:pt idx="50">
                  <c:v>135.18199999999999</c:v>
                </c:pt>
                <c:pt idx="51">
                  <c:v>734.67700000000002</c:v>
                </c:pt>
                <c:pt idx="52">
                  <c:v>188.798</c:v>
                </c:pt>
                <c:pt idx="53">
                  <c:v>726.39400000000001</c:v>
                </c:pt>
                <c:pt idx="54">
                  <c:v>189.881</c:v>
                </c:pt>
                <c:pt idx="55">
                  <c:v>718.06299999999999</c:v>
                </c:pt>
                <c:pt idx="56">
                  <c:v>185.875</c:v>
                </c:pt>
                <c:pt idx="57">
                  <c:v>718.08100000000002</c:v>
                </c:pt>
                <c:pt idx="58">
                  <c:v>186.23500000000001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37F-BC45-918F-60A8988B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79103"/>
        <c:axId val="1090290607"/>
      </c:lineChart>
      <c:catAx>
        <c:axId val="10899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290607"/>
        <c:crosses val="autoZero"/>
        <c:auto val="1"/>
        <c:lblAlgn val="ctr"/>
        <c:lblOffset val="100"/>
        <c:noMultiLvlLbl val="0"/>
      </c:catAx>
      <c:valAx>
        <c:axId val="1090290607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</a:t>
            </a:r>
            <a:r>
              <a:rPr lang="pt-BR" baseline="0"/>
              <a:t> 400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Analysis!$P$4:$P$62</c:f>
              <c:numCache>
                <c:formatCode>General</c:formatCode>
                <c:ptCount val="59"/>
                <c:pt idx="0">
                  <c:v>64.399000000000001</c:v>
                </c:pt>
                <c:pt idx="1">
                  <c:v>65.8</c:v>
                </c:pt>
                <c:pt idx="2">
                  <c:v>311.99799999999999</c:v>
                </c:pt>
                <c:pt idx="3">
                  <c:v>168.298</c:v>
                </c:pt>
                <c:pt idx="4">
                  <c:v>234.09800000000001</c:v>
                </c:pt>
                <c:pt idx="5">
                  <c:v>299.892</c:v>
                </c:pt>
                <c:pt idx="6">
                  <c:v>301.59800000000001</c:v>
                </c:pt>
                <c:pt idx="7">
                  <c:v>289.863</c:v>
                </c:pt>
                <c:pt idx="8">
                  <c:v>362.59899999999999</c:v>
                </c:pt>
                <c:pt idx="9">
                  <c:v>722.58699999999999</c:v>
                </c:pt>
                <c:pt idx="10">
                  <c:v>135.398</c:v>
                </c:pt>
                <c:pt idx="11">
                  <c:v>402.48</c:v>
                </c:pt>
                <c:pt idx="12">
                  <c:v>258.19799999999998</c:v>
                </c:pt>
                <c:pt idx="13">
                  <c:v>277.59500000000003</c:v>
                </c:pt>
                <c:pt idx="14">
                  <c:v>440.815</c:v>
                </c:pt>
                <c:pt idx="15">
                  <c:v>347.49700000000001</c:v>
                </c:pt>
                <c:pt idx="16">
                  <c:v>512.93899999999996</c:v>
                </c:pt>
                <c:pt idx="17">
                  <c:v>853.38400000000001</c:v>
                </c:pt>
                <c:pt idx="18">
                  <c:v>603.08699999999999</c:v>
                </c:pt>
                <c:pt idx="19">
                  <c:v>601.59500000000003</c:v>
                </c:pt>
                <c:pt idx="20">
                  <c:v>429.36799999999999</c:v>
                </c:pt>
                <c:pt idx="21">
                  <c:v>227.999</c:v>
                </c:pt>
                <c:pt idx="22">
                  <c:v>443.19799999999998</c:v>
                </c:pt>
                <c:pt idx="23">
                  <c:v>431.28100000000001</c:v>
                </c:pt>
                <c:pt idx="24">
                  <c:v>434.89699999999999</c:v>
                </c:pt>
                <c:pt idx="25">
                  <c:v>328.899</c:v>
                </c:pt>
                <c:pt idx="26">
                  <c:v>596.18899999999996</c:v>
                </c:pt>
                <c:pt idx="27">
                  <c:v>184.69900000000001</c:v>
                </c:pt>
                <c:pt idx="28">
                  <c:v>359.66300000000001</c:v>
                </c:pt>
                <c:pt idx="29">
                  <c:v>602.83000000000004</c:v>
                </c:pt>
                <c:pt idx="30">
                  <c:v>221.898</c:v>
                </c:pt>
                <c:pt idx="31">
                  <c:v>706.68200000000002</c:v>
                </c:pt>
                <c:pt idx="32">
                  <c:v>216.798</c:v>
                </c:pt>
                <c:pt idx="33">
                  <c:v>591.17999999999995</c:v>
                </c:pt>
                <c:pt idx="34">
                  <c:v>83.799000000000007</c:v>
                </c:pt>
                <c:pt idx="35">
                  <c:v>550.56700000000001</c:v>
                </c:pt>
                <c:pt idx="36">
                  <c:v>219.67400000000001</c:v>
                </c:pt>
                <c:pt idx="37">
                  <c:v>703.19600000000003</c:v>
                </c:pt>
                <c:pt idx="38">
                  <c:v>219.398</c:v>
                </c:pt>
                <c:pt idx="39">
                  <c:v>597.13199999999995</c:v>
                </c:pt>
                <c:pt idx="40">
                  <c:v>206.69900000000001</c:v>
                </c:pt>
                <c:pt idx="41">
                  <c:v>317.762</c:v>
                </c:pt>
                <c:pt idx="42">
                  <c:v>614.572</c:v>
                </c:pt>
                <c:pt idx="43">
                  <c:v>217.994</c:v>
                </c:pt>
                <c:pt idx="44">
                  <c:v>714.20399999999995</c:v>
                </c:pt>
                <c:pt idx="45">
                  <c:v>217.19900000000001</c:v>
                </c:pt>
                <c:pt idx="46">
                  <c:v>595.38499999999999</c:v>
                </c:pt>
                <c:pt idx="47">
                  <c:v>120.999</c:v>
                </c:pt>
                <c:pt idx="48">
                  <c:v>548.79899999999998</c:v>
                </c:pt>
                <c:pt idx="49">
                  <c:v>216.49700000000001</c:v>
                </c:pt>
                <c:pt idx="50">
                  <c:v>580.779</c:v>
                </c:pt>
                <c:pt idx="51">
                  <c:v>218.398</c:v>
                </c:pt>
                <c:pt idx="52">
                  <c:v>592.83500000000004</c:v>
                </c:pt>
                <c:pt idx="53">
                  <c:v>170.59800000000001</c:v>
                </c:pt>
                <c:pt idx="54">
                  <c:v>232.97300000000001</c:v>
                </c:pt>
                <c:pt idx="55">
                  <c:v>535.46500000000003</c:v>
                </c:pt>
                <c:pt idx="56">
                  <c:v>436.66199999999998</c:v>
                </c:pt>
                <c:pt idx="57">
                  <c:v>587.85699999999997</c:v>
                </c:pt>
                <c:pt idx="58">
                  <c:v>216.49799999999999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37F-BC45-918F-60A8988B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79103"/>
        <c:axId val="1090290607"/>
      </c:lineChart>
      <c:catAx>
        <c:axId val="10899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290607"/>
        <c:crosses val="autoZero"/>
        <c:auto val="1"/>
        <c:lblAlgn val="ctr"/>
        <c:lblOffset val="100"/>
        <c:noMultiLvlLbl val="0"/>
      </c:catAx>
      <c:valAx>
        <c:axId val="10902906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 - 600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Analysis!$B$3:$B$76</c:f>
              <c:numCache>
                <c:formatCode>General</c:formatCode>
                <c:ptCount val="7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</c:numCache>
            </c:numRef>
          </c:cat>
          <c:val>
            <c:numRef>
              <c:f>Analysis!$Q$4:$Q$62</c:f>
              <c:numCache>
                <c:formatCode>0.00</c:formatCode>
                <c:ptCount val="59"/>
                <c:pt idx="0">
                  <c:v>267.06599999999997</c:v>
                </c:pt>
                <c:pt idx="1">
                  <c:v>390.69299999999998</c:v>
                </c:pt>
                <c:pt idx="2">
                  <c:v>392.58499999999998</c:v>
                </c:pt>
                <c:pt idx="3">
                  <c:v>521.78899999999999</c:v>
                </c:pt>
                <c:pt idx="4">
                  <c:v>679.43</c:v>
                </c:pt>
                <c:pt idx="5">
                  <c:v>578.47699999999998</c:v>
                </c:pt>
                <c:pt idx="6">
                  <c:v>687.98800000000006</c:v>
                </c:pt>
                <c:pt idx="7">
                  <c:v>577.58199999999999</c:v>
                </c:pt>
                <c:pt idx="8">
                  <c:v>579.87699999999995</c:v>
                </c:pt>
                <c:pt idx="9">
                  <c:v>575.27300000000002</c:v>
                </c:pt>
                <c:pt idx="10">
                  <c:v>581.28899999999999</c:v>
                </c:pt>
                <c:pt idx="11">
                  <c:v>671.57799999999997</c:v>
                </c:pt>
                <c:pt idx="12">
                  <c:v>578.16600000000005</c:v>
                </c:pt>
                <c:pt idx="13">
                  <c:v>571.62699999999995</c:v>
                </c:pt>
                <c:pt idx="14">
                  <c:v>567.88300000000004</c:v>
                </c:pt>
                <c:pt idx="15">
                  <c:v>672.11500000000001</c:v>
                </c:pt>
                <c:pt idx="16">
                  <c:v>575.89599999999996</c:v>
                </c:pt>
                <c:pt idx="17">
                  <c:v>672.56799999999998</c:v>
                </c:pt>
                <c:pt idx="18">
                  <c:v>572.79200000000003</c:v>
                </c:pt>
                <c:pt idx="19">
                  <c:v>564.50400000000002</c:v>
                </c:pt>
                <c:pt idx="20">
                  <c:v>576.59299999999996</c:v>
                </c:pt>
                <c:pt idx="21">
                  <c:v>572.19100000000003</c:v>
                </c:pt>
                <c:pt idx="22">
                  <c:v>660.48599999999999</c:v>
                </c:pt>
                <c:pt idx="23">
                  <c:v>566.15899999999999</c:v>
                </c:pt>
                <c:pt idx="24">
                  <c:v>669.90200000000004</c:v>
                </c:pt>
                <c:pt idx="25">
                  <c:v>571.27700000000004</c:v>
                </c:pt>
                <c:pt idx="26">
                  <c:v>574.69399999999996</c:v>
                </c:pt>
                <c:pt idx="27">
                  <c:v>573.78700000000003</c:v>
                </c:pt>
                <c:pt idx="28">
                  <c:v>567.07000000000005</c:v>
                </c:pt>
                <c:pt idx="29">
                  <c:v>643.16700000000003</c:v>
                </c:pt>
                <c:pt idx="30">
                  <c:v>546.476</c:v>
                </c:pt>
                <c:pt idx="31">
                  <c:v>644.21600000000001</c:v>
                </c:pt>
                <c:pt idx="32">
                  <c:v>553.95299999999997</c:v>
                </c:pt>
                <c:pt idx="33">
                  <c:v>518.57100000000003</c:v>
                </c:pt>
                <c:pt idx="34">
                  <c:v>654.09100000000001</c:v>
                </c:pt>
                <c:pt idx="35">
                  <c:v>642.46100000000001</c:v>
                </c:pt>
                <c:pt idx="36">
                  <c:v>643.89</c:v>
                </c:pt>
                <c:pt idx="37">
                  <c:v>545.34699999999998</c:v>
                </c:pt>
                <c:pt idx="38">
                  <c:v>644.05999999999995</c:v>
                </c:pt>
                <c:pt idx="39">
                  <c:v>542.58299999999997</c:v>
                </c:pt>
                <c:pt idx="40">
                  <c:v>637.005</c:v>
                </c:pt>
                <c:pt idx="41">
                  <c:v>538.59</c:v>
                </c:pt>
                <c:pt idx="42">
                  <c:v>637.30799999999999</c:v>
                </c:pt>
                <c:pt idx="43">
                  <c:v>546.98400000000004</c:v>
                </c:pt>
                <c:pt idx="44">
                  <c:v>651.47</c:v>
                </c:pt>
                <c:pt idx="45">
                  <c:v>537.39099999999996</c:v>
                </c:pt>
                <c:pt idx="46">
                  <c:v>639.04200000000003</c:v>
                </c:pt>
                <c:pt idx="47">
                  <c:v>646.37300000000005</c:v>
                </c:pt>
                <c:pt idx="48">
                  <c:v>564.08500000000004</c:v>
                </c:pt>
                <c:pt idx="49">
                  <c:v>659.19299999999998</c:v>
                </c:pt>
                <c:pt idx="50">
                  <c:v>572.48199999999997</c:v>
                </c:pt>
                <c:pt idx="51">
                  <c:v>651.39499999999998</c:v>
                </c:pt>
                <c:pt idx="52">
                  <c:v>562.57100000000003</c:v>
                </c:pt>
                <c:pt idx="53">
                  <c:v>654.47699999999998</c:v>
                </c:pt>
                <c:pt idx="54">
                  <c:v>569.58299999999997</c:v>
                </c:pt>
                <c:pt idx="55">
                  <c:v>652.23</c:v>
                </c:pt>
                <c:pt idx="56">
                  <c:v>448.89600000000002</c:v>
                </c:pt>
                <c:pt idx="57">
                  <c:v>729.82600000000002</c:v>
                </c:pt>
                <c:pt idx="58">
                  <c:v>386.661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5E-374E-9400-76283835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93104"/>
        <c:axId val="1627552080"/>
      </c:lineChart>
      <c:catAx>
        <c:axId val="16279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552080"/>
        <c:crosses val="autoZero"/>
        <c:auto val="1"/>
        <c:lblAlgn val="ctr"/>
        <c:lblOffset val="100"/>
        <c:noMultiLvlLbl val="0"/>
      </c:catAx>
      <c:valAx>
        <c:axId val="16275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9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201</xdr:row>
      <xdr:rowOff>50800</xdr:rowOff>
    </xdr:from>
    <xdr:to>
      <xdr:col>27</xdr:col>
      <xdr:colOff>628650</xdr:colOff>
      <xdr:row>214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054C8B-91C7-4148-AD71-DBF112D7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152399</xdr:colOff>
      <xdr:row>3</xdr:row>
      <xdr:rowOff>139700</xdr:rowOff>
    </xdr:from>
    <xdr:to>
      <xdr:col>45</xdr:col>
      <xdr:colOff>569310</xdr:colOff>
      <xdr:row>17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CF2DA3-27A9-0542-B69A-7433D78B8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524477</xdr:colOff>
      <xdr:row>19</xdr:row>
      <xdr:rowOff>179234</xdr:rowOff>
    </xdr:from>
    <xdr:to>
      <xdr:col>45</xdr:col>
      <xdr:colOff>460977</xdr:colOff>
      <xdr:row>33</xdr:row>
      <xdr:rowOff>77635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FAD33E-227F-3C30-2BF9-92B23686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93766</xdr:colOff>
      <xdr:row>203</xdr:row>
      <xdr:rowOff>46765</xdr:rowOff>
    </xdr:from>
    <xdr:to>
      <xdr:col>11</xdr:col>
      <xdr:colOff>867635</xdr:colOff>
      <xdr:row>216</xdr:row>
      <xdr:rowOff>166881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5B04A-1897-236B-5442-DEF830C7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1</xdr:row>
      <xdr:rowOff>120650</xdr:rowOff>
    </xdr:from>
    <xdr:to>
      <xdr:col>24</xdr:col>
      <xdr:colOff>25400</xdr:colOff>
      <xdr:row>14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0F85EA-972B-53D4-263D-BB6D4CE2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725311</xdr:colOff>
      <xdr:row>14</xdr:row>
      <xdr:rowOff>174272</xdr:rowOff>
    </xdr:from>
    <xdr:to>
      <xdr:col>24</xdr:col>
      <xdr:colOff>64911</xdr:colOff>
      <xdr:row>27</xdr:row>
      <xdr:rowOff>91722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F9A3B4D-B5DB-5671-DED6-4B23A2573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206962</xdr:rowOff>
    </xdr:from>
    <xdr:to>
      <xdr:col>24</xdr:col>
      <xdr:colOff>165100</xdr:colOff>
      <xdr:row>42</xdr:row>
      <xdr:rowOff>120650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E513BE6-4C86-9C4A-88D0-864311879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812800</xdr:colOff>
      <xdr:row>45</xdr:row>
      <xdr:rowOff>50800</xdr:rowOff>
    </xdr:from>
    <xdr:to>
      <xdr:col>24</xdr:col>
      <xdr:colOff>152400</xdr:colOff>
      <xdr:row>57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1A9433D-C65E-4A06-E5A0-96995D870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813741</xdr:colOff>
      <xdr:row>58</xdr:row>
      <xdr:rowOff>199437</xdr:rowOff>
    </xdr:from>
    <xdr:to>
      <xdr:col>24</xdr:col>
      <xdr:colOff>159925</xdr:colOff>
      <xdr:row>72</xdr:row>
      <xdr:rowOff>45156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9353D7-A937-4E11-D547-769220AA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264359</xdr:colOff>
      <xdr:row>12</xdr:row>
      <xdr:rowOff>125890</xdr:rowOff>
    </xdr:from>
    <xdr:to>
      <xdr:col>12</xdr:col>
      <xdr:colOff>235672</xdr:colOff>
      <xdr:row>31</xdr:row>
      <xdr:rowOff>13093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94B3AE-6D0F-8FEC-864C-1FF6265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228190</xdr:colOff>
      <xdr:row>7</xdr:row>
      <xdr:rowOff>17552</xdr:rowOff>
    </xdr:from>
    <xdr:to>
      <xdr:col>14</xdr:col>
      <xdr:colOff>42405</xdr:colOff>
      <xdr:row>20</xdr:row>
      <xdr:rowOff>189710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2F05BC5-52C6-C14D-69D0-1234EB23B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4014" y="1482937"/>
          <a:ext cx="6610809" cy="2893586"/>
        </a:xfrm>
        <a:prstGeom prst="rect">
          <a:avLst/>
        </a:prstGeom>
      </xdr:spPr>
    </xdr:pic>
    <xdr:clientData/>
  </xdr:twoCellAnchor>
  <xdr:twoCellAnchor editAs="oneCell">
    <xdr:from>
      <xdr:col>15</xdr:col>
      <xdr:colOff>707011</xdr:colOff>
      <xdr:row>17</xdr:row>
      <xdr:rowOff>117835</xdr:rowOff>
    </xdr:from>
    <xdr:to>
      <xdr:col>19</xdr:col>
      <xdr:colOff>199185</xdr:colOff>
      <xdr:row>20</xdr:row>
      <xdr:rowOff>175182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442A8BF-48EA-6F57-9557-4423A552A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99588" y="3469588"/>
          <a:ext cx="3260845" cy="685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314227</xdr:colOff>
      <xdr:row>20</xdr:row>
      <xdr:rowOff>183299</xdr:rowOff>
    </xdr:from>
    <xdr:to>
      <xdr:col>18</xdr:col>
      <xdr:colOff>412979</xdr:colOff>
      <xdr:row>35</xdr:row>
      <xdr:rowOff>201004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6FED9A6-E769-FD80-23A9-EBC13E0A8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1443" y="4372990"/>
          <a:ext cx="7772400" cy="315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215900</xdr:colOff>
      <xdr:row>1</xdr:row>
      <xdr:rowOff>57150</xdr:rowOff>
    </xdr:from>
    <xdr:to>
      <xdr:col>24</xdr:col>
      <xdr:colOff>279400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7FDF05-DBE5-212D-322E-BF847AD30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grimetsoft.com/calculators/R-squared%20correla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statology.org/rmse-calculator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easycalculation.com/statistics/r-squared.php" TargetMode="External"/><Relationship Id="rId1" Type="http://schemas.openxmlformats.org/officeDocument/2006/relationships/hyperlink" Target="https://www.statology.org/rmse-calculator/" TargetMode="External"/><Relationship Id="rId6" Type="http://schemas.openxmlformats.org/officeDocument/2006/relationships/hyperlink" Target="https://www.easycalculation.com/statistics/r-squared.php" TargetMode="External"/><Relationship Id="rId5" Type="http://schemas.openxmlformats.org/officeDocument/2006/relationships/hyperlink" Target="https://www.statology.org/rmse-calculator/" TargetMode="External"/><Relationship Id="rId4" Type="http://schemas.openxmlformats.org/officeDocument/2006/relationships/hyperlink" Target="https://www.easycalculation.com/statistics/r-squared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06" workbookViewId="0">
      <selection activeCell="B8" sqref="B8"/>
    </sheetView>
  </sheetViews>
  <sheetFormatPr baseColWidth="10" defaultColWidth="10.6640625" defaultRowHeight="16" x14ac:dyDescent="0.2"/>
  <cols>
    <col min="1" max="1" width="25" bestFit="1" customWidth="1"/>
    <col min="2" max="2" width="38.5" bestFit="1" customWidth="1"/>
  </cols>
  <sheetData>
    <row r="1" spans="1:4" x14ac:dyDescent="0.2">
      <c r="A1" s="8" t="s">
        <v>38</v>
      </c>
      <c r="B1" s="17" t="s">
        <v>53</v>
      </c>
      <c r="C1" s="16"/>
      <c r="D1" s="16"/>
    </row>
    <row r="2" spans="1:4" x14ac:dyDescent="0.2">
      <c r="A2" s="8" t="s">
        <v>13</v>
      </c>
      <c r="B2" s="17">
        <v>25</v>
      </c>
      <c r="C2" s="16"/>
      <c r="D2" s="16"/>
    </row>
    <row r="3" spans="1:4" x14ac:dyDescent="0.2">
      <c r="A3" s="8" t="s">
        <v>14</v>
      </c>
      <c r="B3" s="17" t="s">
        <v>15</v>
      </c>
      <c r="C3" s="16"/>
      <c r="D3" s="16"/>
    </row>
    <row r="4" spans="1:4" x14ac:dyDescent="0.2">
      <c r="A4" s="8" t="s">
        <v>16</v>
      </c>
      <c r="B4" s="19">
        <v>20000</v>
      </c>
      <c r="C4" s="21"/>
      <c r="D4" s="21"/>
    </row>
    <row r="5" spans="1:4" x14ac:dyDescent="0.2">
      <c r="A5" s="8" t="s">
        <v>17</v>
      </c>
      <c r="B5" s="17" t="s">
        <v>18</v>
      </c>
      <c r="C5" s="16"/>
      <c r="D5" s="16"/>
    </row>
    <row r="6" spans="1:4" x14ac:dyDescent="0.2">
      <c r="A6" s="8" t="s">
        <v>19</v>
      </c>
      <c r="B6" s="17" t="s">
        <v>39</v>
      </c>
      <c r="C6" s="16"/>
      <c r="D6" s="16"/>
    </row>
    <row r="7" spans="1:4" x14ac:dyDescent="0.2">
      <c r="A7" s="8" t="s">
        <v>20</v>
      </c>
      <c r="B7" s="20" t="s">
        <v>116</v>
      </c>
      <c r="C7" s="16"/>
      <c r="D7" s="16"/>
    </row>
    <row r="9" spans="1:4" x14ac:dyDescent="0.2">
      <c r="A9" s="9" t="s">
        <v>21</v>
      </c>
      <c r="B9">
        <v>30</v>
      </c>
    </row>
    <row r="10" spans="1:4" x14ac:dyDescent="0.2">
      <c r="A10" s="9" t="s">
        <v>23</v>
      </c>
      <c r="B10">
        <v>150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2"/>
  <sheetViews>
    <sheetView workbookViewId="0">
      <selection activeCell="B22" sqref="B22"/>
    </sheetView>
  </sheetViews>
  <sheetFormatPr baseColWidth="10" defaultColWidth="10.6640625" defaultRowHeight="16" x14ac:dyDescent="0.2"/>
  <cols>
    <col min="1" max="1" width="4.5" bestFit="1" customWidth="1"/>
    <col min="2" max="2" width="7.6640625" bestFit="1" customWidth="1"/>
    <col min="3" max="4" width="12.6640625" bestFit="1" customWidth="1"/>
    <col min="5" max="5" width="9.1640625" bestFit="1" customWidth="1"/>
    <col min="6" max="6" width="12.1640625" bestFit="1" customWidth="1"/>
    <col min="7" max="7" width="6.6640625" bestFit="1" customWidth="1"/>
    <col min="8" max="8" width="11.83203125" bestFit="1" customWidth="1"/>
    <col min="9" max="10" width="12.83203125" bestFit="1" customWidth="1"/>
    <col min="11" max="11" width="21" bestFit="1" customWidth="1"/>
    <col min="12" max="12" width="20.6640625" bestFit="1" customWidth="1"/>
    <col min="14" max="14" width="13.1640625" bestFit="1" customWidth="1"/>
    <col min="17" max="17" width="3.33203125" bestFit="1" customWidth="1"/>
    <col min="18" max="18" width="10.6640625" bestFit="1" customWidth="1"/>
    <col min="19" max="19" width="11.33203125" bestFit="1" customWidth="1"/>
    <col min="20" max="20" width="12.33203125" bestFit="1" customWidth="1"/>
    <col min="21" max="21" width="12" customWidth="1"/>
    <col min="26" max="26" width="10.6640625" style="88"/>
  </cols>
  <sheetData>
    <row r="1" spans="1:27" x14ac:dyDescent="0.2">
      <c r="A1" s="46" t="s">
        <v>24</v>
      </c>
      <c r="B1" s="46" t="s">
        <v>25</v>
      </c>
      <c r="C1" s="46" t="s">
        <v>27</v>
      </c>
      <c r="D1" s="46" t="s">
        <v>28</v>
      </c>
      <c r="E1" s="46" t="s">
        <v>29</v>
      </c>
      <c r="F1" s="45" t="s">
        <v>30</v>
      </c>
      <c r="G1" s="45" t="s">
        <v>31</v>
      </c>
      <c r="H1" s="46" t="s">
        <v>32</v>
      </c>
      <c r="I1" s="46" t="s">
        <v>33</v>
      </c>
      <c r="J1" s="46" t="s">
        <v>36</v>
      </c>
      <c r="K1" s="46" t="s">
        <v>90</v>
      </c>
      <c r="L1" s="46" t="s">
        <v>92</v>
      </c>
      <c r="M1" s="46" t="s">
        <v>93</v>
      </c>
      <c r="N1" s="46" t="s">
        <v>94</v>
      </c>
      <c r="Q1" s="171" t="s">
        <v>63</v>
      </c>
      <c r="R1" s="172"/>
      <c r="S1" s="172"/>
      <c r="T1" s="172"/>
      <c r="V1" s="186" t="s">
        <v>86</v>
      </c>
      <c r="W1" s="186" t="s">
        <v>85</v>
      </c>
      <c r="X1" s="186" t="s">
        <v>88</v>
      </c>
      <c r="Y1" s="62" t="s">
        <v>89</v>
      </c>
      <c r="Z1" s="62" t="s">
        <v>104</v>
      </c>
      <c r="AA1" s="62" t="s">
        <v>98</v>
      </c>
    </row>
    <row r="2" spans="1:27" x14ac:dyDescent="0.2">
      <c r="A2" s="1">
        <v>4</v>
      </c>
      <c r="B2" s="2">
        <v>0.62</v>
      </c>
      <c r="C2" s="4">
        <f t="shared" ref="C2:C12" si="0">A2-$B$14</f>
        <v>-3.7</v>
      </c>
      <c r="D2" s="4">
        <f t="shared" ref="D2:D12" si="1">B2-$B$15</f>
        <v>-0.54799999999999993</v>
      </c>
      <c r="E2" s="1">
        <f t="shared" ref="E2:E12" si="2">D2*D2</f>
        <v>0.3003039999999999</v>
      </c>
      <c r="F2" s="1">
        <f t="shared" ref="F2:F12" si="3">C2*D2</f>
        <v>2.0275999999999996</v>
      </c>
      <c r="G2" s="1">
        <f t="shared" ref="G2:G12" si="4">C2*C2</f>
        <v>13.690000000000001</v>
      </c>
      <c r="H2" s="1">
        <f t="shared" ref="H2:H11" si="5">D2*D3</f>
        <v>0.24550399999999994</v>
      </c>
      <c r="I2" s="1">
        <f t="shared" ref="I2:I11" si="6">C2*D3</f>
        <v>1.6576</v>
      </c>
      <c r="J2" s="4"/>
      <c r="K2" s="4"/>
      <c r="L2" s="4"/>
      <c r="M2" s="1"/>
      <c r="N2" s="1"/>
      <c r="Q2" s="63"/>
      <c r="R2" s="61" t="s">
        <v>48</v>
      </c>
      <c r="S2" s="61" t="s">
        <v>79</v>
      </c>
      <c r="T2" s="61" t="s">
        <v>49</v>
      </c>
      <c r="U2" s="24"/>
      <c r="V2" s="186"/>
      <c r="W2" s="186"/>
      <c r="X2" s="186"/>
      <c r="Y2" s="47" t="s">
        <v>24</v>
      </c>
      <c r="Z2" s="47" t="s">
        <v>24</v>
      </c>
      <c r="AA2" s="47" t="s">
        <v>24</v>
      </c>
    </row>
    <row r="3" spans="1:27" x14ac:dyDescent="0.2">
      <c r="A3" s="1">
        <v>5</v>
      </c>
      <c r="B3" s="2">
        <v>0.72</v>
      </c>
      <c r="C3" s="4">
        <f t="shared" si="0"/>
        <v>-2.7</v>
      </c>
      <c r="D3" s="4">
        <f t="shared" si="1"/>
        <v>-0.44799999999999995</v>
      </c>
      <c r="E3" s="1">
        <f t="shared" si="2"/>
        <v>0.20070399999999997</v>
      </c>
      <c r="F3" s="1">
        <f t="shared" si="3"/>
        <v>1.2096</v>
      </c>
      <c r="G3" s="1">
        <f t="shared" si="4"/>
        <v>7.2900000000000009</v>
      </c>
      <c r="H3" s="1">
        <f t="shared" si="5"/>
        <v>0.18278399999999995</v>
      </c>
      <c r="I3" s="1">
        <f t="shared" si="6"/>
        <v>1.1015999999999999</v>
      </c>
      <c r="J3" s="4">
        <f>$B$21*B2+$B$22*A2</f>
        <v>0.71476469005170884</v>
      </c>
      <c r="K3" s="4">
        <f>POWER(J3-B3,2)</f>
        <v>2.7408470254676114E-5</v>
      </c>
      <c r="L3" s="4">
        <f>B3*J3</f>
        <v>0.51463057683723035</v>
      </c>
      <c r="M3" s="1">
        <f>B3*B3</f>
        <v>0.51839999999999997</v>
      </c>
      <c r="N3" s="1">
        <f>J3*J3</f>
        <v>0.51088856214471545</v>
      </c>
      <c r="Q3" s="22" t="s">
        <v>87</v>
      </c>
      <c r="R3" s="48">
        <v>400</v>
      </c>
      <c r="S3" s="48">
        <v>1000</v>
      </c>
      <c r="T3" s="48">
        <v>600</v>
      </c>
      <c r="U3" s="51"/>
      <c r="V3" s="1">
        <v>811.98699999999997</v>
      </c>
      <c r="W3" s="2">
        <f>$R$3-V3</f>
        <v>-411.98699999999997</v>
      </c>
      <c r="X3" s="2">
        <f>SUM($W$3:W3)</f>
        <v>-411.98699999999997</v>
      </c>
      <c r="Y3" s="54" t="e">
        <f>IF($R$4*W3&lt;=0,1,ROUND($R$4*W3,0))</f>
        <v>#REF!</v>
      </c>
      <c r="Z3" s="89">
        <v>0</v>
      </c>
      <c r="AA3" s="54">
        <v>0</v>
      </c>
    </row>
    <row r="4" spans="1:27" x14ac:dyDescent="0.2">
      <c r="A4" s="1">
        <v>5</v>
      </c>
      <c r="B4" s="2">
        <v>0.76</v>
      </c>
      <c r="C4" s="4">
        <f t="shared" si="0"/>
        <v>-2.7</v>
      </c>
      <c r="D4" s="4">
        <f t="shared" si="1"/>
        <v>-0.40799999999999992</v>
      </c>
      <c r="E4" s="1">
        <f t="shared" si="2"/>
        <v>0.16646399999999995</v>
      </c>
      <c r="F4" s="1">
        <f t="shared" si="3"/>
        <v>1.1015999999999999</v>
      </c>
      <c r="G4" s="1">
        <f t="shared" si="4"/>
        <v>7.2900000000000009</v>
      </c>
      <c r="H4" s="1">
        <f t="shared" si="5"/>
        <v>0.2643839999999999</v>
      </c>
      <c r="I4" s="1">
        <f t="shared" si="6"/>
        <v>1.7495999999999998</v>
      </c>
      <c r="J4" s="4">
        <f t="shared" ref="J4:J12" si="7">$B$21*B3+$B$22*A3</f>
        <v>0.89657424215393144</v>
      </c>
      <c r="K4" s="4">
        <f t="shared" ref="K4:K12" si="8">POWER(J4-B4,2)</f>
        <v>1.8652523619920702E-2</v>
      </c>
      <c r="L4" s="4">
        <f t="shared" ref="L4:L12" si="9">B4*J4</f>
        <v>0.68139642403698786</v>
      </c>
      <c r="M4" s="1">
        <f t="shared" ref="M4:M12" si="10">B4*B4</f>
        <v>0.5776</v>
      </c>
      <c r="N4" s="1">
        <f t="shared" ref="N4:N12" si="11">J4*J4</f>
        <v>0.80384537169389647</v>
      </c>
      <c r="Q4" s="22" t="s">
        <v>41</v>
      </c>
      <c r="R4" s="53" t="e">
        <f>'Training-data'!#REF!</f>
        <v>#REF!</v>
      </c>
      <c r="S4" s="53" t="e">
        <f>'Training-data'!#REF!</f>
        <v>#REF!</v>
      </c>
      <c r="T4" s="50">
        <v>9.1427287864738315E-3</v>
      </c>
      <c r="U4" s="51"/>
      <c r="V4" s="1">
        <v>749.55499999999995</v>
      </c>
      <c r="W4" s="2">
        <f t="shared" ref="W4:W67" si="12">$R$3-V4</f>
        <v>-349.55499999999995</v>
      </c>
      <c r="X4" s="2">
        <f>SUM($W$3:W4)</f>
        <v>-761.54199999999992</v>
      </c>
      <c r="Y4" s="54" t="e">
        <f t="shared" ref="Y4:Y67" si="13">IF($R$4*W4&lt;=0,1,ROUND($R$4*W4,0))</f>
        <v>#REF!</v>
      </c>
      <c r="Z4" s="89" t="e">
        <f>IF((Z3+($S$4+$S$5)*W4-W3*$S$4)&lt;=0,1,ROUND(Z2+($S$4+$S$5)*W3-W2*$S$4,0))</f>
        <v>#REF!</v>
      </c>
      <c r="AA4" s="54">
        <f>IF(($T$4*W4+$T$5*X3+$T$5*W4+$T$6*(W4-W3))&lt;=0,1,ROUND($T$4*W4+$T$5*X3+$T$5*W4+$T$6*(W4-W3),0))</f>
        <v>1</v>
      </c>
    </row>
    <row r="5" spans="1:27" x14ac:dyDescent="0.2">
      <c r="A5" s="1">
        <v>6</v>
      </c>
      <c r="B5" s="2">
        <v>0.52</v>
      </c>
      <c r="C5" s="4">
        <f t="shared" si="0"/>
        <v>-1.7000000000000002</v>
      </c>
      <c r="D5" s="4">
        <f t="shared" si="1"/>
        <v>-0.64799999999999991</v>
      </c>
      <c r="E5" s="1">
        <f t="shared" si="2"/>
        <v>0.41990399999999989</v>
      </c>
      <c r="F5" s="1">
        <f t="shared" si="3"/>
        <v>1.1015999999999999</v>
      </c>
      <c r="G5" s="1">
        <f t="shared" si="4"/>
        <v>2.8900000000000006</v>
      </c>
      <c r="H5" s="1">
        <f t="shared" si="5"/>
        <v>0.16718399999999992</v>
      </c>
      <c r="I5" s="1">
        <f t="shared" si="6"/>
        <v>0.43859999999999988</v>
      </c>
      <c r="J5" s="4">
        <f t="shared" si="7"/>
        <v>0.89430632972535307</v>
      </c>
      <c r="K5" s="4">
        <f t="shared" si="8"/>
        <v>0.1401052284724647</v>
      </c>
      <c r="L5" s="4">
        <f t="shared" si="9"/>
        <v>0.46503929145718359</v>
      </c>
      <c r="M5" s="1">
        <f t="shared" si="10"/>
        <v>0.27040000000000003</v>
      </c>
      <c r="N5" s="1">
        <f t="shared" si="11"/>
        <v>0.79978381138683197</v>
      </c>
      <c r="Q5" s="22" t="s">
        <v>44</v>
      </c>
      <c r="R5" s="53" t="e">
        <f>'Training-data'!#REF!</f>
        <v>#REF!</v>
      </c>
      <c r="S5" s="53" t="e">
        <f>'Training-data'!#REF!</f>
        <v>#REF!</v>
      </c>
      <c r="T5" s="50">
        <v>-1.5570438303779037E-3</v>
      </c>
      <c r="U5" s="52"/>
      <c r="V5" s="1">
        <v>735.54100000000005</v>
      </c>
      <c r="W5" s="2">
        <f t="shared" si="12"/>
        <v>-335.54100000000005</v>
      </c>
      <c r="X5" s="2">
        <f>SUM($W$3:W5)</f>
        <v>-1097.0830000000001</v>
      </c>
      <c r="Y5" s="54" t="e">
        <f t="shared" si="13"/>
        <v>#REF!</v>
      </c>
      <c r="Z5" s="89" t="e">
        <f>IF((Z4+($S$4+$S$5)*W5-W4*$S$4)&lt;=0,1,ROUND(Z3+($S$4+$S$5)*W4-W3*$S$4,0))</f>
        <v>#REF!</v>
      </c>
      <c r="AA5" s="54">
        <f t="shared" ref="AA5:AA68" si="14">IF(($T$4*W5+$T$5*X4+$T$5*W5+$T$6*(W5-W4))&lt;=0,1,ROUND($T$4*W5+$T$5*X4+$T$5*W5+$T$6*(W5-W4),0))</f>
        <v>1</v>
      </c>
    </row>
    <row r="6" spans="1:27" x14ac:dyDescent="0.2">
      <c r="A6" s="1">
        <v>7</v>
      </c>
      <c r="B6" s="2">
        <v>0.91</v>
      </c>
      <c r="C6" s="4">
        <f t="shared" si="0"/>
        <v>-0.70000000000000018</v>
      </c>
      <c r="D6" s="4">
        <f t="shared" si="1"/>
        <v>-0.2579999999999999</v>
      </c>
      <c r="E6" s="1">
        <f t="shared" si="2"/>
        <v>6.6563999999999943E-2</v>
      </c>
      <c r="F6" s="1">
        <f t="shared" si="3"/>
        <v>0.18059999999999998</v>
      </c>
      <c r="G6" s="1">
        <f t="shared" si="4"/>
        <v>0.49000000000000027</v>
      </c>
      <c r="H6" s="1">
        <f t="shared" si="5"/>
        <v>6.3983999999999944E-2</v>
      </c>
      <c r="I6" s="1">
        <f t="shared" si="6"/>
        <v>0.17359999999999998</v>
      </c>
      <c r="J6" s="4">
        <f t="shared" si="7"/>
        <v>1.0953931374704926</v>
      </c>
      <c r="K6" s="4">
        <f t="shared" si="8"/>
        <v>3.437061542115296E-2</v>
      </c>
      <c r="L6" s="4">
        <f t="shared" si="9"/>
        <v>0.99680775509814834</v>
      </c>
      <c r="M6" s="1">
        <f t="shared" si="10"/>
        <v>0.82810000000000006</v>
      </c>
      <c r="N6" s="1">
        <f t="shared" si="11"/>
        <v>1.1998861256174496</v>
      </c>
      <c r="Q6" s="22" t="s">
        <v>45</v>
      </c>
      <c r="R6" s="53" t="e">
        <f>'Training-data'!#REF!</f>
        <v>#REF!</v>
      </c>
      <c r="S6" s="53" t="e">
        <f>'Training-data'!#REF!</f>
        <v>#REF!</v>
      </c>
      <c r="T6" s="50">
        <v>1.8416647456082737E-3</v>
      </c>
      <c r="V6" s="1">
        <v>763.57899999999995</v>
      </c>
      <c r="W6" s="2">
        <f t="shared" si="12"/>
        <v>-363.57899999999995</v>
      </c>
      <c r="X6" s="2">
        <f>SUM($W$3:W6)</f>
        <v>-1460.662</v>
      </c>
      <c r="Y6" s="54" t="e">
        <f t="shared" si="13"/>
        <v>#REF!</v>
      </c>
      <c r="Z6" s="89" t="e">
        <f t="shared" ref="Z6:Z69" si="15">IF((Z5+($S$4+$S$5)*W6-W5*$S$4)&lt;=0,1,ROUND(Z4+($S$4+$S$5)*W5-W4*$S$4,0))</f>
        <v>#REF!</v>
      </c>
      <c r="AA6" s="54">
        <f t="shared" si="14"/>
        <v>1</v>
      </c>
    </row>
    <row r="7" spans="1:27" x14ac:dyDescent="0.2">
      <c r="A7" s="1">
        <v>8</v>
      </c>
      <c r="B7" s="2">
        <v>0.92</v>
      </c>
      <c r="C7" s="4">
        <f t="shared" si="0"/>
        <v>0.29999999999999982</v>
      </c>
      <c r="D7" s="4">
        <f t="shared" si="1"/>
        <v>-0.24799999999999989</v>
      </c>
      <c r="E7" s="1">
        <f t="shared" si="2"/>
        <v>6.1503999999999941E-2</v>
      </c>
      <c r="F7" s="1">
        <f t="shared" si="3"/>
        <v>-7.4399999999999925E-2</v>
      </c>
      <c r="G7" s="1">
        <f t="shared" si="4"/>
        <v>8.99999999999999E-2</v>
      </c>
      <c r="H7" s="1">
        <f t="shared" si="5"/>
        <v>4.9103999999999967E-2</v>
      </c>
      <c r="I7" s="1">
        <f t="shared" si="6"/>
        <v>-5.9399999999999953E-2</v>
      </c>
      <c r="J7" s="4">
        <f t="shared" si="7"/>
        <v>1.2607603244655212</v>
      </c>
      <c r="K7" s="4">
        <f t="shared" si="8"/>
        <v>0.11611759872984727</v>
      </c>
      <c r="L7" s="4">
        <f t="shared" si="9"/>
        <v>1.1598994985082796</v>
      </c>
      <c r="M7" s="1">
        <f t="shared" si="10"/>
        <v>0.84640000000000004</v>
      </c>
      <c r="N7" s="1">
        <f t="shared" si="11"/>
        <v>1.5895165957464064</v>
      </c>
      <c r="V7" s="1">
        <v>757.803</v>
      </c>
      <c r="W7" s="2">
        <f t="shared" si="12"/>
        <v>-357.803</v>
      </c>
      <c r="X7" s="2">
        <f>SUM($W$3:W7)</f>
        <v>-1818.4650000000001</v>
      </c>
      <c r="Y7" s="54" t="e">
        <f t="shared" si="13"/>
        <v>#REF!</v>
      </c>
      <c r="Z7" s="89" t="e">
        <f t="shared" si="15"/>
        <v>#REF!</v>
      </c>
      <c r="AA7" s="54">
        <f t="shared" si="14"/>
        <v>1</v>
      </c>
    </row>
    <row r="8" spans="1:27" x14ac:dyDescent="0.2">
      <c r="A8" s="1">
        <v>9</v>
      </c>
      <c r="B8" s="2">
        <v>0.97</v>
      </c>
      <c r="C8" s="4">
        <f t="shared" si="0"/>
        <v>1.2999999999999998</v>
      </c>
      <c r="D8" s="4">
        <f t="shared" si="1"/>
        <v>-0.19799999999999995</v>
      </c>
      <c r="E8" s="1">
        <f t="shared" si="2"/>
        <v>3.9203999999999982E-2</v>
      </c>
      <c r="F8" s="1">
        <f t="shared" si="3"/>
        <v>-0.25739999999999991</v>
      </c>
      <c r="G8" s="1">
        <f t="shared" si="4"/>
        <v>1.6899999999999995</v>
      </c>
      <c r="H8" s="1">
        <f t="shared" si="5"/>
        <v>-6.9696000000000008E-2</v>
      </c>
      <c r="I8" s="1">
        <f t="shared" si="6"/>
        <v>0.45760000000000006</v>
      </c>
      <c r="J8" s="4">
        <f t="shared" si="7"/>
        <v>1.4476726795320454</v>
      </c>
      <c r="K8" s="4">
        <f t="shared" si="8"/>
        <v>0.22817118877132414</v>
      </c>
      <c r="L8" s="4">
        <f t="shared" si="9"/>
        <v>1.404242499146084</v>
      </c>
      <c r="M8" s="1">
        <f t="shared" si="10"/>
        <v>0.94089999999999996</v>
      </c>
      <c r="N8" s="1">
        <f t="shared" si="11"/>
        <v>2.095756187063492</v>
      </c>
      <c r="V8" s="1">
        <v>762.68899999999996</v>
      </c>
      <c r="W8" s="2">
        <f t="shared" si="12"/>
        <v>-362.68899999999996</v>
      </c>
      <c r="X8" s="2">
        <f>SUM($W$3:W8)</f>
        <v>-2181.154</v>
      </c>
      <c r="Y8" s="54" t="e">
        <f t="shared" si="13"/>
        <v>#REF!</v>
      </c>
      <c r="Z8" s="89" t="e">
        <f t="shared" si="15"/>
        <v>#REF!</v>
      </c>
      <c r="AA8" s="54">
        <f t="shared" si="14"/>
        <v>0</v>
      </c>
    </row>
    <row r="9" spans="1:27" x14ac:dyDescent="0.2">
      <c r="A9" s="1">
        <v>10</v>
      </c>
      <c r="B9" s="2">
        <v>1.52</v>
      </c>
      <c r="C9" s="4">
        <f t="shared" si="0"/>
        <v>2.2999999999999998</v>
      </c>
      <c r="D9" s="4">
        <f t="shared" si="1"/>
        <v>0.35200000000000009</v>
      </c>
      <c r="E9" s="1">
        <f t="shared" si="2"/>
        <v>0.12390400000000007</v>
      </c>
      <c r="F9" s="1">
        <f t="shared" si="3"/>
        <v>0.8096000000000001</v>
      </c>
      <c r="G9" s="1">
        <f t="shared" si="4"/>
        <v>5.2899999999999991</v>
      </c>
      <c r="H9" s="1">
        <f t="shared" si="5"/>
        <v>8.8704000000000019E-2</v>
      </c>
      <c r="I9" s="1">
        <f t="shared" si="6"/>
        <v>0.5796</v>
      </c>
      <c r="J9" s="4">
        <f t="shared" si="7"/>
        <v>1.6323171221699913</v>
      </c>
      <c r="K9" s="4">
        <f t="shared" si="8"/>
        <v>1.2615135932548736E-2</v>
      </c>
      <c r="L9" s="4">
        <f t="shared" si="9"/>
        <v>2.4811220256983866</v>
      </c>
      <c r="M9" s="1">
        <f t="shared" si="10"/>
        <v>2.3104</v>
      </c>
      <c r="N9" s="1">
        <f t="shared" si="11"/>
        <v>2.6644591873293222</v>
      </c>
      <c r="V9" s="1">
        <v>760.221</v>
      </c>
      <c r="W9" s="2">
        <f t="shared" si="12"/>
        <v>-360.221</v>
      </c>
      <c r="X9" s="2">
        <f>SUM($W$3:W9)</f>
        <v>-2541.375</v>
      </c>
      <c r="Y9" s="54" t="e">
        <f t="shared" si="13"/>
        <v>#REF!</v>
      </c>
      <c r="Z9" s="89" t="e">
        <f t="shared" si="15"/>
        <v>#REF!</v>
      </c>
      <c r="AA9" s="54">
        <f t="shared" si="14"/>
        <v>1</v>
      </c>
    </row>
    <row r="10" spans="1:27" x14ac:dyDescent="0.2">
      <c r="A10" s="1">
        <v>11</v>
      </c>
      <c r="B10" s="2">
        <v>1.42</v>
      </c>
      <c r="C10" s="4">
        <f t="shared" si="0"/>
        <v>3.3</v>
      </c>
      <c r="D10" s="4">
        <f t="shared" si="1"/>
        <v>0.252</v>
      </c>
      <c r="E10" s="1">
        <f t="shared" si="2"/>
        <v>6.3504000000000005E-2</v>
      </c>
      <c r="F10" s="1">
        <f t="shared" si="3"/>
        <v>0.83160000000000001</v>
      </c>
      <c r="G10" s="1">
        <f t="shared" si="4"/>
        <v>10.889999999999999</v>
      </c>
      <c r="H10" s="1">
        <f t="shared" si="5"/>
        <v>0.20714400000000002</v>
      </c>
      <c r="I10" s="1">
        <f t="shared" si="6"/>
        <v>2.7126000000000001</v>
      </c>
      <c r="J10" s="4">
        <f t="shared" si="7"/>
        <v>1.7886126594507061</v>
      </c>
      <c r="K10" s="4">
        <f t="shared" si="8"/>
        <v>0.13587529270732229</v>
      </c>
      <c r="L10" s="4">
        <f t="shared" si="9"/>
        <v>2.5398299764200027</v>
      </c>
      <c r="M10" s="1">
        <f t="shared" si="10"/>
        <v>2.0164</v>
      </c>
      <c r="N10" s="1">
        <f t="shared" si="11"/>
        <v>3.1991352455473279</v>
      </c>
      <c r="V10" s="1">
        <v>770.82899999999995</v>
      </c>
      <c r="W10" s="2">
        <f t="shared" si="12"/>
        <v>-370.82899999999995</v>
      </c>
      <c r="X10" s="2">
        <f>SUM($W$3:W10)</f>
        <v>-2912.2039999999997</v>
      </c>
      <c r="Y10" s="54" t="e">
        <f t="shared" si="13"/>
        <v>#REF!</v>
      </c>
      <c r="Z10" s="89" t="e">
        <f t="shared" si="15"/>
        <v>#REF!</v>
      </c>
      <c r="AA10" s="54">
        <f t="shared" si="14"/>
        <v>1</v>
      </c>
    </row>
    <row r="11" spans="1:27" x14ac:dyDescent="0.2">
      <c r="A11" s="1">
        <v>12</v>
      </c>
      <c r="B11" s="2">
        <v>1.99</v>
      </c>
      <c r="C11" s="4">
        <f t="shared" si="0"/>
        <v>4.3</v>
      </c>
      <c r="D11" s="4">
        <f t="shared" si="1"/>
        <v>0.82200000000000006</v>
      </c>
      <c r="E11" s="1">
        <f t="shared" si="2"/>
        <v>0.67568400000000006</v>
      </c>
      <c r="F11" s="1">
        <f t="shared" si="3"/>
        <v>3.5346000000000002</v>
      </c>
      <c r="G11" s="1">
        <f t="shared" si="4"/>
        <v>18.489999999999998</v>
      </c>
      <c r="H11" s="1">
        <f t="shared" si="5"/>
        <v>0.64280400000000004</v>
      </c>
      <c r="I11" s="1">
        <f t="shared" si="6"/>
        <v>3.3626</v>
      </c>
      <c r="J11" s="4">
        <f t="shared" si="7"/>
        <v>1.9817617736958211</v>
      </c>
      <c r="K11" s="4">
        <f t="shared" si="8"/>
        <v>6.7868372638865451E-5</v>
      </c>
      <c r="L11" s="4">
        <f t="shared" si="9"/>
        <v>3.9437059296546839</v>
      </c>
      <c r="M11" s="1">
        <f t="shared" si="10"/>
        <v>3.9601000000000002</v>
      </c>
      <c r="N11" s="1">
        <f t="shared" si="11"/>
        <v>3.9273797276820068</v>
      </c>
      <c r="V11" s="1">
        <v>758.98599999999999</v>
      </c>
      <c r="W11" s="2">
        <f t="shared" si="12"/>
        <v>-358.98599999999999</v>
      </c>
      <c r="X11" s="2">
        <f>SUM($W$3:W11)</f>
        <v>-3271.1899999999996</v>
      </c>
      <c r="Y11" s="54" t="e">
        <f t="shared" si="13"/>
        <v>#REF!</v>
      </c>
      <c r="Z11" s="89" t="e">
        <f t="shared" si="15"/>
        <v>#REF!</v>
      </c>
      <c r="AA11" s="54">
        <f t="shared" si="14"/>
        <v>2</v>
      </c>
    </row>
    <row r="12" spans="1:27" x14ac:dyDescent="0.2">
      <c r="A12" s="1">
        <v>13</v>
      </c>
      <c r="B12" s="2">
        <v>1.95</v>
      </c>
      <c r="C12" s="4">
        <f t="shared" si="0"/>
        <v>5.3</v>
      </c>
      <c r="D12" s="4">
        <f t="shared" si="1"/>
        <v>0.78200000000000003</v>
      </c>
      <c r="E12" s="1">
        <f t="shared" si="2"/>
        <v>0.61152400000000007</v>
      </c>
      <c r="F12" s="1">
        <f t="shared" si="3"/>
        <v>4.1445999999999996</v>
      </c>
      <c r="G12" s="1">
        <f t="shared" si="4"/>
        <v>28.09</v>
      </c>
      <c r="H12" s="1"/>
      <c r="I12" s="1"/>
      <c r="J12" s="4">
        <f t="shared" si="7"/>
        <v>2.1369233547622466</v>
      </c>
      <c r="K12" s="4">
        <f t="shared" si="8"/>
        <v>3.4940340555572713E-2</v>
      </c>
      <c r="L12" s="4">
        <f t="shared" si="9"/>
        <v>4.1670005417863809</v>
      </c>
      <c r="M12" s="1">
        <f t="shared" si="10"/>
        <v>3.8024999999999998</v>
      </c>
      <c r="N12" s="1">
        <f t="shared" si="11"/>
        <v>4.5664414241283344</v>
      </c>
      <c r="V12" s="1">
        <v>773.98599999999999</v>
      </c>
      <c r="W12" s="2">
        <f t="shared" si="12"/>
        <v>-373.98599999999999</v>
      </c>
      <c r="X12" s="2">
        <f>SUM($W$3:W12)</f>
        <v>-3645.1759999999995</v>
      </c>
      <c r="Y12" s="54" t="e">
        <f t="shared" si="13"/>
        <v>#REF!</v>
      </c>
      <c r="Z12" s="89" t="e">
        <f t="shared" si="15"/>
        <v>#REF!</v>
      </c>
      <c r="AA12" s="54">
        <f t="shared" si="14"/>
        <v>2</v>
      </c>
    </row>
    <row r="13" spans="1:27" x14ac:dyDescent="0.2">
      <c r="V13" s="1">
        <v>725.43899999999996</v>
      </c>
      <c r="W13" s="2">
        <f t="shared" si="12"/>
        <v>-325.43899999999996</v>
      </c>
      <c r="X13" s="2">
        <f>SUM($W$3:W13)</f>
        <v>-3970.6149999999993</v>
      </c>
      <c r="Y13" s="54" t="e">
        <f t="shared" si="13"/>
        <v>#REF!</v>
      </c>
      <c r="Z13" s="89" t="e">
        <f t="shared" si="15"/>
        <v>#REF!</v>
      </c>
      <c r="AA13" s="54">
        <f t="shared" si="14"/>
        <v>3</v>
      </c>
    </row>
    <row r="14" spans="1:27" x14ac:dyDescent="0.2">
      <c r="A14" s="5" t="s">
        <v>1</v>
      </c>
      <c r="B14" s="27">
        <f>AVERAGE(A2:A11)</f>
        <v>7.7</v>
      </c>
      <c r="C14" t="s">
        <v>60</v>
      </c>
      <c r="E14" t="s">
        <v>10</v>
      </c>
      <c r="F14" s="69">
        <f>SQRT(SUM(K3:K12)/10)</f>
        <v>0.26850385491702849</v>
      </c>
      <c r="H14" t="s">
        <v>59</v>
      </c>
      <c r="K14" s="66"/>
      <c r="L14" s="66"/>
      <c r="V14" s="1">
        <v>757.66200000000003</v>
      </c>
      <c r="W14" s="2">
        <f t="shared" si="12"/>
        <v>-357.66200000000003</v>
      </c>
      <c r="X14" s="2">
        <f>SUM($W$3:W14)</f>
        <v>-4328.2769999999991</v>
      </c>
      <c r="Y14" s="54" t="e">
        <f t="shared" si="13"/>
        <v>#REF!</v>
      </c>
      <c r="Z14" s="89" t="e">
        <f t="shared" si="15"/>
        <v>#REF!</v>
      </c>
      <c r="AA14" s="54">
        <f t="shared" si="14"/>
        <v>3</v>
      </c>
    </row>
    <row r="15" spans="1:27" x14ac:dyDescent="0.2">
      <c r="A15" s="5" t="s">
        <v>2</v>
      </c>
      <c r="B15" s="27">
        <f>AVERAGE(B3:B12)</f>
        <v>1.1679999999999999</v>
      </c>
      <c r="C15" t="s">
        <v>60</v>
      </c>
      <c r="D15" s="28"/>
      <c r="E15" t="s">
        <v>11</v>
      </c>
      <c r="F15" s="65">
        <f>POWER((10*SUM(L3:L12)-SUM(B3:B12)*SUM(J3:J12))/SQRT((10 * SUM(M3:M12)-POWER(SUM(B3:B12),2))*(10 *SUM(N3:N12)-POWER(SUM(J3:J12),2))),2)</f>
        <v>0.89689022914451966</v>
      </c>
      <c r="H15" s="68" t="s">
        <v>95</v>
      </c>
      <c r="K15" s="66"/>
      <c r="L15" s="66"/>
      <c r="V15" s="1">
        <v>771.59100000000001</v>
      </c>
      <c r="W15" s="2">
        <f t="shared" si="12"/>
        <v>-371.59100000000001</v>
      </c>
      <c r="X15" s="2">
        <f>SUM($W$3:W15)</f>
        <v>-4699.8679999999995</v>
      </c>
      <c r="Y15" s="54" t="e">
        <f t="shared" si="13"/>
        <v>#REF!</v>
      </c>
      <c r="Z15" s="89" t="e">
        <f t="shared" si="15"/>
        <v>#REF!</v>
      </c>
      <c r="AA15" s="54">
        <f t="shared" si="14"/>
        <v>4</v>
      </c>
    </row>
    <row r="16" spans="1:27" x14ac:dyDescent="0.2">
      <c r="A16" s="5" t="s">
        <v>3</v>
      </c>
      <c r="B16" s="27">
        <f>SUM(E2:E11)</f>
        <v>2.1177399999999995</v>
      </c>
      <c r="C16" t="s">
        <v>60</v>
      </c>
      <c r="K16" s="66"/>
      <c r="L16" s="66"/>
      <c r="V16" s="1">
        <v>779.28599999999994</v>
      </c>
      <c r="W16" s="2">
        <f t="shared" si="12"/>
        <v>-379.28599999999994</v>
      </c>
      <c r="X16" s="2">
        <f>SUM($W$3:W16)</f>
        <v>-5079.1539999999995</v>
      </c>
      <c r="Y16" s="54" t="e">
        <f t="shared" si="13"/>
        <v>#REF!</v>
      </c>
      <c r="Z16" s="89" t="e">
        <f t="shared" si="15"/>
        <v>#REF!</v>
      </c>
      <c r="AA16" s="54">
        <f t="shared" si="14"/>
        <v>4</v>
      </c>
    </row>
    <row r="17" spans="1:27" x14ac:dyDescent="0.2">
      <c r="A17" s="5" t="s">
        <v>4</v>
      </c>
      <c r="B17" s="27">
        <f>SUM(F2:F11)</f>
        <v>10.465</v>
      </c>
      <c r="C17" t="s">
        <v>60</v>
      </c>
      <c r="K17" s="66"/>
      <c r="L17" s="66"/>
      <c r="V17" s="1">
        <v>695.35799999999995</v>
      </c>
      <c r="W17" s="2">
        <f t="shared" si="12"/>
        <v>-295.35799999999995</v>
      </c>
      <c r="X17" s="2">
        <f>SUM($W$3:W17)</f>
        <v>-5374.5119999999997</v>
      </c>
      <c r="Y17" s="54" t="e">
        <f t="shared" si="13"/>
        <v>#REF!</v>
      </c>
      <c r="Z17" s="89" t="e">
        <f t="shared" si="15"/>
        <v>#REF!</v>
      </c>
      <c r="AA17" s="54">
        <f t="shared" si="14"/>
        <v>6</v>
      </c>
    </row>
    <row r="18" spans="1:27" x14ac:dyDescent="0.2">
      <c r="A18" s="5" t="s">
        <v>5</v>
      </c>
      <c r="B18" s="27">
        <f>SUM(G2:G11)</f>
        <v>68.100000000000009</v>
      </c>
      <c r="C18" t="s">
        <v>60</v>
      </c>
      <c r="V18" s="1">
        <v>732.73299999999995</v>
      </c>
      <c r="W18" s="2">
        <f t="shared" si="12"/>
        <v>-332.73299999999995</v>
      </c>
      <c r="X18" s="2">
        <f>SUM($W$3:W18)</f>
        <v>-5707.2449999999999</v>
      </c>
      <c r="Y18" s="54" t="e">
        <f t="shared" si="13"/>
        <v>#REF!</v>
      </c>
      <c r="Z18" s="89" t="e">
        <f t="shared" si="15"/>
        <v>#REF!</v>
      </c>
      <c r="AA18" s="54">
        <f t="shared" si="14"/>
        <v>6</v>
      </c>
    </row>
    <row r="19" spans="1:27" x14ac:dyDescent="0.2">
      <c r="A19" s="5" t="s">
        <v>6</v>
      </c>
      <c r="B19" s="27">
        <f>SUM(H2:H11)</f>
        <v>1.8418999999999994</v>
      </c>
      <c r="C19" t="s">
        <v>60</v>
      </c>
      <c r="V19" s="1">
        <v>711.68200000000002</v>
      </c>
      <c r="W19" s="2">
        <f t="shared" si="12"/>
        <v>-311.68200000000002</v>
      </c>
      <c r="X19" s="2">
        <f>SUM($W$3:W19)</f>
        <v>-6018.9269999999997</v>
      </c>
      <c r="Y19" s="54" t="e">
        <f t="shared" si="13"/>
        <v>#REF!</v>
      </c>
      <c r="Z19" s="89" t="e">
        <f t="shared" si="15"/>
        <v>#REF!</v>
      </c>
      <c r="AA19" s="54">
        <f t="shared" si="14"/>
        <v>7</v>
      </c>
    </row>
    <row r="20" spans="1:27" x14ac:dyDescent="0.2">
      <c r="A20" s="5" t="s">
        <v>7</v>
      </c>
      <c r="B20" s="27">
        <f>SUM(I2:I11)</f>
        <v>12.174000000000001</v>
      </c>
      <c r="C20" t="s">
        <v>60</v>
      </c>
      <c r="V20" s="1">
        <v>602.35199999999998</v>
      </c>
      <c r="W20" s="2">
        <f t="shared" si="12"/>
        <v>-202.35199999999998</v>
      </c>
      <c r="X20" s="2">
        <f>SUM($W$3:W20)</f>
        <v>-6221.2789999999995</v>
      </c>
      <c r="Y20" s="54" t="e">
        <f t="shared" si="13"/>
        <v>#REF!</v>
      </c>
      <c r="Z20" s="89" t="e">
        <f t="shared" si="15"/>
        <v>#REF!</v>
      </c>
      <c r="AA20" s="54">
        <f t="shared" si="14"/>
        <v>8</v>
      </c>
    </row>
    <row r="21" spans="1:27" x14ac:dyDescent="0.2">
      <c r="A21" s="3" t="s">
        <v>8</v>
      </c>
      <c r="B21" s="6">
        <f>(B18*B19-B17*B20)/(B16*B18-B17*B17)</f>
        <v>-5.6697810714461422E-2</v>
      </c>
      <c r="C21" t="s">
        <v>60</v>
      </c>
      <c r="H21" s="25"/>
      <c r="V21" s="1">
        <v>754.798</v>
      </c>
      <c r="W21" s="2">
        <f t="shared" si="12"/>
        <v>-354.798</v>
      </c>
      <c r="X21" s="2">
        <f>SUM($W$3:W21)</f>
        <v>-6576.0769999999993</v>
      </c>
      <c r="Y21" s="54" t="e">
        <f t="shared" si="13"/>
        <v>#REF!</v>
      </c>
      <c r="Z21" s="89" t="e">
        <f t="shared" si="15"/>
        <v>#REF!</v>
      </c>
      <c r="AA21" s="54">
        <f t="shared" si="14"/>
        <v>7</v>
      </c>
    </row>
    <row r="22" spans="1:27" x14ac:dyDescent="0.2">
      <c r="A22" s="3" t="s">
        <v>9</v>
      </c>
      <c r="B22" s="6">
        <f>(B16*B20 - B17*B19)/(B16*B18-B17*B17)</f>
        <v>0.18747933317366874</v>
      </c>
      <c r="C22" t="s">
        <v>60</v>
      </c>
      <c r="H22" s="25"/>
      <c r="V22" s="1">
        <v>790.33199999999999</v>
      </c>
      <c r="W22" s="2">
        <f t="shared" si="12"/>
        <v>-390.33199999999999</v>
      </c>
      <c r="X22" s="2">
        <f>SUM($W$3:W22)</f>
        <v>-6966.4089999999997</v>
      </c>
      <c r="Y22" s="54" t="e">
        <f t="shared" si="13"/>
        <v>#REF!</v>
      </c>
      <c r="Z22" s="89" t="e">
        <f t="shared" si="15"/>
        <v>#REF!</v>
      </c>
      <c r="AA22" s="54">
        <f t="shared" si="14"/>
        <v>7</v>
      </c>
    </row>
    <row r="23" spans="1:27" x14ac:dyDescent="0.2">
      <c r="H23" s="67"/>
      <c r="V23" s="1">
        <v>791.779</v>
      </c>
      <c r="W23" s="2">
        <f t="shared" si="12"/>
        <v>-391.779</v>
      </c>
      <c r="X23" s="2">
        <f>SUM($W$3:W23)</f>
        <v>-7358.1880000000001</v>
      </c>
      <c r="Y23" s="54" t="e">
        <f t="shared" si="13"/>
        <v>#REF!</v>
      </c>
      <c r="Z23" s="89" t="e">
        <f t="shared" si="15"/>
        <v>#REF!</v>
      </c>
      <c r="AA23" s="54">
        <f t="shared" si="14"/>
        <v>8</v>
      </c>
    </row>
    <row r="24" spans="1:27" x14ac:dyDescent="0.2">
      <c r="H24" s="67"/>
      <c r="V24" s="1">
        <v>781.58</v>
      </c>
      <c r="W24" s="2">
        <f t="shared" si="12"/>
        <v>-381.58000000000004</v>
      </c>
      <c r="X24" s="2">
        <f>SUM($W$3:W24)</f>
        <v>-7739.768</v>
      </c>
      <c r="Y24" s="54" t="e">
        <f t="shared" si="13"/>
        <v>#REF!</v>
      </c>
      <c r="Z24" s="89" t="e">
        <f t="shared" si="15"/>
        <v>#REF!</v>
      </c>
      <c r="AA24" s="54">
        <f t="shared" si="14"/>
        <v>9</v>
      </c>
    </row>
    <row r="25" spans="1:27" x14ac:dyDescent="0.2">
      <c r="H25" s="67"/>
      <c r="V25" s="1">
        <v>742.67899999999997</v>
      </c>
      <c r="W25" s="2">
        <f t="shared" si="12"/>
        <v>-342.67899999999997</v>
      </c>
      <c r="X25" s="2">
        <f>SUM($W$3:W25)</f>
        <v>-8082.4470000000001</v>
      </c>
      <c r="Y25" s="54" t="e">
        <f t="shared" si="13"/>
        <v>#REF!</v>
      </c>
      <c r="Z25" s="89" t="e">
        <f t="shared" si="15"/>
        <v>#REF!</v>
      </c>
      <c r="AA25" s="54">
        <f t="shared" si="14"/>
        <v>10</v>
      </c>
    </row>
    <row r="26" spans="1:27" x14ac:dyDescent="0.2">
      <c r="H26" s="67"/>
      <c r="V26" s="1">
        <v>785.69100000000003</v>
      </c>
      <c r="W26" s="2">
        <f t="shared" si="12"/>
        <v>-385.69100000000003</v>
      </c>
      <c r="X26" s="2">
        <f>SUM($W$3:W26)</f>
        <v>-8468.1380000000008</v>
      </c>
      <c r="Y26" s="54" t="e">
        <f t="shared" si="13"/>
        <v>#REF!</v>
      </c>
      <c r="Z26" s="89" t="e">
        <f t="shared" si="15"/>
        <v>#REF!</v>
      </c>
      <c r="AA26" s="54">
        <f t="shared" si="14"/>
        <v>10</v>
      </c>
    </row>
    <row r="27" spans="1:27" x14ac:dyDescent="0.2">
      <c r="H27" s="67"/>
      <c r="V27" s="1">
        <v>769.64200000000005</v>
      </c>
      <c r="W27" s="2">
        <f t="shared" si="12"/>
        <v>-369.64200000000005</v>
      </c>
      <c r="X27" s="2">
        <f>SUM($W$3:W27)</f>
        <v>-8837.7800000000007</v>
      </c>
      <c r="Y27" s="54" t="e">
        <f t="shared" si="13"/>
        <v>#REF!</v>
      </c>
      <c r="Z27" s="89" t="e">
        <f t="shared" si="15"/>
        <v>#REF!</v>
      </c>
      <c r="AA27" s="54">
        <f t="shared" si="14"/>
        <v>10</v>
      </c>
    </row>
    <row r="28" spans="1:27" x14ac:dyDescent="0.2">
      <c r="H28" s="67"/>
      <c r="V28" s="1">
        <v>788.41300000000001</v>
      </c>
      <c r="W28" s="2">
        <f t="shared" si="12"/>
        <v>-388.41300000000001</v>
      </c>
      <c r="X28" s="2">
        <f>SUM($W$3:W28)</f>
        <v>-9226.1930000000011</v>
      </c>
      <c r="Y28" s="54" t="e">
        <f t="shared" si="13"/>
        <v>#REF!</v>
      </c>
      <c r="Z28" s="89" t="e">
        <f t="shared" si="15"/>
        <v>#REF!</v>
      </c>
      <c r="AA28" s="54">
        <f t="shared" si="14"/>
        <v>11</v>
      </c>
    </row>
    <row r="29" spans="1:27" x14ac:dyDescent="0.2">
      <c r="H29" s="67"/>
      <c r="V29" s="1">
        <v>773.72699999999998</v>
      </c>
      <c r="W29" s="2">
        <f t="shared" si="12"/>
        <v>-373.72699999999998</v>
      </c>
      <c r="X29" s="2">
        <f>SUM($W$3:W29)</f>
        <v>-9599.9200000000019</v>
      </c>
      <c r="Y29" s="54" t="e">
        <f t="shared" si="13"/>
        <v>#REF!</v>
      </c>
      <c r="Z29" s="89" t="e">
        <f t="shared" si="15"/>
        <v>#REF!</v>
      </c>
      <c r="AA29" s="54">
        <f t="shared" si="14"/>
        <v>12</v>
      </c>
    </row>
    <row r="30" spans="1:27" x14ac:dyDescent="0.2">
      <c r="H30" s="67"/>
      <c r="V30" s="1">
        <v>763.15300000000002</v>
      </c>
      <c r="W30" s="2">
        <f t="shared" si="12"/>
        <v>-363.15300000000002</v>
      </c>
      <c r="X30" s="2">
        <f>SUM($W$3:W30)</f>
        <v>-9963.0730000000021</v>
      </c>
      <c r="Y30" s="54" t="e">
        <f t="shared" si="13"/>
        <v>#REF!</v>
      </c>
      <c r="Z30" s="89" t="e">
        <f t="shared" si="15"/>
        <v>#REF!</v>
      </c>
      <c r="AA30" s="54">
        <f t="shared" si="14"/>
        <v>12</v>
      </c>
    </row>
    <row r="31" spans="1:27" x14ac:dyDescent="0.2">
      <c r="H31" s="67"/>
      <c r="V31" s="1">
        <v>781.09199999999998</v>
      </c>
      <c r="W31" s="2">
        <f t="shared" si="12"/>
        <v>-381.09199999999998</v>
      </c>
      <c r="X31" s="2">
        <f>SUM($W$3:W31)</f>
        <v>-10344.165000000003</v>
      </c>
      <c r="Y31" s="54" t="e">
        <f t="shared" si="13"/>
        <v>#REF!</v>
      </c>
      <c r="Z31" s="89" t="e">
        <f t="shared" si="15"/>
        <v>#REF!</v>
      </c>
      <c r="AA31" s="54">
        <f t="shared" si="14"/>
        <v>13</v>
      </c>
    </row>
    <row r="32" spans="1:27" x14ac:dyDescent="0.2">
      <c r="H32" s="67"/>
      <c r="V32" s="1">
        <v>785.97</v>
      </c>
      <c r="W32" s="2">
        <f t="shared" si="12"/>
        <v>-385.97</v>
      </c>
      <c r="X32" s="2">
        <f>SUM($W$3:W32)</f>
        <v>-10730.135000000002</v>
      </c>
      <c r="Y32" s="54" t="e">
        <f t="shared" si="13"/>
        <v>#REF!</v>
      </c>
      <c r="Z32" s="89" t="e">
        <f t="shared" si="15"/>
        <v>#REF!</v>
      </c>
      <c r="AA32" s="54">
        <f t="shared" si="14"/>
        <v>13</v>
      </c>
    </row>
    <row r="33" spans="22:27" x14ac:dyDescent="0.2">
      <c r="V33" s="1">
        <v>782.86699999999996</v>
      </c>
      <c r="W33" s="2">
        <f t="shared" si="12"/>
        <v>-382.86699999999996</v>
      </c>
      <c r="X33" s="2">
        <f>SUM($W$3:W33)</f>
        <v>-11113.002000000002</v>
      </c>
      <c r="Y33" s="54" t="e">
        <f t="shared" si="13"/>
        <v>#REF!</v>
      </c>
      <c r="Z33" s="89" t="e">
        <f t="shared" si="15"/>
        <v>#REF!</v>
      </c>
      <c r="AA33" s="54">
        <f t="shared" si="14"/>
        <v>14</v>
      </c>
    </row>
    <row r="34" spans="22:27" x14ac:dyDescent="0.2">
      <c r="V34" s="1">
        <v>803.16700000000003</v>
      </c>
      <c r="W34" s="2">
        <f t="shared" si="12"/>
        <v>-403.16700000000003</v>
      </c>
      <c r="X34" s="2">
        <f>SUM($W$3:W34)</f>
        <v>-11516.169000000002</v>
      </c>
      <c r="Y34" s="54" t="e">
        <f t="shared" si="13"/>
        <v>#REF!</v>
      </c>
      <c r="Z34" s="89" t="e">
        <f t="shared" si="15"/>
        <v>#REF!</v>
      </c>
      <c r="AA34" s="54">
        <f t="shared" si="14"/>
        <v>14</v>
      </c>
    </row>
    <row r="35" spans="22:27" x14ac:dyDescent="0.2">
      <c r="V35" s="1">
        <v>802.72799999999995</v>
      </c>
      <c r="W35" s="2">
        <f t="shared" si="12"/>
        <v>-402.72799999999995</v>
      </c>
      <c r="X35" s="2">
        <f>SUM($W$3:W35)</f>
        <v>-11918.897000000001</v>
      </c>
      <c r="Y35" s="54" t="e">
        <f t="shared" si="13"/>
        <v>#REF!</v>
      </c>
      <c r="Z35" s="89" t="e">
        <f t="shared" si="15"/>
        <v>#REF!</v>
      </c>
      <c r="AA35" s="54">
        <f t="shared" si="14"/>
        <v>15</v>
      </c>
    </row>
    <row r="36" spans="22:27" x14ac:dyDescent="0.2">
      <c r="V36" s="1">
        <v>806.50300000000004</v>
      </c>
      <c r="W36" s="2">
        <f t="shared" si="12"/>
        <v>-406.50300000000004</v>
      </c>
      <c r="X36" s="2">
        <f>SUM($W$3:W36)</f>
        <v>-12325.400000000001</v>
      </c>
      <c r="Y36" s="54" t="e">
        <f t="shared" si="13"/>
        <v>#REF!</v>
      </c>
      <c r="Z36" s="89" t="e">
        <f t="shared" si="15"/>
        <v>#REF!</v>
      </c>
      <c r="AA36" s="54">
        <f t="shared" si="14"/>
        <v>15</v>
      </c>
    </row>
    <row r="37" spans="22:27" x14ac:dyDescent="0.2">
      <c r="V37" s="1">
        <v>801.20299999999997</v>
      </c>
      <c r="W37" s="2">
        <f t="shared" si="12"/>
        <v>-401.20299999999997</v>
      </c>
      <c r="X37" s="2">
        <f>SUM($W$3:W37)</f>
        <v>-12726.603000000001</v>
      </c>
      <c r="Y37" s="54" t="e">
        <f t="shared" si="13"/>
        <v>#REF!</v>
      </c>
      <c r="Z37" s="89" t="e">
        <f t="shared" si="15"/>
        <v>#REF!</v>
      </c>
      <c r="AA37" s="54">
        <f t="shared" si="14"/>
        <v>16</v>
      </c>
    </row>
    <row r="38" spans="22:27" x14ac:dyDescent="0.2">
      <c r="V38" s="1">
        <v>790.07600000000002</v>
      </c>
      <c r="W38" s="2">
        <f t="shared" si="12"/>
        <v>-390.07600000000002</v>
      </c>
      <c r="X38" s="2">
        <f>SUM($W$3:W38)</f>
        <v>-13116.679</v>
      </c>
      <c r="Y38" s="54" t="e">
        <f t="shared" si="13"/>
        <v>#REF!</v>
      </c>
      <c r="Z38" s="89" t="e">
        <f t="shared" si="15"/>
        <v>#REF!</v>
      </c>
      <c r="AA38" s="54">
        <f t="shared" si="14"/>
        <v>17</v>
      </c>
    </row>
    <row r="39" spans="22:27" x14ac:dyDescent="0.2">
      <c r="V39" s="1">
        <v>773.88099999999997</v>
      </c>
      <c r="W39" s="2">
        <f t="shared" si="12"/>
        <v>-373.88099999999997</v>
      </c>
      <c r="X39" s="2">
        <f>SUM($W$3:W39)</f>
        <v>-13490.56</v>
      </c>
      <c r="Y39" s="54" t="e">
        <f t="shared" si="13"/>
        <v>#REF!</v>
      </c>
      <c r="Z39" s="89" t="e">
        <f t="shared" si="15"/>
        <v>#REF!</v>
      </c>
      <c r="AA39" s="54">
        <f t="shared" si="14"/>
        <v>18</v>
      </c>
    </row>
    <row r="40" spans="22:27" x14ac:dyDescent="0.2">
      <c r="V40" s="1">
        <v>769.31899999999996</v>
      </c>
      <c r="W40" s="2">
        <f t="shared" si="12"/>
        <v>-369.31899999999996</v>
      </c>
      <c r="X40" s="2">
        <f>SUM($W$3:W40)</f>
        <v>-13859.878999999999</v>
      </c>
      <c r="Y40" s="54" t="e">
        <f t="shared" si="13"/>
        <v>#REF!</v>
      </c>
      <c r="Z40" s="89" t="e">
        <f t="shared" si="15"/>
        <v>#REF!</v>
      </c>
      <c r="AA40" s="54">
        <f t="shared" si="14"/>
        <v>18</v>
      </c>
    </row>
    <row r="41" spans="22:27" x14ac:dyDescent="0.2">
      <c r="V41" s="1">
        <v>777.00599999999997</v>
      </c>
      <c r="W41" s="2">
        <f t="shared" si="12"/>
        <v>-377.00599999999997</v>
      </c>
      <c r="X41" s="2">
        <f>SUM($W$3:W41)</f>
        <v>-14236.884999999998</v>
      </c>
      <c r="Y41" s="54" t="e">
        <f t="shared" si="13"/>
        <v>#REF!</v>
      </c>
      <c r="Z41" s="89" t="e">
        <f t="shared" si="15"/>
        <v>#REF!</v>
      </c>
      <c r="AA41" s="54">
        <f t="shared" si="14"/>
        <v>19</v>
      </c>
    </row>
    <row r="42" spans="22:27" x14ac:dyDescent="0.2">
      <c r="V42" s="1">
        <v>783.92600000000004</v>
      </c>
      <c r="W42" s="2">
        <f t="shared" si="12"/>
        <v>-383.92600000000004</v>
      </c>
      <c r="X42" s="2">
        <f>SUM($W$3:W42)</f>
        <v>-14620.810999999998</v>
      </c>
      <c r="Y42" s="54" t="e">
        <f t="shared" si="13"/>
        <v>#REF!</v>
      </c>
      <c r="Z42" s="89" t="e">
        <f t="shared" si="15"/>
        <v>#REF!</v>
      </c>
      <c r="AA42" s="54">
        <f t="shared" si="14"/>
        <v>19</v>
      </c>
    </row>
    <row r="43" spans="22:27" x14ac:dyDescent="0.2">
      <c r="V43" s="1">
        <v>760.14599999999996</v>
      </c>
      <c r="W43" s="2">
        <f t="shared" si="12"/>
        <v>-360.14599999999996</v>
      </c>
      <c r="X43" s="2">
        <f>SUM($W$3:W43)</f>
        <v>-14980.956999999999</v>
      </c>
      <c r="Y43" s="54" t="e">
        <f t="shared" si="13"/>
        <v>#REF!</v>
      </c>
      <c r="Z43" s="89" t="e">
        <f t="shared" si="15"/>
        <v>#REF!</v>
      </c>
      <c r="AA43" s="54">
        <f t="shared" si="14"/>
        <v>20</v>
      </c>
    </row>
    <row r="44" spans="22:27" x14ac:dyDescent="0.2">
      <c r="V44" s="1">
        <v>789.28</v>
      </c>
      <c r="W44" s="2">
        <f t="shared" si="12"/>
        <v>-389.28</v>
      </c>
      <c r="X44" s="2">
        <f>SUM($W$3:W44)</f>
        <v>-15370.236999999999</v>
      </c>
      <c r="Y44" s="54" t="e">
        <f t="shared" si="13"/>
        <v>#REF!</v>
      </c>
      <c r="Z44" s="89" t="e">
        <f t="shared" si="15"/>
        <v>#REF!</v>
      </c>
      <c r="AA44" s="54">
        <f t="shared" si="14"/>
        <v>20</v>
      </c>
    </row>
    <row r="45" spans="22:27" x14ac:dyDescent="0.2">
      <c r="V45" s="1">
        <v>719.27599999999995</v>
      </c>
      <c r="W45" s="2">
        <f t="shared" si="12"/>
        <v>-319.27599999999995</v>
      </c>
      <c r="X45" s="2">
        <f>SUM($W$3:W45)</f>
        <v>-15689.512999999999</v>
      </c>
      <c r="Y45" s="54" t="e">
        <f t="shared" si="13"/>
        <v>#REF!</v>
      </c>
      <c r="Z45" s="89" t="e">
        <f t="shared" si="15"/>
        <v>#REF!</v>
      </c>
      <c r="AA45" s="54">
        <f t="shared" si="14"/>
        <v>22</v>
      </c>
    </row>
    <row r="46" spans="22:27" x14ac:dyDescent="0.2">
      <c r="V46" s="1">
        <v>777.16200000000003</v>
      </c>
      <c r="W46" s="2">
        <f t="shared" si="12"/>
        <v>-377.16200000000003</v>
      </c>
      <c r="X46" s="2">
        <f>SUM($W$3:W46)</f>
        <v>-16066.674999999999</v>
      </c>
      <c r="Y46" s="54" t="e">
        <f t="shared" si="13"/>
        <v>#REF!</v>
      </c>
      <c r="Z46" s="89" t="e">
        <f t="shared" si="15"/>
        <v>#REF!</v>
      </c>
      <c r="AA46" s="54">
        <f t="shared" si="14"/>
        <v>21</v>
      </c>
    </row>
    <row r="47" spans="22:27" x14ac:dyDescent="0.2">
      <c r="V47" s="1">
        <v>806.93200000000002</v>
      </c>
      <c r="W47" s="2">
        <f t="shared" si="12"/>
        <v>-406.93200000000002</v>
      </c>
      <c r="X47" s="2">
        <f>SUM($W$3:W47)</f>
        <v>-16473.607</v>
      </c>
      <c r="Y47" s="54" t="e">
        <f t="shared" si="13"/>
        <v>#REF!</v>
      </c>
      <c r="Z47" s="89" t="e">
        <f t="shared" si="15"/>
        <v>#REF!</v>
      </c>
      <c r="AA47" s="54">
        <f t="shared" si="14"/>
        <v>22</v>
      </c>
    </row>
    <row r="48" spans="22:27" x14ac:dyDescent="0.2">
      <c r="V48" s="1">
        <v>800.34799999999996</v>
      </c>
      <c r="W48" s="2">
        <f t="shared" si="12"/>
        <v>-400.34799999999996</v>
      </c>
      <c r="X48" s="2">
        <f>SUM($W$3:W48)</f>
        <v>-16873.955000000002</v>
      </c>
      <c r="Y48" s="54" t="e">
        <f t="shared" si="13"/>
        <v>#REF!</v>
      </c>
      <c r="Z48" s="89" t="e">
        <f t="shared" si="15"/>
        <v>#REF!</v>
      </c>
      <c r="AA48" s="54">
        <f t="shared" si="14"/>
        <v>23</v>
      </c>
    </row>
    <row r="49" spans="22:27" x14ac:dyDescent="0.2">
      <c r="V49" s="1">
        <v>805.38300000000004</v>
      </c>
      <c r="W49" s="2">
        <f t="shared" si="12"/>
        <v>-405.38300000000004</v>
      </c>
      <c r="X49" s="2">
        <f>SUM($W$3:W49)</f>
        <v>-17279.338000000003</v>
      </c>
      <c r="Y49" s="54" t="e">
        <f t="shared" si="13"/>
        <v>#REF!</v>
      </c>
      <c r="Z49" s="89" t="e">
        <f t="shared" si="15"/>
        <v>#REF!</v>
      </c>
      <c r="AA49" s="54">
        <f t="shared" si="14"/>
        <v>23</v>
      </c>
    </row>
    <row r="50" spans="22:27" x14ac:dyDescent="0.2">
      <c r="V50" s="1">
        <v>661.38300000000004</v>
      </c>
      <c r="W50" s="2">
        <f t="shared" si="12"/>
        <v>-261.38300000000004</v>
      </c>
      <c r="X50" s="2">
        <f>SUM($W$3:W50)</f>
        <v>-17540.721000000005</v>
      </c>
      <c r="Y50" s="54" t="e">
        <f t="shared" si="13"/>
        <v>#REF!</v>
      </c>
      <c r="Z50" s="89" t="e">
        <f t="shared" si="15"/>
        <v>#REF!</v>
      </c>
      <c r="AA50" s="54">
        <f t="shared" si="14"/>
        <v>25</v>
      </c>
    </row>
    <row r="51" spans="22:27" x14ac:dyDescent="0.2">
      <c r="V51" s="1">
        <v>767.42899999999997</v>
      </c>
      <c r="W51" s="2">
        <f t="shared" si="12"/>
        <v>-367.42899999999997</v>
      </c>
      <c r="X51" s="2">
        <f>SUM($W$3:W51)</f>
        <v>-17908.150000000005</v>
      </c>
      <c r="Y51" s="54" t="e">
        <f t="shared" si="13"/>
        <v>#REF!</v>
      </c>
      <c r="Z51" s="89" t="e">
        <f t="shared" si="15"/>
        <v>#REF!</v>
      </c>
      <c r="AA51" s="54">
        <f t="shared" si="14"/>
        <v>24</v>
      </c>
    </row>
    <row r="52" spans="22:27" x14ac:dyDescent="0.2">
      <c r="V52" s="1">
        <v>792.03599999999994</v>
      </c>
      <c r="W52" s="2">
        <f t="shared" si="12"/>
        <v>-392.03599999999994</v>
      </c>
      <c r="X52" s="2">
        <f>SUM($W$3:W52)</f>
        <v>-18300.186000000005</v>
      </c>
      <c r="Y52" s="54" t="e">
        <f t="shared" si="13"/>
        <v>#REF!</v>
      </c>
      <c r="Z52" s="89" t="e">
        <f t="shared" si="15"/>
        <v>#REF!</v>
      </c>
      <c r="AA52" s="54">
        <f t="shared" si="14"/>
        <v>25</v>
      </c>
    </row>
    <row r="53" spans="22:27" x14ac:dyDescent="0.2">
      <c r="V53" s="1">
        <v>147.99</v>
      </c>
      <c r="W53" s="2">
        <f t="shared" si="12"/>
        <v>252.01</v>
      </c>
      <c r="X53" s="2">
        <f>SUM($W$3:W53)</f>
        <v>-18048.176000000007</v>
      </c>
      <c r="Y53" s="54" t="e">
        <f t="shared" si="13"/>
        <v>#REF!</v>
      </c>
      <c r="Z53" s="89" t="e">
        <f t="shared" si="15"/>
        <v>#REF!</v>
      </c>
      <c r="AA53" s="54">
        <f t="shared" si="14"/>
        <v>32</v>
      </c>
    </row>
    <row r="54" spans="22:27" x14ac:dyDescent="0.2">
      <c r="V54" s="1">
        <v>160.08500000000001</v>
      </c>
      <c r="W54" s="2">
        <f t="shared" si="12"/>
        <v>239.91499999999999</v>
      </c>
      <c r="X54" s="2">
        <f>SUM($W$3:W54)</f>
        <v>-17808.261000000006</v>
      </c>
      <c r="Y54" s="54" t="e">
        <f t="shared" si="13"/>
        <v>#REF!</v>
      </c>
      <c r="Z54" s="89" t="e">
        <f t="shared" si="15"/>
        <v>#REF!</v>
      </c>
      <c r="AA54" s="54">
        <f t="shared" si="14"/>
        <v>30</v>
      </c>
    </row>
    <row r="55" spans="22:27" x14ac:dyDescent="0.2">
      <c r="V55" s="1">
        <v>149.096</v>
      </c>
      <c r="W55" s="2">
        <f t="shared" si="12"/>
        <v>250.904</v>
      </c>
      <c r="X55" s="2">
        <f>SUM($W$3:W55)</f>
        <v>-17557.357000000007</v>
      </c>
      <c r="Y55" s="54" t="e">
        <f t="shared" si="13"/>
        <v>#REF!</v>
      </c>
      <c r="Z55" s="89" t="e">
        <f t="shared" si="15"/>
        <v>#REF!</v>
      </c>
      <c r="AA55" s="54">
        <f t="shared" si="14"/>
        <v>30</v>
      </c>
    </row>
    <row r="56" spans="22:27" x14ac:dyDescent="0.2">
      <c r="V56" s="1">
        <v>148.59700000000001</v>
      </c>
      <c r="W56" s="2">
        <f t="shared" si="12"/>
        <v>251.40299999999999</v>
      </c>
      <c r="X56" s="2">
        <f>SUM($W$3:W56)</f>
        <v>-17305.954000000009</v>
      </c>
      <c r="Y56" s="54" t="e">
        <f t="shared" si="13"/>
        <v>#REF!</v>
      </c>
      <c r="Z56" s="89" t="e">
        <f t="shared" si="15"/>
        <v>#REF!</v>
      </c>
      <c r="AA56" s="54">
        <f t="shared" si="14"/>
        <v>29</v>
      </c>
    </row>
    <row r="57" spans="22:27" x14ac:dyDescent="0.2">
      <c r="V57" s="1">
        <v>153.29599999999999</v>
      </c>
      <c r="W57" s="2">
        <f t="shared" si="12"/>
        <v>246.70400000000001</v>
      </c>
      <c r="X57" s="2">
        <f>SUM($W$3:W57)</f>
        <v>-17059.250000000007</v>
      </c>
      <c r="Y57" s="54" t="e">
        <f t="shared" si="13"/>
        <v>#REF!</v>
      </c>
      <c r="Z57" s="89" t="e">
        <f t="shared" si="15"/>
        <v>#REF!</v>
      </c>
      <c r="AA57" s="54">
        <f t="shared" si="14"/>
        <v>29</v>
      </c>
    </row>
    <row r="58" spans="22:27" x14ac:dyDescent="0.2">
      <c r="V58" s="1">
        <v>153.886</v>
      </c>
      <c r="W58" s="2">
        <f t="shared" si="12"/>
        <v>246.114</v>
      </c>
      <c r="X58" s="2">
        <f>SUM($W$3:W58)</f>
        <v>-16813.136000000006</v>
      </c>
      <c r="Y58" s="54" t="e">
        <f t="shared" si="13"/>
        <v>#REF!</v>
      </c>
      <c r="Z58" s="89" t="e">
        <f t="shared" si="15"/>
        <v>#REF!</v>
      </c>
      <c r="AA58" s="54">
        <f t="shared" si="14"/>
        <v>28</v>
      </c>
    </row>
    <row r="59" spans="22:27" x14ac:dyDescent="0.2">
      <c r="V59" s="1">
        <v>147.38399999999999</v>
      </c>
      <c r="W59" s="2">
        <f t="shared" si="12"/>
        <v>252.61600000000001</v>
      </c>
      <c r="X59" s="2">
        <f>SUM($W$3:W59)</f>
        <v>-16560.520000000004</v>
      </c>
      <c r="Y59" s="54" t="e">
        <f t="shared" si="13"/>
        <v>#REF!</v>
      </c>
      <c r="Z59" s="89" t="e">
        <f t="shared" si="15"/>
        <v>#REF!</v>
      </c>
      <c r="AA59" s="54">
        <f t="shared" si="14"/>
        <v>28</v>
      </c>
    </row>
    <row r="60" spans="22:27" x14ac:dyDescent="0.2">
      <c r="V60" s="1">
        <v>149.887</v>
      </c>
      <c r="W60" s="2">
        <f t="shared" si="12"/>
        <v>250.113</v>
      </c>
      <c r="X60" s="2">
        <f>SUM($W$3:W60)</f>
        <v>-16310.407000000005</v>
      </c>
      <c r="Y60" s="54" t="e">
        <f t="shared" si="13"/>
        <v>#REF!</v>
      </c>
      <c r="Z60" s="89" t="e">
        <f t="shared" si="15"/>
        <v>#REF!</v>
      </c>
      <c r="AA60" s="54">
        <f t="shared" si="14"/>
        <v>28</v>
      </c>
    </row>
    <row r="61" spans="22:27" x14ac:dyDescent="0.2">
      <c r="V61" s="1">
        <v>147.489</v>
      </c>
      <c r="W61" s="2">
        <f t="shared" si="12"/>
        <v>252.511</v>
      </c>
      <c r="X61" s="2">
        <f>SUM($W$3:W61)</f>
        <v>-16057.896000000004</v>
      </c>
      <c r="Y61" s="54" t="e">
        <f t="shared" si="13"/>
        <v>#REF!</v>
      </c>
      <c r="Z61" s="89" t="e">
        <f t="shared" si="15"/>
        <v>#REF!</v>
      </c>
      <c r="AA61" s="54">
        <f t="shared" si="14"/>
        <v>27</v>
      </c>
    </row>
    <row r="62" spans="22:27" x14ac:dyDescent="0.2">
      <c r="V62" s="1">
        <v>146.99299999999999</v>
      </c>
      <c r="W62" s="2">
        <f t="shared" si="12"/>
        <v>253.00700000000001</v>
      </c>
      <c r="X62" s="2">
        <f>SUM($W$3:W62)</f>
        <v>-15804.889000000005</v>
      </c>
      <c r="Y62" s="54" t="e">
        <f t="shared" si="13"/>
        <v>#REF!</v>
      </c>
      <c r="Z62" s="89" t="e">
        <f t="shared" si="15"/>
        <v>#REF!</v>
      </c>
      <c r="AA62" s="54">
        <f t="shared" si="14"/>
        <v>27</v>
      </c>
    </row>
    <row r="63" spans="22:27" x14ac:dyDescent="0.2">
      <c r="V63" s="1">
        <v>153.197</v>
      </c>
      <c r="W63" s="2">
        <f t="shared" si="12"/>
        <v>246.803</v>
      </c>
      <c r="X63" s="2">
        <f>SUM($W$3:W63)</f>
        <v>-15558.086000000005</v>
      </c>
      <c r="Y63" s="54" t="e">
        <f t="shared" si="13"/>
        <v>#REF!</v>
      </c>
      <c r="Z63" s="89" t="e">
        <f t="shared" si="15"/>
        <v>#REF!</v>
      </c>
      <c r="AA63" s="54">
        <f t="shared" si="14"/>
        <v>26</v>
      </c>
    </row>
    <row r="64" spans="22:27" x14ac:dyDescent="0.2">
      <c r="V64" s="1">
        <v>151.49600000000001</v>
      </c>
      <c r="W64" s="2">
        <f t="shared" si="12"/>
        <v>248.50399999999999</v>
      </c>
      <c r="X64" s="2">
        <f>SUM($W$3:W64)</f>
        <v>-15309.582000000004</v>
      </c>
      <c r="Y64" s="54" t="e">
        <f t="shared" si="13"/>
        <v>#REF!</v>
      </c>
      <c r="Z64" s="89" t="e">
        <f t="shared" si="15"/>
        <v>#REF!</v>
      </c>
      <c r="AA64" s="54">
        <f t="shared" si="14"/>
        <v>26</v>
      </c>
    </row>
    <row r="65" spans="22:27" x14ac:dyDescent="0.2">
      <c r="V65" s="1">
        <v>154.298</v>
      </c>
      <c r="W65" s="2">
        <f t="shared" si="12"/>
        <v>245.702</v>
      </c>
      <c r="X65" s="2">
        <f>SUM($W$3:W65)</f>
        <v>-15063.880000000005</v>
      </c>
      <c r="Y65" s="54" t="e">
        <f t="shared" si="13"/>
        <v>#REF!</v>
      </c>
      <c r="Z65" s="89" t="e">
        <f t="shared" si="15"/>
        <v>#REF!</v>
      </c>
      <c r="AA65" s="54">
        <f t="shared" si="14"/>
        <v>26</v>
      </c>
    </row>
    <row r="66" spans="22:27" x14ac:dyDescent="0.2">
      <c r="V66" s="1">
        <v>152.69900000000001</v>
      </c>
      <c r="W66" s="2">
        <f t="shared" si="12"/>
        <v>247.30099999999999</v>
      </c>
      <c r="X66" s="2">
        <f>SUM($W$3:W66)</f>
        <v>-14816.579000000005</v>
      </c>
      <c r="Y66" s="54" t="e">
        <f t="shared" si="13"/>
        <v>#REF!</v>
      </c>
      <c r="Z66" s="89" t="e">
        <f t="shared" si="15"/>
        <v>#REF!</v>
      </c>
      <c r="AA66" s="54">
        <f t="shared" si="14"/>
        <v>25</v>
      </c>
    </row>
    <row r="67" spans="22:27" x14ac:dyDescent="0.2">
      <c r="V67" s="1">
        <v>152.494</v>
      </c>
      <c r="W67" s="2">
        <f t="shared" si="12"/>
        <v>247.506</v>
      </c>
      <c r="X67" s="2">
        <f>SUM($W$3:W67)</f>
        <v>-14569.073000000006</v>
      </c>
      <c r="Y67" s="54" t="e">
        <f t="shared" si="13"/>
        <v>#REF!</v>
      </c>
      <c r="Z67" s="89" t="e">
        <f t="shared" si="15"/>
        <v>#REF!</v>
      </c>
      <c r="AA67" s="54">
        <f t="shared" si="14"/>
        <v>25</v>
      </c>
    </row>
    <row r="68" spans="22:27" x14ac:dyDescent="0.2">
      <c r="V68" s="1">
        <v>133.721</v>
      </c>
      <c r="W68" s="2">
        <f t="shared" ref="W68:W92" si="16">$R$3-V68</f>
        <v>266.279</v>
      </c>
      <c r="X68" s="2">
        <f>SUM($W$3:W68)</f>
        <v>-14302.794000000005</v>
      </c>
      <c r="Y68" s="54" t="e">
        <f t="shared" ref="Y68:Y92" si="17">IF($R$4*W68&lt;=0,1,ROUND($R$4*W68,0))</f>
        <v>#REF!</v>
      </c>
      <c r="Z68" s="89" t="e">
        <f t="shared" si="15"/>
        <v>#REF!</v>
      </c>
      <c r="AA68" s="54">
        <f t="shared" si="14"/>
        <v>25</v>
      </c>
    </row>
    <row r="69" spans="22:27" x14ac:dyDescent="0.2">
      <c r="V69" s="1">
        <v>128.38800000000001</v>
      </c>
      <c r="W69" s="2">
        <f t="shared" si="16"/>
        <v>271.61199999999997</v>
      </c>
      <c r="X69" s="2">
        <f>SUM($W$3:W69)</f>
        <v>-14031.182000000006</v>
      </c>
      <c r="Y69" s="54" t="e">
        <f t="shared" si="17"/>
        <v>#REF!</v>
      </c>
      <c r="Z69" s="89" t="e">
        <f t="shared" si="15"/>
        <v>#REF!</v>
      </c>
      <c r="AA69" s="54">
        <f t="shared" ref="AA69:AA92" si="18">IF(($T$4*W69+$T$5*X68+$T$5*W69+$T$6*(W69-W68))&lt;=0,1,ROUND($T$4*W69+$T$5*X68+$T$5*W69+$T$6*(W69-W68),0))</f>
        <v>24</v>
      </c>
    </row>
    <row r="70" spans="22:27" x14ac:dyDescent="0.2">
      <c r="V70" s="1">
        <v>151.59700000000001</v>
      </c>
      <c r="W70" s="2">
        <f t="shared" si="16"/>
        <v>248.40299999999999</v>
      </c>
      <c r="X70" s="2">
        <f>SUM($W$3:W70)</f>
        <v>-13782.779000000006</v>
      </c>
      <c r="Y70" s="54" t="e">
        <f t="shared" si="17"/>
        <v>#REF!</v>
      </c>
      <c r="Z70" s="89" t="e">
        <f t="shared" ref="Z70:Z92" si="19">IF((Z69+($S$4+$S$5)*W70-W69*$S$4)&lt;=0,1,ROUND(Z68+($S$4+$S$5)*W69-W68*$S$4,0))</f>
        <v>#REF!</v>
      </c>
      <c r="AA70" s="54">
        <f t="shared" si="18"/>
        <v>24</v>
      </c>
    </row>
    <row r="71" spans="22:27" x14ac:dyDescent="0.2">
      <c r="V71" s="1">
        <v>150.69900000000001</v>
      </c>
      <c r="W71" s="2">
        <f t="shared" si="16"/>
        <v>249.30099999999999</v>
      </c>
      <c r="X71" s="2">
        <f>SUM($W$3:W71)</f>
        <v>-13533.478000000006</v>
      </c>
      <c r="Y71" s="54" t="e">
        <f t="shared" si="17"/>
        <v>#REF!</v>
      </c>
      <c r="Z71" s="89" t="e">
        <f t="shared" si="19"/>
        <v>#REF!</v>
      </c>
      <c r="AA71" s="54">
        <f t="shared" si="18"/>
        <v>23</v>
      </c>
    </row>
    <row r="72" spans="22:27" x14ac:dyDescent="0.2">
      <c r="V72" s="1">
        <v>155.49100000000001</v>
      </c>
      <c r="W72" s="2">
        <f t="shared" si="16"/>
        <v>244.50899999999999</v>
      </c>
      <c r="X72" s="2">
        <f>SUM($W$3:W72)</f>
        <v>-13288.969000000006</v>
      </c>
      <c r="Y72" s="54" t="e">
        <f t="shared" si="17"/>
        <v>#REF!</v>
      </c>
      <c r="Z72" s="89" t="e">
        <f t="shared" si="19"/>
        <v>#REF!</v>
      </c>
      <c r="AA72" s="54">
        <f t="shared" si="18"/>
        <v>23</v>
      </c>
    </row>
    <row r="73" spans="22:27" x14ac:dyDescent="0.2">
      <c r="V73" s="1">
        <v>152.69200000000001</v>
      </c>
      <c r="W73" s="2">
        <f t="shared" si="16"/>
        <v>247.30799999999999</v>
      </c>
      <c r="X73" s="2">
        <f>SUM($W$3:W73)</f>
        <v>-13041.661000000007</v>
      </c>
      <c r="Y73" s="54" t="e">
        <f t="shared" si="17"/>
        <v>#REF!</v>
      </c>
      <c r="Z73" s="89" t="e">
        <f t="shared" si="19"/>
        <v>#REF!</v>
      </c>
      <c r="AA73" s="54">
        <f t="shared" si="18"/>
        <v>23</v>
      </c>
    </row>
    <row r="74" spans="22:27" x14ac:dyDescent="0.2">
      <c r="V74" s="1">
        <v>152.072</v>
      </c>
      <c r="W74" s="2">
        <f t="shared" si="16"/>
        <v>247.928</v>
      </c>
      <c r="X74" s="2">
        <f>SUM($W$3:W74)</f>
        <v>-12793.733000000007</v>
      </c>
      <c r="Y74" s="54" t="e">
        <f t="shared" si="17"/>
        <v>#REF!</v>
      </c>
      <c r="Z74" s="89" t="e">
        <f t="shared" si="19"/>
        <v>#REF!</v>
      </c>
      <c r="AA74" s="54">
        <f t="shared" si="18"/>
        <v>22</v>
      </c>
    </row>
    <row r="75" spans="22:27" x14ac:dyDescent="0.2">
      <c r="V75" s="1">
        <v>151.09100000000001</v>
      </c>
      <c r="W75" s="2">
        <f t="shared" si="16"/>
        <v>248.90899999999999</v>
      </c>
      <c r="X75" s="2">
        <f>SUM($W$3:W75)</f>
        <v>-12544.824000000008</v>
      </c>
      <c r="Y75" s="54" t="e">
        <f t="shared" si="17"/>
        <v>#REF!</v>
      </c>
      <c r="Z75" s="89" t="e">
        <f t="shared" si="19"/>
        <v>#REF!</v>
      </c>
      <c r="AA75" s="54">
        <f t="shared" si="18"/>
        <v>22</v>
      </c>
    </row>
    <row r="76" spans="22:27" x14ac:dyDescent="0.2">
      <c r="V76" s="1">
        <v>149.393</v>
      </c>
      <c r="W76" s="2">
        <f t="shared" si="16"/>
        <v>250.607</v>
      </c>
      <c r="X76" s="2">
        <f>SUM($W$3:W76)</f>
        <v>-12294.217000000008</v>
      </c>
      <c r="Y76" s="54" t="e">
        <f t="shared" si="17"/>
        <v>#REF!</v>
      </c>
      <c r="Z76" s="89" t="e">
        <f t="shared" si="19"/>
        <v>#REF!</v>
      </c>
      <c r="AA76" s="54">
        <f t="shared" si="18"/>
        <v>21</v>
      </c>
    </row>
    <row r="77" spans="22:27" x14ac:dyDescent="0.2">
      <c r="V77" s="1">
        <v>151.297</v>
      </c>
      <c r="W77" s="2">
        <f t="shared" si="16"/>
        <v>248.703</v>
      </c>
      <c r="X77" s="2">
        <f>SUM($W$3:W77)</f>
        <v>-12045.514000000008</v>
      </c>
      <c r="Y77" s="54" t="e">
        <f t="shared" si="17"/>
        <v>#REF!</v>
      </c>
      <c r="Z77" s="89" t="e">
        <f t="shared" si="19"/>
        <v>#REF!</v>
      </c>
      <c r="AA77" s="54">
        <f t="shared" si="18"/>
        <v>21</v>
      </c>
    </row>
    <row r="78" spans="22:27" x14ac:dyDescent="0.2">
      <c r="V78" s="1">
        <v>155.74</v>
      </c>
      <c r="W78" s="2">
        <f t="shared" si="16"/>
        <v>244.26</v>
      </c>
      <c r="X78" s="2">
        <f>SUM($W$3:W78)</f>
        <v>-11801.254000000008</v>
      </c>
      <c r="Y78" s="54" t="e">
        <f t="shared" si="17"/>
        <v>#REF!</v>
      </c>
      <c r="Z78" s="89" t="e">
        <f t="shared" si="19"/>
        <v>#REF!</v>
      </c>
      <c r="AA78" s="54">
        <f t="shared" si="18"/>
        <v>21</v>
      </c>
    </row>
    <row r="79" spans="22:27" x14ac:dyDescent="0.2">
      <c r="V79" s="1">
        <v>149.89699999999999</v>
      </c>
      <c r="W79" s="2">
        <f t="shared" si="16"/>
        <v>250.10300000000001</v>
      </c>
      <c r="X79" s="2">
        <f>SUM($W$3:W79)</f>
        <v>-11551.151000000009</v>
      </c>
      <c r="Y79" s="54" t="e">
        <f t="shared" si="17"/>
        <v>#REF!</v>
      </c>
      <c r="Z79" s="89" t="e">
        <f t="shared" si="19"/>
        <v>#REF!</v>
      </c>
      <c r="AA79" s="54">
        <f t="shared" si="18"/>
        <v>20</v>
      </c>
    </row>
    <row r="80" spans="22:27" x14ac:dyDescent="0.2">
      <c r="V80" s="1">
        <v>159.482</v>
      </c>
      <c r="W80" s="2">
        <f t="shared" si="16"/>
        <v>240.518</v>
      </c>
      <c r="X80" s="2">
        <f>SUM($W$3:W80)</f>
        <v>-11310.633000000009</v>
      </c>
      <c r="Y80" s="54" t="e">
        <f t="shared" si="17"/>
        <v>#REF!</v>
      </c>
      <c r="Z80" s="89" t="e">
        <f t="shared" si="19"/>
        <v>#REF!</v>
      </c>
      <c r="AA80" s="54">
        <f t="shared" si="18"/>
        <v>20</v>
      </c>
    </row>
    <row r="81" spans="22:27" x14ac:dyDescent="0.2">
      <c r="V81" s="1">
        <v>154.29499999999999</v>
      </c>
      <c r="W81" s="2">
        <f t="shared" si="16"/>
        <v>245.70500000000001</v>
      </c>
      <c r="X81" s="2">
        <f>SUM($W$3:W81)</f>
        <v>-11064.928000000009</v>
      </c>
      <c r="Y81" s="54" t="e">
        <f t="shared" si="17"/>
        <v>#REF!</v>
      </c>
      <c r="Z81" s="89" t="e">
        <f t="shared" si="19"/>
        <v>#REF!</v>
      </c>
      <c r="AA81" s="54">
        <f t="shared" si="18"/>
        <v>19</v>
      </c>
    </row>
    <row r="82" spans="22:27" x14ac:dyDescent="0.2">
      <c r="V82" s="1">
        <v>149.38399999999999</v>
      </c>
      <c r="W82" s="2">
        <f t="shared" si="16"/>
        <v>250.61600000000001</v>
      </c>
      <c r="X82" s="2">
        <f>SUM($W$3:W82)</f>
        <v>-10814.312000000009</v>
      </c>
      <c r="Y82" s="54" t="e">
        <f t="shared" si="17"/>
        <v>#REF!</v>
      </c>
      <c r="Z82" s="89" t="e">
        <f t="shared" si="19"/>
        <v>#REF!</v>
      </c>
      <c r="AA82" s="54">
        <f t="shared" si="18"/>
        <v>19</v>
      </c>
    </row>
    <row r="83" spans="22:27" x14ac:dyDescent="0.2">
      <c r="V83" s="1">
        <v>155.398</v>
      </c>
      <c r="W83" s="2">
        <f t="shared" si="16"/>
        <v>244.602</v>
      </c>
      <c r="X83" s="2">
        <f>SUM($W$3:W83)</f>
        <v>-10569.710000000008</v>
      </c>
      <c r="Y83" s="54" t="e">
        <f t="shared" si="17"/>
        <v>#REF!</v>
      </c>
      <c r="Z83" s="89" t="e">
        <f t="shared" si="19"/>
        <v>#REF!</v>
      </c>
      <c r="AA83" s="54">
        <f t="shared" si="18"/>
        <v>19</v>
      </c>
    </row>
    <row r="84" spans="22:27" x14ac:dyDescent="0.2">
      <c r="V84" s="1">
        <v>148.898</v>
      </c>
      <c r="W84" s="2">
        <f t="shared" si="16"/>
        <v>251.102</v>
      </c>
      <c r="X84" s="2">
        <f>SUM($W$3:W84)</f>
        <v>-10318.608000000007</v>
      </c>
      <c r="Y84" s="54" t="e">
        <f t="shared" si="17"/>
        <v>#REF!</v>
      </c>
      <c r="Z84" s="89" t="e">
        <f t="shared" si="19"/>
        <v>#REF!</v>
      </c>
      <c r="AA84" s="54">
        <f t="shared" si="18"/>
        <v>18</v>
      </c>
    </row>
    <row r="85" spans="22:27" x14ac:dyDescent="0.2">
      <c r="V85" s="1">
        <v>157.99799999999999</v>
      </c>
      <c r="W85" s="2">
        <f t="shared" si="16"/>
        <v>242.00200000000001</v>
      </c>
      <c r="X85" s="2">
        <f>SUM($W$3:W85)</f>
        <v>-10076.606000000007</v>
      </c>
      <c r="Y85" s="54" t="e">
        <f t="shared" si="17"/>
        <v>#REF!</v>
      </c>
      <c r="Z85" s="89" t="e">
        <f t="shared" si="19"/>
        <v>#REF!</v>
      </c>
      <c r="AA85" s="54">
        <f t="shared" si="18"/>
        <v>18</v>
      </c>
    </row>
    <row r="86" spans="22:27" x14ac:dyDescent="0.2">
      <c r="V86" s="1">
        <v>148.39400000000001</v>
      </c>
      <c r="W86" s="2">
        <f t="shared" si="16"/>
        <v>251.60599999999999</v>
      </c>
      <c r="X86" s="2">
        <f>SUM($W$3:W86)</f>
        <v>-9825.0000000000073</v>
      </c>
      <c r="Y86" s="54" t="e">
        <f t="shared" si="17"/>
        <v>#REF!</v>
      </c>
      <c r="Z86" s="89" t="e">
        <f t="shared" si="19"/>
        <v>#REF!</v>
      </c>
      <c r="AA86" s="54">
        <f t="shared" si="18"/>
        <v>18</v>
      </c>
    </row>
    <row r="87" spans="22:27" x14ac:dyDescent="0.2">
      <c r="V87" s="1">
        <v>155.095</v>
      </c>
      <c r="W87" s="2">
        <f t="shared" si="16"/>
        <v>244.905</v>
      </c>
      <c r="X87" s="2">
        <f>SUM($W$3:W87)</f>
        <v>-9580.0950000000066</v>
      </c>
      <c r="Y87" s="54" t="e">
        <f t="shared" si="17"/>
        <v>#REF!</v>
      </c>
      <c r="Z87" s="89" t="e">
        <f t="shared" si="19"/>
        <v>#REF!</v>
      </c>
      <c r="AA87" s="54">
        <f t="shared" si="18"/>
        <v>17</v>
      </c>
    </row>
    <row r="88" spans="22:27" x14ac:dyDescent="0.2">
      <c r="V88" s="1">
        <v>147.298</v>
      </c>
      <c r="W88" s="2">
        <f t="shared" si="16"/>
        <v>252.702</v>
      </c>
      <c r="X88" s="2">
        <f>SUM($W$3:W88)</f>
        <v>-9327.3930000000073</v>
      </c>
      <c r="Y88" s="54" t="e">
        <f t="shared" si="17"/>
        <v>#REF!</v>
      </c>
      <c r="Z88" s="89" t="e">
        <f t="shared" si="19"/>
        <v>#REF!</v>
      </c>
      <c r="AA88" s="54">
        <f t="shared" si="18"/>
        <v>17</v>
      </c>
    </row>
    <row r="89" spans="22:27" x14ac:dyDescent="0.2">
      <c r="V89" s="1">
        <v>156.79400000000001</v>
      </c>
      <c r="W89" s="2">
        <f t="shared" si="16"/>
        <v>243.20599999999999</v>
      </c>
      <c r="X89" s="2">
        <f>SUM($W$3:W89)</f>
        <v>-9084.1870000000072</v>
      </c>
      <c r="Y89" s="54" t="e">
        <f t="shared" si="17"/>
        <v>#REF!</v>
      </c>
      <c r="Z89" s="89" t="e">
        <f t="shared" si="19"/>
        <v>#REF!</v>
      </c>
      <c r="AA89" s="54">
        <f t="shared" si="18"/>
        <v>16</v>
      </c>
    </row>
    <row r="90" spans="22:27" x14ac:dyDescent="0.2">
      <c r="V90" s="1">
        <v>152.297</v>
      </c>
      <c r="W90" s="2">
        <f t="shared" si="16"/>
        <v>247.703</v>
      </c>
      <c r="X90" s="2">
        <f>SUM($W$3:W90)</f>
        <v>-8836.4840000000077</v>
      </c>
      <c r="Y90" s="54" t="e">
        <f t="shared" si="17"/>
        <v>#REF!</v>
      </c>
      <c r="Z90" s="89" t="e">
        <f t="shared" si="19"/>
        <v>#REF!</v>
      </c>
      <c r="AA90" s="54">
        <f t="shared" si="18"/>
        <v>16</v>
      </c>
    </row>
    <row r="91" spans="22:27" x14ac:dyDescent="0.2">
      <c r="V91" s="1">
        <v>156.58699999999999</v>
      </c>
      <c r="W91" s="2">
        <f t="shared" si="16"/>
        <v>243.41300000000001</v>
      </c>
      <c r="X91" s="2">
        <f>SUM($W$3:W91)</f>
        <v>-8593.0710000000072</v>
      </c>
      <c r="Y91" s="54" t="e">
        <f t="shared" si="17"/>
        <v>#REF!</v>
      </c>
      <c r="Z91" s="89" t="e">
        <f t="shared" si="19"/>
        <v>#REF!</v>
      </c>
      <c r="AA91" s="54">
        <f t="shared" si="18"/>
        <v>16</v>
      </c>
    </row>
    <row r="92" spans="22:27" x14ac:dyDescent="0.2">
      <c r="V92" s="1">
        <v>157.499</v>
      </c>
      <c r="W92" s="2">
        <f t="shared" si="16"/>
        <v>242.501</v>
      </c>
      <c r="X92" s="2">
        <f>SUM($W$3:W92)</f>
        <v>-8350.570000000007</v>
      </c>
      <c r="Y92" s="54" t="e">
        <f t="shared" si="17"/>
        <v>#REF!</v>
      </c>
      <c r="Z92" s="89" t="e">
        <f t="shared" si="19"/>
        <v>#REF!</v>
      </c>
      <c r="AA92" s="54">
        <f t="shared" si="18"/>
        <v>15</v>
      </c>
    </row>
  </sheetData>
  <mergeCells count="4">
    <mergeCell ref="V1:V2"/>
    <mergeCell ref="W1:W2"/>
    <mergeCell ref="X1:X2"/>
    <mergeCell ref="Q1:T1"/>
  </mergeCells>
  <hyperlinks>
    <hyperlink ref="H15" r:id="rId1" xr:uid="{328A592D-250C-A847-8A9B-4C60D41FE2B7}"/>
  </hyperlink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B14:B15 F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01"/>
  <sheetViews>
    <sheetView topLeftCell="N1" zoomScale="107" zoomScaleNormal="107" workbookViewId="0">
      <selection activeCell="S10" sqref="S10"/>
    </sheetView>
  </sheetViews>
  <sheetFormatPr baseColWidth="10" defaultColWidth="10.6640625" defaultRowHeight="16" x14ac:dyDescent="0.2"/>
  <cols>
    <col min="1" max="1" width="4.1640625" style="1" bestFit="1" customWidth="1"/>
    <col min="2" max="2" width="10.33203125" style="1" bestFit="1" customWidth="1"/>
    <col min="3" max="3" width="11" style="1" bestFit="1" customWidth="1"/>
    <col min="4" max="4" width="10.5" customWidth="1"/>
    <col min="5" max="5" width="7" style="1" bestFit="1" customWidth="1"/>
    <col min="6" max="6" width="9.6640625" style="1" bestFit="1" customWidth="1"/>
    <col min="7" max="7" width="8" style="1" bestFit="1" customWidth="1"/>
    <col min="8" max="8" width="10.83203125" style="1" bestFit="1" customWidth="1"/>
    <col min="9" max="9" width="14.6640625" style="1" bestFit="1" customWidth="1"/>
    <col min="10" max="10" width="12.6640625" style="1" bestFit="1" customWidth="1"/>
    <col min="11" max="11" width="12.5" style="1" bestFit="1" customWidth="1"/>
    <col min="12" max="12" width="13.6640625" bestFit="1" customWidth="1"/>
    <col min="13" max="13" width="12.83203125" bestFit="1" customWidth="1"/>
    <col min="14" max="14" width="17.83203125" bestFit="1" customWidth="1"/>
    <col min="15" max="16" width="18.83203125" style="1" bestFit="1" customWidth="1"/>
    <col min="17" max="17" width="11.6640625" style="1" customWidth="1"/>
    <col min="18" max="18" width="10.5" customWidth="1"/>
    <col min="19" max="19" width="20.1640625" bestFit="1" customWidth="1"/>
    <col min="20" max="20" width="17.33203125" customWidth="1"/>
    <col min="21" max="22" width="19.6640625" bestFit="1" customWidth="1"/>
    <col min="23" max="23" width="8.33203125" bestFit="1" customWidth="1"/>
    <col min="24" max="24" width="10.83203125" bestFit="1" customWidth="1"/>
    <col min="25" max="26" width="20.1640625" bestFit="1" customWidth="1"/>
    <col min="27" max="27" width="14.5" bestFit="1" customWidth="1"/>
    <col min="28" max="28" width="18.33203125" bestFit="1" customWidth="1"/>
    <col min="31" max="31" width="20.1640625" bestFit="1" customWidth="1"/>
  </cols>
  <sheetData>
    <row r="1" spans="1:34" x14ac:dyDescent="0.2">
      <c r="A1" s="161" t="s">
        <v>73</v>
      </c>
      <c r="B1" s="161"/>
      <c r="C1" s="161"/>
      <c r="D1" s="23"/>
      <c r="E1" s="167" t="s">
        <v>56</v>
      </c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  <c r="R1" s="165" t="s">
        <v>63</v>
      </c>
      <c r="S1" s="165"/>
      <c r="T1" s="165"/>
      <c r="U1" s="165"/>
      <c r="V1" s="165"/>
      <c r="W1" s="29"/>
      <c r="X1" s="165" t="s">
        <v>68</v>
      </c>
      <c r="Y1" s="165"/>
      <c r="Z1" s="165"/>
      <c r="AA1" s="165"/>
      <c r="AB1" s="165"/>
      <c r="AC1" s="29"/>
      <c r="AD1" s="165" t="s">
        <v>62</v>
      </c>
      <c r="AE1" s="165"/>
      <c r="AF1" s="165"/>
      <c r="AG1" s="165"/>
      <c r="AH1" s="165"/>
    </row>
    <row r="2" spans="1:34" x14ac:dyDescent="0.2">
      <c r="A2" s="146" t="s">
        <v>0</v>
      </c>
      <c r="B2" s="146" t="s">
        <v>54</v>
      </c>
      <c r="C2" s="146" t="s">
        <v>55</v>
      </c>
      <c r="D2" s="147"/>
      <c r="E2" s="3" t="s">
        <v>26</v>
      </c>
      <c r="F2" s="7" t="s">
        <v>37</v>
      </c>
      <c r="G2" s="3" t="s">
        <v>34</v>
      </c>
      <c r="H2" s="3" t="s">
        <v>35</v>
      </c>
      <c r="I2" s="3" t="s">
        <v>29</v>
      </c>
      <c r="J2" s="11" t="s">
        <v>30</v>
      </c>
      <c r="K2" s="11" t="s">
        <v>31</v>
      </c>
      <c r="L2" s="3" t="s">
        <v>32</v>
      </c>
      <c r="M2" s="3" t="s">
        <v>33</v>
      </c>
      <c r="N2" s="99" t="s">
        <v>114</v>
      </c>
      <c r="O2" s="99" t="s">
        <v>112</v>
      </c>
      <c r="P2" s="99" t="s">
        <v>113</v>
      </c>
      <c r="Q2" s="100"/>
      <c r="R2" s="101"/>
      <c r="S2" s="101"/>
      <c r="T2" s="101"/>
      <c r="U2" s="20" t="s">
        <v>61</v>
      </c>
      <c r="V2" s="109">
        <v>26</v>
      </c>
      <c r="W2" s="23"/>
      <c r="X2" s="101"/>
      <c r="Y2" s="101"/>
      <c r="Z2" s="101"/>
      <c r="AA2" s="20" t="s">
        <v>61</v>
      </c>
      <c r="AB2" s="20">
        <v>180</v>
      </c>
      <c r="AC2" s="23"/>
      <c r="AD2" s="1"/>
      <c r="AE2" s="1"/>
      <c r="AF2" s="1"/>
      <c r="AG2" s="20" t="s">
        <v>61</v>
      </c>
      <c r="AH2" s="20">
        <v>360</v>
      </c>
    </row>
    <row r="3" spans="1:34" x14ac:dyDescent="0.2">
      <c r="A3">
        <v>1</v>
      </c>
      <c r="B3">
        <v>53201</v>
      </c>
      <c r="C3">
        <v>112</v>
      </c>
      <c r="D3">
        <v>200</v>
      </c>
      <c r="E3" s="123">
        <v>1</v>
      </c>
      <c r="F3" s="102">
        <f>AVERAGEIF($A$3:$A$110279,E3,$C$3:$C$110279)</f>
        <v>36.032258064516128</v>
      </c>
      <c r="G3" s="4">
        <f>E3-$S$3</f>
        <v>-12</v>
      </c>
      <c r="H3" s="12">
        <f>F3-$S$4</f>
        <v>-477.0556451612905</v>
      </c>
      <c r="I3" s="12">
        <f t="shared" ref="I3" si="0">H3*H3</f>
        <v>227582.08858025511</v>
      </c>
      <c r="J3" s="12">
        <f t="shared" ref="J3" si="1">G3*H3</f>
        <v>5724.6677419354855</v>
      </c>
      <c r="K3" s="12">
        <f t="shared" ref="K3" si="2">G3*G3</f>
        <v>144</v>
      </c>
      <c r="L3" s="12">
        <f t="shared" ref="L3" si="3">H3*H4</f>
        <v>208699.91836693563</v>
      </c>
      <c r="M3" s="12">
        <f t="shared" ref="M3" si="4">G3*H4</f>
        <v>5249.7000000000016</v>
      </c>
      <c r="N3" s="95"/>
      <c r="O3" s="90"/>
      <c r="P3" s="90"/>
      <c r="Q3" s="90"/>
      <c r="R3" s="20" t="s">
        <v>1</v>
      </c>
      <c r="S3" s="110">
        <f>AVERAGE($E$3:$E$27)</f>
        <v>13</v>
      </c>
      <c r="T3" s="1"/>
      <c r="U3" s="1" t="s">
        <v>42</v>
      </c>
      <c r="V3" s="111" t="s">
        <v>145</v>
      </c>
      <c r="W3" s="34"/>
      <c r="X3" s="20" t="s">
        <v>1</v>
      </c>
      <c r="Y3" s="110">
        <f>AVERAGE($E$3:$E$181)</f>
        <v>90</v>
      </c>
      <c r="Z3" s="1"/>
      <c r="AA3" s="1" t="s">
        <v>42</v>
      </c>
      <c r="AB3" s="111" t="s">
        <v>69</v>
      </c>
      <c r="AC3" s="34"/>
      <c r="AD3" s="20" t="s">
        <v>1</v>
      </c>
      <c r="AE3" s="110">
        <f>AVERAGE($E$3:$E$361)</f>
        <v>180</v>
      </c>
      <c r="AF3" s="1"/>
      <c r="AG3" s="1" t="s">
        <v>42</v>
      </c>
      <c r="AH3" s="98" t="s">
        <v>57</v>
      </c>
    </row>
    <row r="4" spans="1:34" x14ac:dyDescent="0.2">
      <c r="A4">
        <v>1</v>
      </c>
      <c r="B4">
        <v>105342</v>
      </c>
      <c r="C4">
        <v>36</v>
      </c>
      <c r="D4">
        <v>200</v>
      </c>
      <c r="E4" s="123">
        <f>E3+1</f>
        <v>2</v>
      </c>
      <c r="F4" s="102">
        <f t="shared" ref="F4:F67" si="5">AVERAGEIF($A$3:$A$110279,E4,$C$3:$C$110279)</f>
        <v>75.612903225806448</v>
      </c>
      <c r="G4" s="4">
        <f t="shared" ref="G4:G35" si="6">E4-$S$3</f>
        <v>-11</v>
      </c>
      <c r="H4" s="12">
        <f t="shared" ref="H4:H35" si="7">F4-$S$4</f>
        <v>-437.47500000000014</v>
      </c>
      <c r="I4" s="12">
        <f t="shared" ref="I4:I13" si="8">H4*H4</f>
        <v>191384.37562500013</v>
      </c>
      <c r="J4" s="12">
        <f t="shared" ref="J4:J13" si="9">G4*H4</f>
        <v>4812.2250000000013</v>
      </c>
      <c r="K4" s="12">
        <f t="shared" ref="K4:K13" si="10">G4*G4</f>
        <v>121</v>
      </c>
      <c r="L4" s="12">
        <f t="shared" ref="L4:L13" si="11">H4*H5</f>
        <v>172375.38127016142</v>
      </c>
      <c r="M4" s="12">
        <f t="shared" ref="M4:M13" si="12">G4*H5</f>
        <v>4334.2572580645174</v>
      </c>
      <c r="N4" s="95">
        <f>F3*$S$10+E3*$S$11</f>
        <v>36.523107812475331</v>
      </c>
      <c r="O4" s="90" t="e">
        <f>F3*$Y$10+$Y$11*E3</f>
        <v>#DIV/0!</v>
      </c>
      <c r="P4" s="90" t="e">
        <f>F3*$AE$10+$AE$11*E3</f>
        <v>#DIV/0!</v>
      </c>
      <c r="Q4" s="90"/>
      <c r="R4" s="20" t="s">
        <v>2</v>
      </c>
      <c r="S4" s="110">
        <f>AVERAGE($F$4:$F$28)</f>
        <v>513.0879032258066</v>
      </c>
      <c r="T4" s="1"/>
      <c r="U4" s="1" t="s">
        <v>43</v>
      </c>
      <c r="V4" s="111" t="s">
        <v>146</v>
      </c>
      <c r="W4" s="34"/>
      <c r="X4" s="20" t="s">
        <v>2</v>
      </c>
      <c r="Y4" s="110" t="e">
        <f>AVERAGE($F$4:$F$182)</f>
        <v>#DIV/0!</v>
      </c>
      <c r="Z4" s="1"/>
      <c r="AA4" s="1" t="s">
        <v>43</v>
      </c>
      <c r="AB4" s="111" t="s">
        <v>70</v>
      </c>
      <c r="AC4" s="34"/>
      <c r="AD4" s="20" t="s">
        <v>2</v>
      </c>
      <c r="AE4" s="110" t="e">
        <f>AVERAGE($F$4:$F$362)</f>
        <v>#DIV/0!</v>
      </c>
      <c r="AF4" s="1"/>
      <c r="AG4" s="1" t="s">
        <v>43</v>
      </c>
      <c r="AH4" s="98" t="s">
        <v>58</v>
      </c>
    </row>
    <row r="5" spans="1:34" x14ac:dyDescent="0.2">
      <c r="A5">
        <v>1</v>
      </c>
      <c r="B5">
        <v>157483</v>
      </c>
      <c r="C5">
        <v>31</v>
      </c>
      <c r="D5">
        <v>200</v>
      </c>
      <c r="E5" s="123">
        <f t="shared" ref="E5:E68" si="13">E4+1</f>
        <v>3</v>
      </c>
      <c r="F5" s="102">
        <f t="shared" si="5"/>
        <v>119.06451612903226</v>
      </c>
      <c r="G5" s="4">
        <f t="shared" si="6"/>
        <v>-10</v>
      </c>
      <c r="H5" s="12">
        <f t="shared" si="7"/>
        <v>-394.02338709677434</v>
      </c>
      <c r="I5" s="12">
        <f t="shared" si="8"/>
        <v>155254.42957921448</v>
      </c>
      <c r="J5" s="12">
        <f t="shared" si="9"/>
        <v>3940.2338709677433</v>
      </c>
      <c r="K5" s="12">
        <f t="shared" si="10"/>
        <v>100</v>
      </c>
      <c r="L5" s="12">
        <f t="shared" si="11"/>
        <v>138730.86818483361</v>
      </c>
      <c r="M5" s="12">
        <f t="shared" si="12"/>
        <v>3520.8790322580662</v>
      </c>
      <c r="N5" s="95">
        <f t="shared" ref="N5:N35" si="14">F4*$S$10+E4*$S$11</f>
        <v>73.63375827954367</v>
      </c>
      <c r="O5" s="90" t="e">
        <f t="shared" ref="O5:O68" si="15">F4*$Y$10+$Y$11*E4</f>
        <v>#DIV/0!</v>
      </c>
      <c r="P5" s="90" t="e">
        <f t="shared" ref="P5:P68" si="16">F4*$AE$10+$AE$11*E4</f>
        <v>#DIV/0!</v>
      </c>
      <c r="Q5" s="90"/>
      <c r="R5" s="20" t="s">
        <v>3</v>
      </c>
      <c r="S5" s="110">
        <f>SUM($I$3:$I$27)</f>
        <v>1800143.0687044752</v>
      </c>
      <c r="T5" s="1"/>
      <c r="U5" s="1" t="s">
        <v>42</v>
      </c>
      <c r="V5" s="111" t="s">
        <v>145</v>
      </c>
      <c r="W5" s="34"/>
      <c r="X5" s="20" t="s">
        <v>3</v>
      </c>
      <c r="Y5" s="110" t="e">
        <f>SUM($I$3:$I$181)</f>
        <v>#DIV/0!</v>
      </c>
      <c r="Z5" s="1"/>
      <c r="AA5" s="1" t="s">
        <v>42</v>
      </c>
      <c r="AB5" s="111" t="s">
        <v>71</v>
      </c>
      <c r="AC5" s="34"/>
      <c r="AD5" s="20" t="s">
        <v>3</v>
      </c>
      <c r="AE5" s="110" t="e">
        <f>SUM($I$3:$I$361)</f>
        <v>#DIV/0!</v>
      </c>
      <c r="AF5" s="1"/>
      <c r="AG5" s="1" t="s">
        <v>42</v>
      </c>
      <c r="AH5" s="98" t="s">
        <v>57</v>
      </c>
    </row>
    <row r="6" spans="1:34" x14ac:dyDescent="0.2">
      <c r="A6">
        <v>1</v>
      </c>
      <c r="B6">
        <v>209662</v>
      </c>
      <c r="C6">
        <v>30</v>
      </c>
      <c r="D6">
        <v>200</v>
      </c>
      <c r="E6" s="123">
        <f t="shared" si="13"/>
        <v>4</v>
      </c>
      <c r="F6" s="102">
        <f t="shared" si="5"/>
        <v>161</v>
      </c>
      <c r="G6" s="4">
        <f t="shared" si="6"/>
        <v>-9</v>
      </c>
      <c r="H6" s="12">
        <f t="shared" si="7"/>
        <v>-352.0879032258066</v>
      </c>
      <c r="I6" s="12">
        <f t="shared" si="8"/>
        <v>123965.89159794495</v>
      </c>
      <c r="J6" s="12">
        <f t="shared" si="9"/>
        <v>3168.7911290322595</v>
      </c>
      <c r="K6" s="12">
        <f t="shared" si="10"/>
        <v>81</v>
      </c>
      <c r="L6" s="12">
        <f t="shared" si="11"/>
        <v>107190.60666037991</v>
      </c>
      <c r="M6" s="12">
        <f t="shared" si="12"/>
        <v>2739.9846774193566</v>
      </c>
      <c r="N6" s="95">
        <f t="shared" si="14"/>
        <v>111.38536436980436</v>
      </c>
      <c r="O6" s="90" t="e">
        <f t="shared" si="15"/>
        <v>#DIV/0!</v>
      </c>
      <c r="P6" s="90" t="e">
        <f t="shared" si="16"/>
        <v>#DIV/0!</v>
      </c>
      <c r="Q6" s="90"/>
      <c r="R6" s="20" t="s">
        <v>4</v>
      </c>
      <c r="S6" s="110">
        <f>SUM($J$3:$J$27)</f>
        <v>47532.713709677424</v>
      </c>
      <c r="T6" s="1"/>
      <c r="U6" s="1" t="s">
        <v>42</v>
      </c>
      <c r="V6" s="111" t="s">
        <v>145</v>
      </c>
      <c r="W6" s="34"/>
      <c r="X6" s="20" t="s">
        <v>4</v>
      </c>
      <c r="Y6" s="110" t="e">
        <f>SUM($J$3:$J$181)</f>
        <v>#DIV/0!</v>
      </c>
      <c r="Z6" s="1"/>
      <c r="AA6" s="1" t="s">
        <v>42</v>
      </c>
      <c r="AB6" s="111" t="s">
        <v>71</v>
      </c>
      <c r="AC6" s="34"/>
      <c r="AD6" s="20" t="s">
        <v>4</v>
      </c>
      <c r="AE6" s="110" t="e">
        <f>SUM($J$3:$J$361)</f>
        <v>#DIV/0!</v>
      </c>
      <c r="AF6" s="1"/>
      <c r="AG6" s="1" t="s">
        <v>42</v>
      </c>
      <c r="AH6" s="98" t="s">
        <v>57</v>
      </c>
    </row>
    <row r="7" spans="1:34" x14ac:dyDescent="0.2">
      <c r="A7">
        <v>1</v>
      </c>
      <c r="B7">
        <v>261723</v>
      </c>
      <c r="C7">
        <v>32</v>
      </c>
      <c r="D7">
        <v>200</v>
      </c>
      <c r="E7" s="123">
        <f t="shared" si="13"/>
        <v>5</v>
      </c>
      <c r="F7" s="102">
        <f t="shared" si="5"/>
        <v>208.64516129032259</v>
      </c>
      <c r="G7" s="4">
        <f t="shared" si="6"/>
        <v>-8</v>
      </c>
      <c r="H7" s="12">
        <f t="shared" si="7"/>
        <v>-304.44274193548404</v>
      </c>
      <c r="I7" s="12">
        <f t="shared" si="8"/>
        <v>92685.383117195728</v>
      </c>
      <c r="J7" s="12">
        <f t="shared" si="9"/>
        <v>2435.5419354838723</v>
      </c>
      <c r="K7" s="12">
        <f t="shared" si="10"/>
        <v>64</v>
      </c>
      <c r="L7" s="12">
        <f t="shared" si="11"/>
        <v>84200.269277445463</v>
      </c>
      <c r="M7" s="12">
        <f t="shared" si="12"/>
        <v>2212.5741935483884</v>
      </c>
      <c r="N7" s="95">
        <f t="shared" si="14"/>
        <v>148.88592950764806</v>
      </c>
      <c r="O7" s="90" t="e">
        <f t="shared" si="15"/>
        <v>#DIV/0!</v>
      </c>
      <c r="P7" s="90" t="e">
        <f t="shared" si="16"/>
        <v>#DIV/0!</v>
      </c>
      <c r="Q7" s="90"/>
      <c r="R7" s="20" t="s">
        <v>5</v>
      </c>
      <c r="S7" s="110">
        <f>SUM($K$3:$K$27)</f>
        <v>1300</v>
      </c>
      <c r="T7" s="1"/>
      <c r="U7" s="1" t="s">
        <v>42</v>
      </c>
      <c r="V7" s="111" t="s">
        <v>145</v>
      </c>
      <c r="W7" s="34"/>
      <c r="X7" s="20" t="s">
        <v>5</v>
      </c>
      <c r="Y7" s="110">
        <f>SUM($K$3:$K$181)</f>
        <v>1539221</v>
      </c>
      <c r="Z7" s="1"/>
      <c r="AA7" s="1" t="s">
        <v>42</v>
      </c>
      <c r="AB7" s="111" t="s">
        <v>71</v>
      </c>
      <c r="AC7" s="34"/>
      <c r="AD7" s="20" t="s">
        <v>5</v>
      </c>
      <c r="AE7" s="110">
        <f>SUM($K$3:$K$361)</f>
        <v>13867811</v>
      </c>
      <c r="AF7" s="1"/>
      <c r="AG7" s="1" t="s">
        <v>42</v>
      </c>
      <c r="AH7" s="98" t="s">
        <v>57</v>
      </c>
    </row>
    <row r="8" spans="1:34" x14ac:dyDescent="0.2">
      <c r="A8">
        <v>1</v>
      </c>
      <c r="B8">
        <v>313940</v>
      </c>
      <c r="C8">
        <v>36</v>
      </c>
      <c r="D8">
        <v>200</v>
      </c>
      <c r="E8" s="123">
        <f t="shared" si="13"/>
        <v>6</v>
      </c>
      <c r="F8" s="102">
        <f t="shared" si="5"/>
        <v>236.51612903225808</v>
      </c>
      <c r="G8" s="4">
        <f t="shared" si="6"/>
        <v>-7</v>
      </c>
      <c r="H8" s="12">
        <f t="shared" si="7"/>
        <v>-276.57177419354855</v>
      </c>
      <c r="I8" s="12">
        <f t="shared" si="8"/>
        <v>76491.946280567208</v>
      </c>
      <c r="J8" s="12">
        <f t="shared" si="9"/>
        <v>1936.0024193548397</v>
      </c>
      <c r="K8" s="12">
        <f t="shared" si="10"/>
        <v>49</v>
      </c>
      <c r="L8" s="12">
        <f t="shared" si="11"/>
        <v>66276.633975676465</v>
      </c>
      <c r="M8" s="12">
        <f t="shared" si="12"/>
        <v>1677.4540322580656</v>
      </c>
      <c r="N8" s="95">
        <f t="shared" si="14"/>
        <v>187.33190418970048</v>
      </c>
      <c r="O8" s="90" t="e">
        <f t="shared" si="15"/>
        <v>#DIV/0!</v>
      </c>
      <c r="P8" s="90" t="e">
        <f t="shared" si="16"/>
        <v>#DIV/0!</v>
      </c>
      <c r="Q8" s="90"/>
      <c r="R8" s="20" t="s">
        <v>6</v>
      </c>
      <c r="S8" s="110">
        <f>SUM($L$3:$L$27)</f>
        <v>1750519.4459514832</v>
      </c>
      <c r="T8" s="1"/>
      <c r="U8" s="1" t="s">
        <v>42</v>
      </c>
      <c r="V8" s="111" t="s">
        <v>145</v>
      </c>
      <c r="W8" s="34"/>
      <c r="X8" s="20" t="s">
        <v>6</v>
      </c>
      <c r="Y8" s="110" t="e">
        <f>SUM($L$3:$L$181)</f>
        <v>#DIV/0!</v>
      </c>
      <c r="Z8" s="1"/>
      <c r="AA8" s="1" t="s">
        <v>42</v>
      </c>
      <c r="AB8" s="111" t="s">
        <v>71</v>
      </c>
      <c r="AC8" s="34"/>
      <c r="AD8" s="20" t="s">
        <v>6</v>
      </c>
      <c r="AE8" s="110" t="e">
        <f>SUM($L$3:$L$361)</f>
        <v>#DIV/0!</v>
      </c>
      <c r="AF8" s="1"/>
      <c r="AG8" s="1" t="s">
        <v>42</v>
      </c>
      <c r="AH8" s="98" t="s">
        <v>57</v>
      </c>
    </row>
    <row r="9" spans="1:34" x14ac:dyDescent="0.2">
      <c r="A9">
        <v>1</v>
      </c>
      <c r="B9">
        <v>365938</v>
      </c>
      <c r="C9">
        <v>30</v>
      </c>
      <c r="D9">
        <v>200</v>
      </c>
      <c r="E9" s="123">
        <f t="shared" si="13"/>
        <v>7</v>
      </c>
      <c r="F9" s="102">
        <f t="shared" si="5"/>
        <v>273.45161290322579</v>
      </c>
      <c r="G9" s="4">
        <f t="shared" si="6"/>
        <v>-6</v>
      </c>
      <c r="H9" s="12">
        <f t="shared" si="7"/>
        <v>-239.63629032258081</v>
      </c>
      <c r="I9" s="12">
        <f t="shared" si="8"/>
        <v>57425.551639568235</v>
      </c>
      <c r="J9" s="12">
        <f t="shared" si="9"/>
        <v>1437.8177419354847</v>
      </c>
      <c r="K9" s="12">
        <f t="shared" si="10"/>
        <v>36</v>
      </c>
      <c r="L9" s="12">
        <f t="shared" si="11"/>
        <v>54016.532154656677</v>
      </c>
      <c r="M9" s="12">
        <f t="shared" si="12"/>
        <v>1352.4629032258072</v>
      </c>
      <c r="N9" s="95">
        <f t="shared" si="14"/>
        <v>222.5036638966119</v>
      </c>
      <c r="O9" s="90" t="e">
        <f t="shared" si="15"/>
        <v>#DIV/0!</v>
      </c>
      <c r="P9" s="90" t="e">
        <f t="shared" si="16"/>
        <v>#DIV/0!</v>
      </c>
      <c r="Q9" s="90"/>
      <c r="R9" s="20" t="s">
        <v>7</v>
      </c>
      <c r="S9" s="110">
        <f>SUM($M$3:$M$27)</f>
        <v>47594.419354838705</v>
      </c>
      <c r="T9" s="1"/>
      <c r="U9" s="1" t="s">
        <v>42</v>
      </c>
      <c r="V9" s="111" t="s">
        <v>145</v>
      </c>
      <c r="W9" s="34"/>
      <c r="X9" s="20" t="s">
        <v>7</v>
      </c>
      <c r="Y9" s="110" t="e">
        <f>SUM($M$3:$M$181)</f>
        <v>#DIV/0!</v>
      </c>
      <c r="Z9" s="1"/>
      <c r="AA9" s="1" t="s">
        <v>42</v>
      </c>
      <c r="AB9" s="111" t="s">
        <v>71</v>
      </c>
      <c r="AC9" s="34"/>
      <c r="AD9" s="20" t="s">
        <v>7</v>
      </c>
      <c r="AE9" s="110" t="e">
        <f>SUM($M$3:$M$361)</f>
        <v>#DIV/0!</v>
      </c>
      <c r="AF9" s="1"/>
      <c r="AG9" s="1" t="s">
        <v>42</v>
      </c>
      <c r="AH9" s="98" t="s">
        <v>57</v>
      </c>
    </row>
    <row r="10" spans="1:34" x14ac:dyDescent="0.2">
      <c r="A10">
        <v>1</v>
      </c>
      <c r="B10">
        <v>418108</v>
      </c>
      <c r="C10">
        <v>30</v>
      </c>
      <c r="D10">
        <v>200</v>
      </c>
      <c r="E10" s="123">
        <f t="shared" si="13"/>
        <v>8</v>
      </c>
      <c r="F10" s="102">
        <f t="shared" si="5"/>
        <v>287.67741935483872</v>
      </c>
      <c r="G10" s="4">
        <f t="shared" si="6"/>
        <v>-5</v>
      </c>
      <c r="H10" s="12">
        <f t="shared" si="7"/>
        <v>-225.41048387096788</v>
      </c>
      <c r="I10" s="12">
        <f t="shared" si="8"/>
        <v>50809.886238943873</v>
      </c>
      <c r="J10" s="12">
        <f t="shared" si="9"/>
        <v>1127.0524193548395</v>
      </c>
      <c r="K10" s="12">
        <f t="shared" si="10"/>
        <v>25</v>
      </c>
      <c r="L10" s="12">
        <f t="shared" si="11"/>
        <v>43095.030645811719</v>
      </c>
      <c r="M10" s="12">
        <f t="shared" si="12"/>
        <v>955.92338709677506</v>
      </c>
      <c r="N10" s="95">
        <f t="shared" si="14"/>
        <v>259.17632802116549</v>
      </c>
      <c r="O10" s="90" t="e">
        <f t="shared" si="15"/>
        <v>#DIV/0!</v>
      </c>
      <c r="P10" s="90" t="e">
        <f t="shared" si="16"/>
        <v>#DIV/0!</v>
      </c>
      <c r="Q10" s="90"/>
      <c r="R10" s="100" t="s">
        <v>8</v>
      </c>
      <c r="S10" s="6">
        <f>(S7*S8-S6*S9)/(S5*S7-S6*S6)</f>
        <v>0.16558020265802811</v>
      </c>
      <c r="T10" s="1"/>
      <c r="U10" s="1"/>
      <c r="V10" s="111"/>
      <c r="W10" s="34"/>
      <c r="X10" s="100" t="s">
        <v>8</v>
      </c>
      <c r="Y10" s="6" t="e">
        <f>(Y7*Y8-Y6*Y9)/(Y5*Y7-Y6*Y6)</f>
        <v>#DIV/0!</v>
      </c>
      <c r="Z10" s="1"/>
      <c r="AA10" s="1"/>
      <c r="AB10" s="111"/>
      <c r="AC10" s="34"/>
      <c r="AD10" s="100" t="s">
        <v>8</v>
      </c>
      <c r="AE10" s="6" t="e">
        <f>(AE7*AE8-AE6*AE9)/(AE5*AE7-AE6*AE6)</f>
        <v>#DIV/0!</v>
      </c>
      <c r="AF10" s="1"/>
      <c r="AG10" s="1"/>
      <c r="AH10" s="98"/>
    </row>
    <row r="11" spans="1:34" x14ac:dyDescent="0.2">
      <c r="A11">
        <v>1</v>
      </c>
      <c r="B11">
        <v>470184</v>
      </c>
      <c r="C11">
        <v>31</v>
      </c>
      <c r="D11">
        <v>200</v>
      </c>
      <c r="E11" s="123">
        <f t="shared" si="13"/>
        <v>9</v>
      </c>
      <c r="F11" s="102">
        <f t="shared" si="5"/>
        <v>321.90322580645159</v>
      </c>
      <c r="G11" s="4">
        <f t="shared" si="6"/>
        <v>-4</v>
      </c>
      <c r="H11" s="12">
        <f t="shared" si="7"/>
        <v>-191.18467741935501</v>
      </c>
      <c r="I11" s="12">
        <f t="shared" si="8"/>
        <v>36551.580879942834</v>
      </c>
      <c r="J11" s="12">
        <f t="shared" si="9"/>
        <v>764.73870967742005</v>
      </c>
      <c r="K11" s="12">
        <f t="shared" si="10"/>
        <v>16</v>
      </c>
      <c r="L11" s="12">
        <f t="shared" si="11"/>
        <v>28497.155437695157</v>
      </c>
      <c r="M11" s="12">
        <f t="shared" si="12"/>
        <v>596.22258064516177</v>
      </c>
      <c r="N11" s="95">
        <f t="shared" si="14"/>
        <v>292.0887191563238</v>
      </c>
      <c r="O11" s="90" t="e">
        <f t="shared" si="15"/>
        <v>#DIV/0!</v>
      </c>
      <c r="P11" s="90" t="e">
        <f t="shared" si="16"/>
        <v>#DIV/0!</v>
      </c>
      <c r="Q11" s="90"/>
      <c r="R11" s="100" t="s">
        <v>9</v>
      </c>
      <c r="S11" s="6">
        <f>(S5*S9 - S6*S8)/(S5*S7-S6*S6)</f>
        <v>30.556879219926383</v>
      </c>
      <c r="T11" s="1"/>
      <c r="U11" s="48"/>
      <c r="V11" s="111"/>
      <c r="W11" s="34"/>
      <c r="X11" s="100" t="s">
        <v>9</v>
      </c>
      <c r="Y11" s="6" t="e">
        <f>(Y5*Y9 - Y6*Y8)/(Y5*Y7-Y6*Y6)</f>
        <v>#DIV/0!</v>
      </c>
      <c r="Z11" s="1"/>
      <c r="AA11" s="48"/>
      <c r="AB11" s="111"/>
      <c r="AC11" s="34"/>
      <c r="AD11" s="100" t="s">
        <v>9</v>
      </c>
      <c r="AE11" s="6" t="e">
        <f>(AE5*AE9 - AE6*AE8)/(AE5*AE7-AE6*AE6)</f>
        <v>#DIV/0!</v>
      </c>
      <c r="AF11" s="1"/>
      <c r="AG11" s="1"/>
      <c r="AH11" s="112"/>
    </row>
    <row r="12" spans="1:34" x14ac:dyDescent="0.2">
      <c r="A12">
        <v>1</v>
      </c>
      <c r="B12">
        <v>522303</v>
      </c>
      <c r="C12">
        <v>33</v>
      </c>
      <c r="D12">
        <v>200</v>
      </c>
      <c r="E12" s="123">
        <f t="shared" si="13"/>
        <v>10</v>
      </c>
      <c r="F12" s="102">
        <f t="shared" si="5"/>
        <v>364.03225806451616</v>
      </c>
      <c r="G12" s="4">
        <f t="shared" si="6"/>
        <v>-3</v>
      </c>
      <c r="H12" s="12">
        <f t="shared" si="7"/>
        <v>-149.05564516129044</v>
      </c>
      <c r="I12" s="12">
        <f t="shared" si="8"/>
        <v>22217.585354448525</v>
      </c>
      <c r="J12" s="12">
        <f t="shared" si="9"/>
        <v>447.16693548387133</v>
      </c>
      <c r="K12" s="12">
        <f t="shared" si="10"/>
        <v>9</v>
      </c>
      <c r="L12" s="12">
        <f t="shared" si="11"/>
        <v>15019.640167143636</v>
      </c>
      <c r="M12" s="12">
        <f t="shared" si="12"/>
        <v>302.29596774193595</v>
      </c>
      <c r="N12" s="95">
        <f t="shared" si="14"/>
        <v>328.3127143446427</v>
      </c>
      <c r="O12" s="90" t="e">
        <f t="shared" si="15"/>
        <v>#DIV/0!</v>
      </c>
      <c r="P12" s="90" t="e">
        <f t="shared" si="16"/>
        <v>#DIV/0!</v>
      </c>
      <c r="Q12" s="90"/>
      <c r="R12" s="24"/>
      <c r="S12" s="24"/>
      <c r="T12" s="24"/>
      <c r="V12" s="34"/>
      <c r="W12" s="34"/>
      <c r="X12" s="24"/>
      <c r="Y12" s="24"/>
      <c r="Z12" s="24"/>
      <c r="AB12" s="34"/>
      <c r="AC12" s="34"/>
      <c r="AD12" s="24"/>
      <c r="AE12" s="24"/>
      <c r="AF12" s="24"/>
      <c r="AG12" s="24"/>
      <c r="AH12" s="18"/>
    </row>
    <row r="13" spans="1:34" x14ac:dyDescent="0.2">
      <c r="A13">
        <v>1</v>
      </c>
      <c r="B13">
        <v>574118</v>
      </c>
      <c r="C13">
        <v>38</v>
      </c>
      <c r="D13">
        <v>200</v>
      </c>
      <c r="E13" s="123">
        <f t="shared" si="13"/>
        <v>11</v>
      </c>
      <c r="F13" s="102">
        <f t="shared" si="5"/>
        <v>412.32258064516128</v>
      </c>
      <c r="G13" s="4">
        <f t="shared" si="6"/>
        <v>-2</v>
      </c>
      <c r="H13" s="12">
        <f t="shared" si="7"/>
        <v>-100.76532258064532</v>
      </c>
      <c r="I13" s="38">
        <f t="shared" si="8"/>
        <v>10153.650234781509</v>
      </c>
      <c r="J13" s="38">
        <f t="shared" si="9"/>
        <v>201.53064516129064</v>
      </c>
      <c r="K13" s="38">
        <f t="shared" si="10"/>
        <v>4</v>
      </c>
      <c r="L13" s="38">
        <f t="shared" si="11"/>
        <v>9272.7662857700598</v>
      </c>
      <c r="M13" s="38">
        <f t="shared" si="12"/>
        <v>184.04677419354869</v>
      </c>
      <c r="N13" s="95">
        <f t="shared" si="14"/>
        <v>365.84532726364603</v>
      </c>
      <c r="O13" s="90" t="e">
        <f t="shared" si="15"/>
        <v>#DIV/0!</v>
      </c>
      <c r="P13" s="90" t="e">
        <f t="shared" si="16"/>
        <v>#DIV/0!</v>
      </c>
      <c r="Q13" s="91"/>
      <c r="R13" s="5" t="s">
        <v>10</v>
      </c>
      <c r="S13" s="74">
        <v>8485.9508399999995</v>
      </c>
      <c r="T13" s="71" t="s">
        <v>96</v>
      </c>
      <c r="V13" s="34"/>
      <c r="W13" s="34"/>
      <c r="X13" s="5" t="s">
        <v>10</v>
      </c>
      <c r="Y13" s="106">
        <v>770.65917000000002</v>
      </c>
      <c r="Z13" s="71" t="s">
        <v>96</v>
      </c>
      <c r="AA13" s="30"/>
      <c r="AB13" s="34"/>
      <c r="AC13" s="34"/>
      <c r="AD13" s="5" t="s">
        <v>10</v>
      </c>
      <c r="AE13" s="107">
        <v>512.33169999999996</v>
      </c>
      <c r="AF13" s="71" t="s">
        <v>96</v>
      </c>
      <c r="AG13" s="30"/>
      <c r="AH13" s="33"/>
    </row>
    <row r="14" spans="1:34" x14ac:dyDescent="0.2">
      <c r="A14">
        <v>1</v>
      </c>
      <c r="B14">
        <v>625984</v>
      </c>
      <c r="C14">
        <v>40</v>
      </c>
      <c r="D14">
        <v>200</v>
      </c>
      <c r="E14" s="123">
        <f t="shared" si="13"/>
        <v>12</v>
      </c>
      <c r="F14" s="102">
        <f t="shared" si="5"/>
        <v>421.06451612903226</v>
      </c>
      <c r="G14" s="4">
        <f t="shared" si="6"/>
        <v>-1</v>
      </c>
      <c r="H14" s="12">
        <f t="shared" si="7"/>
        <v>-92.023387096774343</v>
      </c>
      <c r="I14" s="12">
        <f t="shared" ref="I14:I29" si="17">H14*H14</f>
        <v>8468.3037727627743</v>
      </c>
      <c r="J14" s="12">
        <f t="shared" ref="J14:J29" si="18">G14*H14</f>
        <v>92.023387096774343</v>
      </c>
      <c r="K14" s="12">
        <f t="shared" ref="K14:K29" si="19">G14*G14</f>
        <v>1</v>
      </c>
      <c r="L14" s="12">
        <f t="shared" ref="L14:L29" si="20">H14*H15</f>
        <v>1712.00606204476</v>
      </c>
      <c r="M14" s="12">
        <f t="shared" ref="M14:M29" si="21">G14*H15</f>
        <v>18.604032258064649</v>
      </c>
      <c r="N14" s="95">
        <f t="shared" si="14"/>
        <v>404.39812788289714</v>
      </c>
      <c r="O14" s="90" t="e">
        <f t="shared" si="15"/>
        <v>#DIV/0!</v>
      </c>
      <c r="P14" s="90" t="e">
        <f t="shared" si="16"/>
        <v>#DIV/0!</v>
      </c>
      <c r="Q14" s="90"/>
      <c r="R14" s="5" t="s">
        <v>11</v>
      </c>
      <c r="S14" s="75">
        <v>0.80044999999999999</v>
      </c>
      <c r="T14" s="71" t="s">
        <v>97</v>
      </c>
      <c r="U14" s="30"/>
      <c r="V14" s="34"/>
      <c r="W14" s="34"/>
      <c r="X14" s="5" t="s">
        <v>11</v>
      </c>
      <c r="Y14" s="82">
        <v>0.90613999999999995</v>
      </c>
      <c r="Z14" s="71" t="s">
        <v>97</v>
      </c>
      <c r="AA14" s="30"/>
      <c r="AB14" s="34"/>
      <c r="AC14" s="34"/>
      <c r="AD14" s="5" t="s">
        <v>11</v>
      </c>
      <c r="AE14" s="108">
        <v>0.91620999999999997</v>
      </c>
      <c r="AF14" s="71" t="s">
        <v>97</v>
      </c>
      <c r="AG14" s="30"/>
      <c r="AH14" s="33"/>
    </row>
    <row r="15" spans="1:34" x14ac:dyDescent="0.2">
      <c r="A15">
        <v>1</v>
      </c>
      <c r="B15">
        <v>678532</v>
      </c>
      <c r="C15">
        <v>19</v>
      </c>
      <c r="D15">
        <v>200</v>
      </c>
      <c r="E15" s="123">
        <f t="shared" si="13"/>
        <v>13</v>
      </c>
      <c r="F15" s="102">
        <f t="shared" si="5"/>
        <v>494.48387096774195</v>
      </c>
      <c r="G15" s="4">
        <f t="shared" si="6"/>
        <v>0</v>
      </c>
      <c r="H15" s="12">
        <f t="shared" si="7"/>
        <v>-18.604032258064649</v>
      </c>
      <c r="I15" s="12">
        <f t="shared" si="17"/>
        <v>346.11001625911001</v>
      </c>
      <c r="J15" s="12">
        <f t="shared" si="18"/>
        <v>0</v>
      </c>
      <c r="K15" s="12">
        <f t="shared" si="19"/>
        <v>0</v>
      </c>
      <c r="L15" s="12">
        <f t="shared" si="20"/>
        <v>-530.68002016129162</v>
      </c>
      <c r="M15" s="12">
        <f t="shared" si="21"/>
        <v>0</v>
      </c>
      <c r="N15" s="95">
        <f t="shared" si="14"/>
        <v>436.4024985518663</v>
      </c>
      <c r="O15" s="90" t="e">
        <f t="shared" si="15"/>
        <v>#DIV/0!</v>
      </c>
      <c r="P15" s="90" t="e">
        <f t="shared" si="16"/>
        <v>#DIV/0!</v>
      </c>
      <c r="Q15" s="90"/>
      <c r="R15" s="5" t="s">
        <v>12</v>
      </c>
      <c r="S15" s="14" t="s">
        <v>22</v>
      </c>
      <c r="T15" s="24"/>
      <c r="V15" s="34"/>
      <c r="W15" s="34"/>
      <c r="X15" s="5" t="s">
        <v>12</v>
      </c>
      <c r="Y15" s="14" t="s">
        <v>22</v>
      </c>
      <c r="Z15" s="24"/>
      <c r="AB15" s="34"/>
      <c r="AC15" s="34"/>
      <c r="AD15" s="5" t="s">
        <v>12</v>
      </c>
      <c r="AE15" s="14" t="s">
        <v>22</v>
      </c>
      <c r="AF15" s="24"/>
      <c r="AG15" s="24"/>
      <c r="AH15" s="31"/>
    </row>
    <row r="16" spans="1:34" x14ac:dyDescent="0.2">
      <c r="A16">
        <v>1</v>
      </c>
      <c r="B16">
        <v>700579</v>
      </c>
      <c r="C16">
        <v>10</v>
      </c>
      <c r="D16">
        <v>200</v>
      </c>
      <c r="E16" s="123">
        <f t="shared" si="13"/>
        <v>14</v>
      </c>
      <c r="F16" s="102">
        <f t="shared" si="5"/>
        <v>541.61290322580646</v>
      </c>
      <c r="G16" s="4">
        <f t="shared" si="6"/>
        <v>1</v>
      </c>
      <c r="H16" s="12">
        <f t="shared" si="7"/>
        <v>28.524999999999864</v>
      </c>
      <c r="I16" s="12">
        <f t="shared" si="17"/>
        <v>813.67562499999224</v>
      </c>
      <c r="J16" s="12">
        <f t="shared" si="18"/>
        <v>28.524999999999864</v>
      </c>
      <c r="K16" s="12">
        <f t="shared" si="19"/>
        <v>1</v>
      </c>
      <c r="L16" s="12">
        <f t="shared" si="20"/>
        <v>-1612.7896975806414</v>
      </c>
      <c r="M16" s="12">
        <f t="shared" si="21"/>
        <v>-56.539516129032393</v>
      </c>
      <c r="N16" s="95">
        <f t="shared" si="14"/>
        <v>479.11616942500791</v>
      </c>
      <c r="O16" s="90" t="e">
        <f t="shared" si="15"/>
        <v>#DIV/0!</v>
      </c>
      <c r="P16" s="90" t="e">
        <f t="shared" si="16"/>
        <v>#DIV/0!</v>
      </c>
      <c r="Q16" s="90"/>
      <c r="R16" s="24"/>
      <c r="S16" s="24"/>
      <c r="T16" s="24"/>
      <c r="U16" s="24"/>
      <c r="V16" s="31"/>
      <c r="W16" s="31"/>
      <c r="X16" s="24"/>
      <c r="Y16" s="24"/>
      <c r="Z16" s="24"/>
      <c r="AA16" s="24"/>
      <c r="AB16" s="31"/>
      <c r="AC16" s="31"/>
      <c r="AD16" s="24"/>
    </row>
    <row r="17" spans="1:34" x14ac:dyDescent="0.2">
      <c r="A17">
        <v>1</v>
      </c>
      <c r="B17">
        <v>783497</v>
      </c>
      <c r="C17">
        <v>21</v>
      </c>
      <c r="D17">
        <v>200</v>
      </c>
      <c r="E17" s="123">
        <f t="shared" si="13"/>
        <v>15</v>
      </c>
      <c r="F17" s="102">
        <f t="shared" si="5"/>
        <v>456.54838709677421</v>
      </c>
      <c r="G17" s="4">
        <f t="shared" si="6"/>
        <v>2</v>
      </c>
      <c r="H17" s="12">
        <f t="shared" si="7"/>
        <v>-56.539516129032393</v>
      </c>
      <c r="I17" s="12">
        <f t="shared" si="17"/>
        <v>3196.7168841051139</v>
      </c>
      <c r="J17" s="12">
        <f t="shared" si="18"/>
        <v>-113.07903225806479</v>
      </c>
      <c r="K17" s="12">
        <f t="shared" si="19"/>
        <v>4</v>
      </c>
      <c r="L17" s="12">
        <f t="shared" si="20"/>
        <v>-1060.161523803326</v>
      </c>
      <c r="M17" s="12">
        <f t="shared" si="21"/>
        <v>37.501612903225578</v>
      </c>
      <c r="N17" s="95">
        <f t="shared" si="14"/>
        <v>517.47668335730134</v>
      </c>
      <c r="O17" s="90" t="e">
        <f t="shared" si="15"/>
        <v>#DIV/0!</v>
      </c>
      <c r="P17" s="90" t="e">
        <f t="shared" si="16"/>
        <v>#DIV/0!</v>
      </c>
      <c r="Q17" s="90"/>
      <c r="R17" s="158" t="s">
        <v>75</v>
      </c>
      <c r="S17" s="159"/>
      <c r="T17" s="160"/>
      <c r="U17" s="25"/>
      <c r="V17" s="115">
        <f>(S10-1)/S11</f>
        <v>-2.7307101335068279E-2</v>
      </c>
      <c r="W17" s="31"/>
      <c r="X17" s="158" t="s">
        <v>75</v>
      </c>
      <c r="Y17" s="159"/>
      <c r="Z17" s="160"/>
      <c r="AA17" s="25"/>
      <c r="AB17" s="31"/>
      <c r="AC17" s="31"/>
      <c r="AD17" s="24"/>
    </row>
    <row r="18" spans="1:34" x14ac:dyDescent="0.2">
      <c r="A18">
        <v>1</v>
      </c>
      <c r="B18">
        <v>835287</v>
      </c>
      <c r="C18">
        <v>40</v>
      </c>
      <c r="D18">
        <v>200</v>
      </c>
      <c r="E18" s="123">
        <f t="shared" si="13"/>
        <v>16</v>
      </c>
      <c r="F18" s="102">
        <f t="shared" si="5"/>
        <v>531.83870967741939</v>
      </c>
      <c r="G18" s="4">
        <f t="shared" si="6"/>
        <v>3</v>
      </c>
      <c r="H18" s="12">
        <f t="shared" si="7"/>
        <v>18.750806451612789</v>
      </c>
      <c r="I18" s="12">
        <f t="shared" si="17"/>
        <v>351.59274258584378</v>
      </c>
      <c r="J18" s="12">
        <f t="shared" si="18"/>
        <v>56.252419354838366</v>
      </c>
      <c r="K18" s="12">
        <f t="shared" si="19"/>
        <v>9</v>
      </c>
      <c r="L18" s="12">
        <f t="shared" si="20"/>
        <v>1658.1005469562824</v>
      </c>
      <c r="M18" s="12">
        <f t="shared" si="21"/>
        <v>265.28467741935435</v>
      </c>
      <c r="N18" s="95">
        <f t="shared" si="14"/>
        <v>533.94856275757547</v>
      </c>
      <c r="O18" s="90" t="e">
        <f t="shared" si="15"/>
        <v>#DIV/0!</v>
      </c>
      <c r="P18" s="90" t="e">
        <f t="shared" si="16"/>
        <v>#DIV/0!</v>
      </c>
      <c r="Q18" s="90"/>
      <c r="R18" s="166" t="s">
        <v>76</v>
      </c>
      <c r="S18" s="166"/>
      <c r="T18" s="41">
        <f>S3</f>
        <v>13</v>
      </c>
      <c r="U18" s="25"/>
      <c r="V18" s="115">
        <f>(S10+1)/S11</f>
        <v>3.8144608756313834E-2</v>
      </c>
      <c r="X18" s="166" t="s">
        <v>76</v>
      </c>
      <c r="Y18" s="166"/>
      <c r="Z18" s="41">
        <f>Y3</f>
        <v>90</v>
      </c>
      <c r="AA18" s="25"/>
      <c r="AB18" s="31"/>
      <c r="AH18" s="13"/>
    </row>
    <row r="19" spans="1:34" x14ac:dyDescent="0.2">
      <c r="A19">
        <v>1</v>
      </c>
      <c r="B19">
        <v>887149</v>
      </c>
      <c r="C19">
        <v>39</v>
      </c>
      <c r="D19">
        <v>200</v>
      </c>
      <c r="E19" s="123">
        <f t="shared" si="13"/>
        <v>17</v>
      </c>
      <c r="F19" s="102">
        <f t="shared" si="5"/>
        <v>601.51612903225805</v>
      </c>
      <c r="G19" s="4">
        <f t="shared" si="6"/>
        <v>4</v>
      </c>
      <c r="H19" s="12">
        <f t="shared" si="7"/>
        <v>88.428225806451451</v>
      </c>
      <c r="I19" s="12">
        <f t="shared" si="17"/>
        <v>7819.5511192767663</v>
      </c>
      <c r="J19" s="12">
        <f t="shared" si="18"/>
        <v>353.7129032258058</v>
      </c>
      <c r="K19" s="12">
        <f t="shared" si="19"/>
        <v>16</v>
      </c>
      <c r="L19" s="12">
        <f t="shared" si="20"/>
        <v>12788.646904916721</v>
      </c>
      <c r="M19" s="12">
        <f t="shared" si="21"/>
        <v>578.48709677419311</v>
      </c>
      <c r="N19" s="95">
        <f t="shared" si="14"/>
        <v>576.97202884859337</v>
      </c>
      <c r="O19" s="90" t="e">
        <f t="shared" si="15"/>
        <v>#DIV/0!</v>
      </c>
      <c r="P19" s="90" t="e">
        <f t="shared" si="16"/>
        <v>#DIV/0!</v>
      </c>
      <c r="Q19" s="90"/>
      <c r="R19" s="166" t="s">
        <v>77</v>
      </c>
      <c r="S19" s="166"/>
      <c r="T19" s="41">
        <f>S4</f>
        <v>513.0879032258066</v>
      </c>
      <c r="U19" s="25"/>
      <c r="V19" s="31"/>
      <c r="X19" s="166" t="s">
        <v>77</v>
      </c>
      <c r="Y19" s="166"/>
      <c r="Z19" s="41" t="e">
        <f>Y4</f>
        <v>#DIV/0!</v>
      </c>
      <c r="AA19" s="25"/>
      <c r="AB19" s="31"/>
    </row>
    <row r="20" spans="1:34" x14ac:dyDescent="0.2">
      <c r="A20">
        <v>1</v>
      </c>
      <c r="B20">
        <v>939092</v>
      </c>
      <c r="C20">
        <v>36</v>
      </c>
      <c r="D20">
        <v>200</v>
      </c>
      <c r="E20" s="123">
        <f t="shared" si="13"/>
        <v>18</v>
      </c>
      <c r="F20" s="102">
        <f t="shared" si="5"/>
        <v>657.70967741935488</v>
      </c>
      <c r="G20" s="4">
        <f t="shared" si="6"/>
        <v>5</v>
      </c>
      <c r="H20" s="12">
        <f t="shared" si="7"/>
        <v>144.62177419354828</v>
      </c>
      <c r="I20" s="12">
        <f t="shared" si="17"/>
        <v>20915.457570889666</v>
      </c>
      <c r="J20" s="12">
        <f t="shared" si="18"/>
        <v>723.10887096774138</v>
      </c>
      <c r="K20" s="12">
        <f t="shared" si="19"/>
        <v>25</v>
      </c>
      <c r="L20" s="12">
        <f t="shared" si="20"/>
        <v>23812.558273283001</v>
      </c>
      <c r="M20" s="12">
        <f t="shared" si="21"/>
        <v>823.27016129032188</v>
      </c>
      <c r="N20" s="95">
        <f t="shared" si="14"/>
        <v>619.06610928598241</v>
      </c>
      <c r="O20" s="90" t="e">
        <f t="shared" si="15"/>
        <v>#DIV/0!</v>
      </c>
      <c r="P20" s="90" t="e">
        <f t="shared" si="16"/>
        <v>#DIV/0!</v>
      </c>
      <c r="Q20" s="90"/>
      <c r="R20" s="25"/>
      <c r="S20" s="24"/>
      <c r="T20" s="24"/>
      <c r="U20" s="24"/>
      <c r="V20" s="24"/>
      <c r="X20" s="25"/>
      <c r="Y20" s="24"/>
      <c r="Z20" s="24"/>
      <c r="AA20" s="24"/>
      <c r="AB20" s="24"/>
    </row>
    <row r="21" spans="1:34" x14ac:dyDescent="0.2">
      <c r="A21">
        <v>1</v>
      </c>
      <c r="B21">
        <v>990954</v>
      </c>
      <c r="C21">
        <v>39</v>
      </c>
      <c r="D21">
        <v>200</v>
      </c>
      <c r="E21" s="123">
        <f t="shared" si="13"/>
        <v>19</v>
      </c>
      <c r="F21" s="102">
        <f t="shared" si="5"/>
        <v>677.74193548387098</v>
      </c>
      <c r="G21" s="4">
        <f t="shared" si="6"/>
        <v>6</v>
      </c>
      <c r="H21" s="12">
        <f t="shared" si="7"/>
        <v>164.65403225806438</v>
      </c>
      <c r="I21" s="12">
        <f t="shared" si="17"/>
        <v>27110.950338839702</v>
      </c>
      <c r="J21" s="12">
        <f t="shared" si="18"/>
        <v>987.92419354838626</v>
      </c>
      <c r="K21" s="12">
        <f t="shared" si="19"/>
        <v>36</v>
      </c>
      <c r="L21" s="12">
        <f t="shared" si="20"/>
        <v>30882.058819588918</v>
      </c>
      <c r="M21" s="12">
        <f t="shared" si="21"/>
        <v>1125.3435483870958</v>
      </c>
      <c r="N21" s="95">
        <f t="shared" si="14"/>
        <v>658.92752763591807</v>
      </c>
      <c r="O21" s="90" t="e">
        <f t="shared" si="15"/>
        <v>#DIV/0!</v>
      </c>
      <c r="P21" s="90" t="e">
        <f t="shared" si="16"/>
        <v>#DIV/0!</v>
      </c>
      <c r="Q21" s="90"/>
      <c r="R21" s="158" t="s">
        <v>48</v>
      </c>
      <c r="S21" s="159"/>
      <c r="T21" s="159"/>
      <c r="U21" s="160"/>
      <c r="V21" s="31"/>
      <c r="X21" s="158" t="s">
        <v>48</v>
      </c>
      <c r="Y21" s="159"/>
      <c r="Z21" s="159"/>
      <c r="AA21" s="160"/>
      <c r="AB21" s="31"/>
      <c r="AD21" s="158" t="s">
        <v>48</v>
      </c>
      <c r="AE21" s="159"/>
      <c r="AF21" s="159"/>
      <c r="AG21" s="160"/>
    </row>
    <row r="22" spans="1:34" x14ac:dyDescent="0.2">
      <c r="A22">
        <v>1</v>
      </c>
      <c r="B22">
        <v>1043116</v>
      </c>
      <c r="C22">
        <v>35</v>
      </c>
      <c r="D22">
        <v>200</v>
      </c>
      <c r="E22" s="123">
        <f t="shared" si="13"/>
        <v>20</v>
      </c>
      <c r="F22" s="102">
        <f t="shared" si="5"/>
        <v>700.64516129032256</v>
      </c>
      <c r="G22" s="4">
        <f t="shared" si="6"/>
        <v>7</v>
      </c>
      <c r="H22" s="12">
        <f t="shared" si="7"/>
        <v>187.55725806451596</v>
      </c>
      <c r="I22" s="12">
        <f t="shared" si="17"/>
        <v>35177.725052679438</v>
      </c>
      <c r="J22" s="12">
        <f t="shared" si="18"/>
        <v>1312.9008064516117</v>
      </c>
      <c r="K22" s="12">
        <f t="shared" si="19"/>
        <v>49</v>
      </c>
      <c r="L22" s="12">
        <f t="shared" si="20"/>
        <v>45027.506218132083</v>
      </c>
      <c r="M22" s="12">
        <f t="shared" si="21"/>
        <v>1680.5137096774181</v>
      </c>
      <c r="N22" s="95">
        <f t="shared" si="14"/>
        <v>692.80135220586487</v>
      </c>
      <c r="O22" s="90" t="e">
        <f t="shared" si="15"/>
        <v>#DIV/0!</v>
      </c>
      <c r="P22" s="90" t="e">
        <f t="shared" si="16"/>
        <v>#DIV/0!</v>
      </c>
      <c r="Q22" s="90"/>
      <c r="R22" s="104" t="s">
        <v>41</v>
      </c>
      <c r="S22" s="157" t="s">
        <v>40</v>
      </c>
      <c r="T22" s="157"/>
      <c r="U22" s="55">
        <f>(1+S10)/S11</f>
        <v>3.8144608756313834E-2</v>
      </c>
      <c r="V22" s="25" t="s">
        <v>83</v>
      </c>
      <c r="X22" s="1" t="s">
        <v>41</v>
      </c>
      <c r="Y22" s="157" t="s">
        <v>40</v>
      </c>
      <c r="Z22" s="157"/>
      <c r="AA22" s="55" t="e">
        <f>(1+Y10)/Y11</f>
        <v>#DIV/0!</v>
      </c>
      <c r="AB22" s="25" t="s">
        <v>83</v>
      </c>
      <c r="AD22" s="1" t="s">
        <v>41</v>
      </c>
      <c r="AE22" s="157" t="s">
        <v>40</v>
      </c>
      <c r="AF22" s="157"/>
      <c r="AG22" s="55" t="e">
        <f>(1+AE10)/AE11</f>
        <v>#DIV/0!</v>
      </c>
    </row>
    <row r="23" spans="1:34" x14ac:dyDescent="0.2">
      <c r="A23">
        <v>1</v>
      </c>
      <c r="B23">
        <v>1094924</v>
      </c>
      <c r="C23">
        <v>35</v>
      </c>
      <c r="D23">
        <v>200</v>
      </c>
      <c r="E23" s="123">
        <f t="shared" si="13"/>
        <v>21</v>
      </c>
      <c r="F23" s="102">
        <f t="shared" si="5"/>
        <v>753.16129032258061</v>
      </c>
      <c r="G23" s="4">
        <f t="shared" si="6"/>
        <v>8</v>
      </c>
      <c r="H23" s="12">
        <f t="shared" si="7"/>
        <v>240.07338709677401</v>
      </c>
      <c r="I23" s="12">
        <f t="shared" si="17"/>
        <v>57635.231192117499</v>
      </c>
      <c r="J23" s="12">
        <f t="shared" si="18"/>
        <v>1920.5870967741921</v>
      </c>
      <c r="K23" s="12">
        <f t="shared" si="19"/>
        <v>64</v>
      </c>
      <c r="L23" s="12">
        <f t="shared" si="20"/>
        <v>65728.995665972863</v>
      </c>
      <c r="M23" s="12">
        <f t="shared" si="21"/>
        <v>2190.2967741935472</v>
      </c>
      <c r="N23" s="95">
        <f t="shared" si="14"/>
        <v>727.1505521963461</v>
      </c>
      <c r="O23" s="90" t="e">
        <f t="shared" si="15"/>
        <v>#DIV/0!</v>
      </c>
      <c r="P23" s="90" t="e">
        <f t="shared" si="16"/>
        <v>#DIV/0!</v>
      </c>
      <c r="Q23" s="90"/>
      <c r="R23" s="105" t="s">
        <v>44</v>
      </c>
      <c r="S23" s="157" t="s">
        <v>78</v>
      </c>
      <c r="T23" s="157"/>
      <c r="U23" s="55">
        <v>0</v>
      </c>
      <c r="V23" s="31"/>
      <c r="X23" s="15" t="s">
        <v>44</v>
      </c>
      <c r="Y23" s="157" t="s">
        <v>78</v>
      </c>
      <c r="Z23" s="157"/>
      <c r="AA23" s="55">
        <v>0</v>
      </c>
      <c r="AB23" s="31"/>
      <c r="AD23" s="15" t="s">
        <v>44</v>
      </c>
      <c r="AE23" s="157" t="s">
        <v>78</v>
      </c>
      <c r="AF23" s="157"/>
      <c r="AG23" s="55">
        <v>0</v>
      </c>
    </row>
    <row r="24" spans="1:34" x14ac:dyDescent="0.2">
      <c r="A24">
        <v>1</v>
      </c>
      <c r="B24">
        <v>1146842</v>
      </c>
      <c r="C24">
        <v>39</v>
      </c>
      <c r="D24">
        <v>200</v>
      </c>
      <c r="E24" s="127">
        <f t="shared" si="13"/>
        <v>22</v>
      </c>
      <c r="F24" s="128">
        <f t="shared" si="5"/>
        <v>786.875</v>
      </c>
      <c r="G24" s="129">
        <f t="shared" si="6"/>
        <v>9</v>
      </c>
      <c r="H24" s="130">
        <f t="shared" si="7"/>
        <v>273.7870967741934</v>
      </c>
      <c r="I24" s="130">
        <f t="shared" si="17"/>
        <v>74959.374360041547</v>
      </c>
      <c r="J24" s="130">
        <f t="shared" si="18"/>
        <v>2464.0838709677405</v>
      </c>
      <c r="K24" s="130">
        <f t="shared" si="19"/>
        <v>81</v>
      </c>
      <c r="L24" s="130">
        <f t="shared" si="20"/>
        <v>109914.7003485951</v>
      </c>
      <c r="M24" s="130">
        <f t="shared" si="21"/>
        <v>3613.1443548387078</v>
      </c>
      <c r="N24" s="131">
        <f t="shared" si="14"/>
        <v>766.4030627042489</v>
      </c>
      <c r="O24" s="132" t="e">
        <f t="shared" si="15"/>
        <v>#DIV/0!</v>
      </c>
      <c r="P24" s="132" t="e">
        <f t="shared" si="16"/>
        <v>#DIV/0!</v>
      </c>
      <c r="Q24" s="91"/>
      <c r="R24" s="105" t="s">
        <v>45</v>
      </c>
      <c r="S24" s="157" t="s">
        <v>78</v>
      </c>
      <c r="T24" s="157"/>
      <c r="U24" s="55">
        <v>0</v>
      </c>
      <c r="V24" s="31"/>
      <c r="X24" s="15" t="s">
        <v>45</v>
      </c>
      <c r="Y24" s="157" t="s">
        <v>78</v>
      </c>
      <c r="Z24" s="157"/>
      <c r="AA24" s="55">
        <v>0</v>
      </c>
      <c r="AB24" s="31"/>
      <c r="AD24" s="15" t="s">
        <v>45</v>
      </c>
      <c r="AE24" s="157" t="s">
        <v>78</v>
      </c>
      <c r="AF24" s="157"/>
      <c r="AG24" s="55">
        <v>0</v>
      </c>
    </row>
    <row r="25" spans="1:34" x14ac:dyDescent="0.2">
      <c r="A25">
        <v>1</v>
      </c>
      <c r="B25">
        <v>1198812</v>
      </c>
      <c r="C25">
        <v>37</v>
      </c>
      <c r="D25">
        <v>200</v>
      </c>
      <c r="E25" s="123">
        <f t="shared" si="13"/>
        <v>23</v>
      </c>
      <c r="F25" s="102">
        <f t="shared" si="5"/>
        <v>914.54838709677415</v>
      </c>
      <c r="G25" s="4">
        <f t="shared" si="6"/>
        <v>10</v>
      </c>
      <c r="H25" s="12">
        <f t="shared" si="7"/>
        <v>401.46048387096755</v>
      </c>
      <c r="I25" s="12">
        <f t="shared" si="17"/>
        <v>161170.52010991139</v>
      </c>
      <c r="J25" s="12">
        <f t="shared" si="18"/>
        <v>4014.6048387096753</v>
      </c>
      <c r="K25" s="12">
        <f t="shared" si="19"/>
        <v>100</v>
      </c>
      <c r="L25" s="12">
        <f t="shared" si="20"/>
        <v>177436.1448757803</v>
      </c>
      <c r="M25" s="12">
        <f t="shared" si="21"/>
        <v>4419.7661290322576</v>
      </c>
      <c r="N25" s="95">
        <f t="shared" si="14"/>
        <v>802.54226480491627</v>
      </c>
      <c r="O25" s="90" t="e">
        <f t="shared" si="15"/>
        <v>#DIV/0!</v>
      </c>
      <c r="P25" s="90" t="e">
        <f t="shared" si="16"/>
        <v>#DIV/0!</v>
      </c>
      <c r="Q25" s="90"/>
      <c r="R25" s="83"/>
      <c r="S25" s="85"/>
      <c r="T25" s="85"/>
      <c r="U25" s="84"/>
      <c r="V25" s="31"/>
      <c r="X25" s="24"/>
      <c r="Y25" s="24"/>
      <c r="Z25" s="24"/>
      <c r="AA25" s="24"/>
      <c r="AB25" s="31"/>
      <c r="AD25" s="24"/>
      <c r="AE25" s="24"/>
      <c r="AF25" s="24"/>
      <c r="AG25" s="24"/>
    </row>
    <row r="26" spans="1:34" x14ac:dyDescent="0.2">
      <c r="A26">
        <v>1</v>
      </c>
      <c r="B26">
        <v>1250582</v>
      </c>
      <c r="C26">
        <v>39</v>
      </c>
      <c r="D26">
        <v>200</v>
      </c>
      <c r="E26" s="123">
        <f t="shared" si="13"/>
        <v>24</v>
      </c>
      <c r="F26" s="102">
        <f t="shared" si="5"/>
        <v>955.06451612903231</v>
      </c>
      <c r="G26" s="4">
        <f t="shared" si="6"/>
        <v>11</v>
      </c>
      <c r="H26" s="12">
        <f t="shared" si="7"/>
        <v>441.97661290322571</v>
      </c>
      <c r="I26" s="12">
        <f t="shared" si="17"/>
        <v>195343.32635340781</v>
      </c>
      <c r="J26" s="12">
        <f t="shared" si="18"/>
        <v>4861.7427419354826</v>
      </c>
      <c r="K26" s="12">
        <f t="shared" si="19"/>
        <v>121</v>
      </c>
      <c r="L26" s="12">
        <f t="shared" si="20"/>
        <v>178063.46651990106</v>
      </c>
      <c r="M26" s="12">
        <f t="shared" si="21"/>
        <v>4431.6782258064504</v>
      </c>
      <c r="N26" s="95">
        <f t="shared" si="14"/>
        <v>854.23932933436345</v>
      </c>
      <c r="O26" s="90" t="e">
        <f t="shared" si="15"/>
        <v>#DIV/0!</v>
      </c>
      <c r="P26" s="90" t="e">
        <f t="shared" si="16"/>
        <v>#DIV/0!</v>
      </c>
      <c r="Q26" s="90"/>
      <c r="R26" s="87" t="s">
        <v>101</v>
      </c>
      <c r="S26" s="85" t="s">
        <v>100</v>
      </c>
      <c r="T26" s="170" t="s">
        <v>102</v>
      </c>
      <c r="U26" s="170"/>
      <c r="V26" s="25" t="s">
        <v>99</v>
      </c>
      <c r="X26" s="161" t="s">
        <v>79</v>
      </c>
      <c r="Y26" s="161"/>
      <c r="Z26" s="161"/>
      <c r="AA26" s="161"/>
      <c r="AB26" s="25"/>
      <c r="AD26" s="161" t="s">
        <v>79</v>
      </c>
      <c r="AE26" s="161"/>
      <c r="AF26" s="161"/>
      <c r="AG26" s="161"/>
    </row>
    <row r="27" spans="1:34" x14ac:dyDescent="0.2">
      <c r="A27">
        <v>1</v>
      </c>
      <c r="B27">
        <v>1302340</v>
      </c>
      <c r="C27">
        <v>41</v>
      </c>
      <c r="D27">
        <v>200</v>
      </c>
      <c r="E27" s="123">
        <f t="shared" si="13"/>
        <v>25</v>
      </c>
      <c r="F27" s="102">
        <f t="shared" si="5"/>
        <v>915.9677419354839</v>
      </c>
      <c r="G27" s="4">
        <f t="shared" si="6"/>
        <v>12</v>
      </c>
      <c r="H27" s="12">
        <f t="shared" si="7"/>
        <v>402.8798387096773</v>
      </c>
      <c r="I27" s="12">
        <f t="shared" si="17"/>
        <v>162312.16443873561</v>
      </c>
      <c r="J27" s="12">
        <f t="shared" si="18"/>
        <v>4834.5580645161281</v>
      </c>
      <c r="K27" s="12">
        <f t="shared" si="19"/>
        <v>144</v>
      </c>
      <c r="L27" s="12">
        <f t="shared" si="20"/>
        <v>179324.09053134747</v>
      </c>
      <c r="M27" s="12">
        <f t="shared" si="21"/>
        <v>5341.2677419354823</v>
      </c>
      <c r="N27" s="95">
        <f t="shared" si="14"/>
        <v>891.50487741036989</v>
      </c>
      <c r="O27" s="90" t="e">
        <f t="shared" si="15"/>
        <v>#DIV/0!</v>
      </c>
      <c r="P27" s="90" t="e">
        <f t="shared" si="16"/>
        <v>#DIV/0!</v>
      </c>
      <c r="Q27" s="90"/>
      <c r="R27" s="83"/>
      <c r="S27" s="64" t="s">
        <v>103</v>
      </c>
      <c r="T27" s="64">
        <f>(S10-1)/S11</f>
        <v>-2.7307101335068279E-2</v>
      </c>
      <c r="U27" s="86">
        <f>(1+S10)/S11</f>
        <v>3.8144608756313834E-2</v>
      </c>
      <c r="X27" s="162" t="s">
        <v>81</v>
      </c>
      <c r="Y27" s="163"/>
      <c r="Z27" s="163"/>
      <c r="AA27" s="164"/>
      <c r="AB27" s="36" t="s">
        <v>80</v>
      </c>
      <c r="AD27" s="162" t="s">
        <v>81</v>
      </c>
      <c r="AE27" s="163"/>
      <c r="AF27" s="163"/>
      <c r="AG27" s="164"/>
    </row>
    <row r="28" spans="1:34" x14ac:dyDescent="0.2">
      <c r="A28">
        <v>1</v>
      </c>
      <c r="B28">
        <v>1354657</v>
      </c>
      <c r="C28">
        <v>20</v>
      </c>
      <c r="D28">
        <v>200</v>
      </c>
      <c r="E28" s="123">
        <f t="shared" si="13"/>
        <v>26</v>
      </c>
      <c r="F28" s="102">
        <f t="shared" si="5"/>
        <v>958.19354838709683</v>
      </c>
      <c r="G28" s="4">
        <f t="shared" si="6"/>
        <v>13</v>
      </c>
      <c r="H28" s="12">
        <f t="shared" si="7"/>
        <v>445.10564516129023</v>
      </c>
      <c r="I28" s="12">
        <f t="shared" si="17"/>
        <v>198119.0353544484</v>
      </c>
      <c r="J28" s="12">
        <f t="shared" si="18"/>
        <v>5786.3733870967726</v>
      </c>
      <c r="K28" s="12">
        <f t="shared" si="19"/>
        <v>169</v>
      </c>
      <c r="L28" s="12" t="e">
        <f t="shared" si="20"/>
        <v>#DIV/0!</v>
      </c>
      <c r="M28" s="12" t="e">
        <f t="shared" si="21"/>
        <v>#DIV/0!</v>
      </c>
      <c r="N28" s="95">
        <f t="shared" si="14"/>
        <v>915.58810483605339</v>
      </c>
      <c r="O28" s="90" t="e">
        <f t="shared" si="15"/>
        <v>#DIV/0!</v>
      </c>
      <c r="P28" s="90" t="e">
        <f t="shared" si="16"/>
        <v>#DIV/0!</v>
      </c>
      <c r="Q28" s="90"/>
      <c r="R28" s="24"/>
      <c r="S28" s="24"/>
      <c r="T28" s="24"/>
      <c r="U28" s="24"/>
      <c r="X28" s="162" t="s">
        <v>82</v>
      </c>
      <c r="Y28" s="163"/>
      <c r="Z28" s="163"/>
      <c r="AA28" s="164"/>
      <c r="AB28" s="36" t="s">
        <v>80</v>
      </c>
      <c r="AD28" s="162" t="s">
        <v>82</v>
      </c>
      <c r="AE28" s="163"/>
      <c r="AF28" s="163"/>
      <c r="AG28" s="164"/>
    </row>
    <row r="29" spans="1:34" x14ac:dyDescent="0.2">
      <c r="A29">
        <v>1</v>
      </c>
      <c r="B29">
        <v>1406380</v>
      </c>
      <c r="C29">
        <v>41</v>
      </c>
      <c r="D29">
        <v>200</v>
      </c>
      <c r="E29" s="123">
        <f t="shared" si="13"/>
        <v>27</v>
      </c>
      <c r="F29" s="102" t="e">
        <f t="shared" si="5"/>
        <v>#DIV/0!</v>
      </c>
      <c r="G29" s="4">
        <f t="shared" si="6"/>
        <v>14</v>
      </c>
      <c r="H29" s="12" t="e">
        <f t="shared" si="7"/>
        <v>#DIV/0!</v>
      </c>
      <c r="I29" s="12" t="e">
        <f t="shared" si="17"/>
        <v>#DIV/0!</v>
      </c>
      <c r="J29" s="12" t="e">
        <f t="shared" si="18"/>
        <v>#DIV/0!</v>
      </c>
      <c r="K29" s="12">
        <f t="shared" si="19"/>
        <v>196</v>
      </c>
      <c r="L29" s="12" t="e">
        <f t="shared" si="20"/>
        <v>#DIV/0!</v>
      </c>
      <c r="M29" s="12" t="e">
        <f t="shared" si="21"/>
        <v>#DIV/0!</v>
      </c>
      <c r="N29" s="95">
        <f t="shared" si="14"/>
        <v>953.13674164563645</v>
      </c>
      <c r="O29" s="90" t="e">
        <f t="shared" si="15"/>
        <v>#DIV/0!</v>
      </c>
      <c r="P29" s="90" t="e">
        <f t="shared" si="16"/>
        <v>#DIV/0!</v>
      </c>
      <c r="Q29" s="90"/>
      <c r="R29" s="161" t="s">
        <v>79</v>
      </c>
      <c r="S29" s="161"/>
      <c r="T29" s="161"/>
      <c r="U29" s="161"/>
      <c r="V29" s="85"/>
      <c r="X29" s="1" t="s">
        <v>41</v>
      </c>
      <c r="Y29" s="157" t="s">
        <v>46</v>
      </c>
      <c r="Z29" s="157"/>
      <c r="AA29" s="6" t="e">
        <f>(Y10-0.36)/Y11</f>
        <v>#DIV/0!</v>
      </c>
      <c r="AB29" s="32"/>
      <c r="AD29" s="1" t="s">
        <v>41</v>
      </c>
      <c r="AE29" s="157" t="s">
        <v>46</v>
      </c>
      <c r="AF29" s="157"/>
      <c r="AG29" s="6" t="e">
        <f>(AE10-0.36)/AE11</f>
        <v>#DIV/0!</v>
      </c>
    </row>
    <row r="30" spans="1:34" x14ac:dyDescent="0.2">
      <c r="A30">
        <v>1</v>
      </c>
      <c r="B30">
        <v>1458195</v>
      </c>
      <c r="C30">
        <v>39</v>
      </c>
      <c r="D30">
        <v>200</v>
      </c>
      <c r="E30" s="123">
        <f t="shared" si="13"/>
        <v>28</v>
      </c>
      <c r="F30" s="102" t="e">
        <f t="shared" si="5"/>
        <v>#DIV/0!</v>
      </c>
      <c r="G30" s="4">
        <f t="shared" si="6"/>
        <v>15</v>
      </c>
      <c r="H30" s="12" t="e">
        <f t="shared" si="7"/>
        <v>#DIV/0!</v>
      </c>
      <c r="I30" s="12" t="e">
        <f t="shared" ref="I30:I35" si="22">H30*H30</f>
        <v>#DIV/0!</v>
      </c>
      <c r="J30" s="12" t="e">
        <f t="shared" ref="J30:J35" si="23">G30*H30</f>
        <v>#DIV/0!</v>
      </c>
      <c r="K30" s="12">
        <f t="shared" ref="K30:K35" si="24">G30*G30</f>
        <v>225</v>
      </c>
      <c r="L30" s="12" t="e">
        <f t="shared" ref="L30:L35" si="25">H30*H31</f>
        <v>#DIV/0!</v>
      </c>
      <c r="M30" s="12" t="e">
        <f t="shared" ref="M30:M35" si="26">G30*H31</f>
        <v>#DIV/0!</v>
      </c>
      <c r="N30" s="95" t="e">
        <f t="shared" si="14"/>
        <v>#DIV/0!</v>
      </c>
      <c r="O30" s="90" t="e">
        <f t="shared" si="15"/>
        <v>#DIV/0!</v>
      </c>
      <c r="P30" s="90" t="e">
        <f t="shared" si="16"/>
        <v>#DIV/0!</v>
      </c>
      <c r="Q30" s="90"/>
      <c r="R30" s="162" t="s">
        <v>81</v>
      </c>
      <c r="S30" s="163"/>
      <c r="T30" s="163"/>
      <c r="U30" s="164"/>
      <c r="V30" s="36" t="s">
        <v>80</v>
      </c>
      <c r="X30" s="1" t="s">
        <v>44</v>
      </c>
      <c r="Y30" s="157" t="s">
        <v>47</v>
      </c>
      <c r="Z30" s="157"/>
      <c r="AA30" s="6" t="e">
        <f>(Y10-Y11*AA29)/Y11</f>
        <v>#DIV/0!</v>
      </c>
      <c r="AB30" s="32"/>
      <c r="AD30" s="1" t="s">
        <v>44</v>
      </c>
      <c r="AE30" s="157" t="s">
        <v>47</v>
      </c>
      <c r="AF30" s="157"/>
      <c r="AG30" s="6" t="e">
        <f>(AE10-AE11*AG29)/AE11</f>
        <v>#DIV/0!</v>
      </c>
    </row>
    <row r="31" spans="1:34" x14ac:dyDescent="0.2">
      <c r="A31">
        <v>1</v>
      </c>
      <c r="B31">
        <v>1509938</v>
      </c>
      <c r="C31">
        <v>36</v>
      </c>
      <c r="D31">
        <v>200</v>
      </c>
      <c r="E31" s="123">
        <f t="shared" si="13"/>
        <v>29</v>
      </c>
      <c r="F31" s="102" t="e">
        <f t="shared" si="5"/>
        <v>#DIV/0!</v>
      </c>
      <c r="G31" s="4">
        <f t="shared" si="6"/>
        <v>16</v>
      </c>
      <c r="H31" s="12" t="e">
        <f t="shared" si="7"/>
        <v>#DIV/0!</v>
      </c>
      <c r="I31" s="12" t="e">
        <f t="shared" si="22"/>
        <v>#DIV/0!</v>
      </c>
      <c r="J31" s="12" t="e">
        <f t="shared" si="23"/>
        <v>#DIV/0!</v>
      </c>
      <c r="K31" s="12">
        <f t="shared" si="24"/>
        <v>256</v>
      </c>
      <c r="L31" s="12" t="e">
        <f t="shared" si="25"/>
        <v>#DIV/0!</v>
      </c>
      <c r="M31" s="12" t="e">
        <f t="shared" si="26"/>
        <v>#DIV/0!</v>
      </c>
      <c r="N31" s="95" t="e">
        <f t="shared" si="14"/>
        <v>#DIV/0!</v>
      </c>
      <c r="O31" s="90" t="e">
        <f t="shared" si="15"/>
        <v>#DIV/0!</v>
      </c>
      <c r="P31" s="90" t="e">
        <f t="shared" si="16"/>
        <v>#DIV/0!</v>
      </c>
      <c r="Q31" s="90"/>
      <c r="R31" s="162" t="s">
        <v>82</v>
      </c>
      <c r="S31" s="163"/>
      <c r="T31" s="163"/>
      <c r="U31" s="164"/>
      <c r="V31" s="36" t="s">
        <v>80</v>
      </c>
      <c r="X31" s="1" t="s">
        <v>45</v>
      </c>
      <c r="Y31" s="157" t="s">
        <v>78</v>
      </c>
      <c r="Z31" s="157"/>
      <c r="AA31" s="6">
        <v>0</v>
      </c>
      <c r="AB31" s="32"/>
      <c r="AD31" s="1" t="s">
        <v>45</v>
      </c>
      <c r="AE31" s="157" t="s">
        <v>78</v>
      </c>
      <c r="AF31" s="157"/>
      <c r="AG31" s="6">
        <v>0</v>
      </c>
    </row>
    <row r="32" spans="1:34" x14ac:dyDescent="0.2">
      <c r="A32">
        <v>1</v>
      </c>
      <c r="B32">
        <v>1562013</v>
      </c>
      <c r="C32">
        <v>37</v>
      </c>
      <c r="D32">
        <v>200</v>
      </c>
      <c r="E32" s="123">
        <f t="shared" si="13"/>
        <v>30</v>
      </c>
      <c r="F32" s="102" t="e">
        <f t="shared" si="5"/>
        <v>#DIV/0!</v>
      </c>
      <c r="G32" s="4">
        <f t="shared" si="6"/>
        <v>17</v>
      </c>
      <c r="H32" s="12" t="e">
        <f t="shared" si="7"/>
        <v>#DIV/0!</v>
      </c>
      <c r="I32" s="12" t="e">
        <f t="shared" si="22"/>
        <v>#DIV/0!</v>
      </c>
      <c r="J32" s="12" t="e">
        <f t="shared" si="23"/>
        <v>#DIV/0!</v>
      </c>
      <c r="K32" s="12">
        <f t="shared" si="24"/>
        <v>289</v>
      </c>
      <c r="L32" s="12" t="e">
        <f t="shared" si="25"/>
        <v>#DIV/0!</v>
      </c>
      <c r="M32" s="12" t="e">
        <f t="shared" si="26"/>
        <v>#DIV/0!</v>
      </c>
      <c r="N32" s="95" t="e">
        <f t="shared" si="14"/>
        <v>#DIV/0!</v>
      </c>
      <c r="O32" s="90" t="e">
        <f t="shared" si="15"/>
        <v>#DIV/0!</v>
      </c>
      <c r="P32" s="90" t="e">
        <f t="shared" si="16"/>
        <v>#DIV/0!</v>
      </c>
      <c r="Q32" s="90"/>
      <c r="R32" s="104" t="s">
        <v>41</v>
      </c>
      <c r="S32" s="157" t="s">
        <v>46</v>
      </c>
      <c r="T32" s="157"/>
      <c r="U32" s="6">
        <f>(S10-0.36)/S11</f>
        <v>-6.3625541058260028E-3</v>
      </c>
      <c r="V32" s="85"/>
      <c r="X32" s="25"/>
      <c r="Y32" s="25"/>
      <c r="Z32" s="25"/>
      <c r="AA32" s="25"/>
      <c r="AB32" s="32"/>
      <c r="AD32" s="25"/>
      <c r="AE32" s="25"/>
      <c r="AF32" s="25"/>
      <c r="AG32" s="25"/>
    </row>
    <row r="33" spans="1:33" x14ac:dyDescent="0.2">
      <c r="A33">
        <v>1</v>
      </c>
      <c r="B33">
        <v>1613626</v>
      </c>
      <c r="C33">
        <v>35</v>
      </c>
      <c r="D33">
        <v>200</v>
      </c>
      <c r="E33" s="123">
        <f t="shared" si="13"/>
        <v>31</v>
      </c>
      <c r="F33" s="102" t="e">
        <f t="shared" si="5"/>
        <v>#DIV/0!</v>
      </c>
      <c r="G33" s="4">
        <f t="shared" si="6"/>
        <v>18</v>
      </c>
      <c r="H33" s="12" t="e">
        <f t="shared" si="7"/>
        <v>#DIV/0!</v>
      </c>
      <c r="I33" s="12" t="e">
        <f t="shared" si="22"/>
        <v>#DIV/0!</v>
      </c>
      <c r="J33" s="12" t="e">
        <f t="shared" si="23"/>
        <v>#DIV/0!</v>
      </c>
      <c r="K33" s="12">
        <f t="shared" si="24"/>
        <v>324</v>
      </c>
      <c r="L33" s="12" t="e">
        <f t="shared" si="25"/>
        <v>#DIV/0!</v>
      </c>
      <c r="M33" s="12" t="e">
        <f t="shared" si="26"/>
        <v>#DIV/0!</v>
      </c>
      <c r="N33" s="95" t="e">
        <f t="shared" si="14"/>
        <v>#DIV/0!</v>
      </c>
      <c r="O33" s="90" t="e">
        <f t="shared" si="15"/>
        <v>#DIV/0!</v>
      </c>
      <c r="P33" s="90" t="e">
        <f t="shared" si="16"/>
        <v>#DIV/0!</v>
      </c>
      <c r="Q33" s="90"/>
      <c r="R33" s="104" t="s">
        <v>44</v>
      </c>
      <c r="S33" s="157" t="s">
        <v>47</v>
      </c>
      <c r="T33" s="157"/>
      <c r="U33" s="6">
        <f>(S10-S11*U32)/S11</f>
        <v>1.178130781644878E-2</v>
      </c>
      <c r="V33" s="85"/>
      <c r="X33" s="25"/>
      <c r="Y33" s="25"/>
      <c r="Z33" s="25"/>
      <c r="AA33" s="25"/>
      <c r="AB33" s="32"/>
      <c r="AD33" s="25"/>
      <c r="AE33" s="25"/>
      <c r="AF33" s="25"/>
      <c r="AG33" s="25"/>
    </row>
    <row r="34" spans="1:33" x14ac:dyDescent="0.2">
      <c r="A34">
        <v>2</v>
      </c>
      <c r="B34">
        <v>1664253</v>
      </c>
      <c r="C34">
        <v>80</v>
      </c>
      <c r="D34">
        <v>200</v>
      </c>
      <c r="E34" s="123">
        <f t="shared" si="13"/>
        <v>32</v>
      </c>
      <c r="F34" s="102" t="e">
        <f t="shared" si="5"/>
        <v>#DIV/0!</v>
      </c>
      <c r="G34" s="4">
        <f t="shared" si="6"/>
        <v>19</v>
      </c>
      <c r="H34" s="12" t="e">
        <f t="shared" si="7"/>
        <v>#DIV/0!</v>
      </c>
      <c r="I34" s="12" t="e">
        <f t="shared" si="22"/>
        <v>#DIV/0!</v>
      </c>
      <c r="J34" s="12" t="e">
        <f t="shared" si="23"/>
        <v>#DIV/0!</v>
      </c>
      <c r="K34" s="12">
        <f t="shared" si="24"/>
        <v>361</v>
      </c>
      <c r="L34" s="12" t="e">
        <f t="shared" si="25"/>
        <v>#DIV/0!</v>
      </c>
      <c r="M34" s="12" t="e">
        <f t="shared" si="26"/>
        <v>#DIV/0!</v>
      </c>
      <c r="N34" s="95" t="e">
        <f t="shared" si="14"/>
        <v>#DIV/0!</v>
      </c>
      <c r="O34" s="90" t="e">
        <f t="shared" si="15"/>
        <v>#DIV/0!</v>
      </c>
      <c r="P34" s="90" t="e">
        <f t="shared" si="16"/>
        <v>#DIV/0!</v>
      </c>
      <c r="Q34" s="90"/>
      <c r="R34" s="104" t="s">
        <v>45</v>
      </c>
      <c r="S34" s="157" t="s">
        <v>78</v>
      </c>
      <c r="T34" s="157"/>
      <c r="U34" s="6">
        <v>0</v>
      </c>
      <c r="V34" s="85"/>
      <c r="X34" s="161" t="s">
        <v>49</v>
      </c>
      <c r="Y34" s="161"/>
      <c r="Z34" s="161"/>
      <c r="AA34" s="25"/>
      <c r="AB34" s="32"/>
      <c r="AD34" s="161" t="s">
        <v>49</v>
      </c>
      <c r="AE34" s="161"/>
      <c r="AF34" s="161"/>
      <c r="AG34" s="25"/>
    </row>
    <row r="35" spans="1:33" x14ac:dyDescent="0.2">
      <c r="A35">
        <v>2</v>
      </c>
      <c r="B35">
        <v>1714543</v>
      </c>
      <c r="C35">
        <v>84</v>
      </c>
      <c r="D35">
        <v>200</v>
      </c>
      <c r="E35" s="123">
        <f t="shared" si="13"/>
        <v>33</v>
      </c>
      <c r="F35" s="102" t="e">
        <f t="shared" si="5"/>
        <v>#DIV/0!</v>
      </c>
      <c r="G35" s="4">
        <f t="shared" si="6"/>
        <v>20</v>
      </c>
      <c r="H35" s="12" t="e">
        <f t="shared" si="7"/>
        <v>#DIV/0!</v>
      </c>
      <c r="I35" s="12" t="e">
        <f t="shared" si="22"/>
        <v>#DIV/0!</v>
      </c>
      <c r="J35" s="12" t="e">
        <f t="shared" si="23"/>
        <v>#DIV/0!</v>
      </c>
      <c r="K35" s="12">
        <f t="shared" si="24"/>
        <v>400</v>
      </c>
      <c r="L35" s="12" t="e">
        <f t="shared" si="25"/>
        <v>#DIV/0!</v>
      </c>
      <c r="M35" s="12" t="e">
        <f t="shared" si="26"/>
        <v>#DIV/0!</v>
      </c>
      <c r="N35" s="95" t="e">
        <f t="shared" si="14"/>
        <v>#DIV/0!</v>
      </c>
      <c r="O35" s="90" t="e">
        <f t="shared" si="15"/>
        <v>#DIV/0!</v>
      </c>
      <c r="P35" s="90" t="e">
        <f t="shared" si="16"/>
        <v>#DIV/0!</v>
      </c>
      <c r="Q35" s="90"/>
      <c r="R35" s="25"/>
      <c r="S35" s="25"/>
      <c r="T35" s="25"/>
      <c r="U35" s="25"/>
      <c r="X35" s="157" t="s">
        <v>51</v>
      </c>
      <c r="Y35" s="157"/>
      <c r="Z35" s="157"/>
      <c r="AD35" s="157" t="s">
        <v>51</v>
      </c>
      <c r="AE35" s="157"/>
      <c r="AF35" s="157"/>
    </row>
    <row r="36" spans="1:33" x14ac:dyDescent="0.2">
      <c r="A36">
        <v>2</v>
      </c>
      <c r="B36">
        <v>1733970</v>
      </c>
      <c r="C36">
        <v>34</v>
      </c>
      <c r="D36">
        <v>200</v>
      </c>
      <c r="E36" s="123">
        <f t="shared" si="13"/>
        <v>34</v>
      </c>
      <c r="F36" s="102" t="e">
        <f t="shared" si="5"/>
        <v>#DIV/0!</v>
      </c>
      <c r="G36" s="4">
        <f t="shared" ref="G36:G99" si="27">E36-$S$3</f>
        <v>21</v>
      </c>
      <c r="H36" s="12" t="e">
        <f t="shared" ref="H36:H99" si="28">F36-$S$4</f>
        <v>#DIV/0!</v>
      </c>
      <c r="I36" s="12" t="e">
        <f t="shared" ref="I36:I99" si="29">H36*H36</f>
        <v>#DIV/0!</v>
      </c>
      <c r="J36" s="12" t="e">
        <f t="shared" ref="J36:J99" si="30">G36*H36</f>
        <v>#DIV/0!</v>
      </c>
      <c r="K36" s="12">
        <f t="shared" ref="K36:K99" si="31">G36*G36</f>
        <v>441</v>
      </c>
      <c r="L36" s="12" t="e">
        <f t="shared" ref="L36:L99" si="32">H36*H37</f>
        <v>#DIV/0!</v>
      </c>
      <c r="M36" s="12" t="e">
        <f t="shared" ref="M36:M99" si="33">G36*H37</f>
        <v>#DIV/0!</v>
      </c>
      <c r="N36" s="95" t="e">
        <f t="shared" ref="N36:N99" si="34">F35*$S$10+E35*$S$11</f>
        <v>#DIV/0!</v>
      </c>
      <c r="O36" s="90" t="e">
        <f t="shared" si="15"/>
        <v>#DIV/0!</v>
      </c>
      <c r="P36" s="90" t="e">
        <f t="shared" si="16"/>
        <v>#DIV/0!</v>
      </c>
      <c r="Q36" s="90"/>
      <c r="R36" s="25"/>
      <c r="S36" s="25"/>
      <c r="T36" s="25"/>
      <c r="U36" s="25"/>
      <c r="V36" s="85"/>
      <c r="X36" s="157" t="s">
        <v>52</v>
      </c>
      <c r="Y36" s="157"/>
      <c r="Z36" s="157"/>
      <c r="AA36" s="25"/>
      <c r="AB36" s="32"/>
      <c r="AD36" s="157" t="s">
        <v>52</v>
      </c>
      <c r="AE36" s="157"/>
      <c r="AF36" s="157"/>
      <c r="AG36" s="25"/>
    </row>
    <row r="37" spans="1:33" x14ac:dyDescent="0.2">
      <c r="A37">
        <v>2</v>
      </c>
      <c r="B37">
        <v>1817175</v>
      </c>
      <c r="C37">
        <v>72</v>
      </c>
      <c r="D37">
        <v>200</v>
      </c>
      <c r="E37" s="123">
        <f t="shared" si="13"/>
        <v>35</v>
      </c>
      <c r="F37" s="102" t="e">
        <f t="shared" si="5"/>
        <v>#DIV/0!</v>
      </c>
      <c r="G37" s="4">
        <f t="shared" si="27"/>
        <v>22</v>
      </c>
      <c r="H37" s="12" t="e">
        <f t="shared" si="28"/>
        <v>#DIV/0!</v>
      </c>
      <c r="I37" s="12" t="e">
        <f t="shared" si="29"/>
        <v>#DIV/0!</v>
      </c>
      <c r="J37" s="12" t="e">
        <f t="shared" si="30"/>
        <v>#DIV/0!</v>
      </c>
      <c r="K37" s="12">
        <f t="shared" si="31"/>
        <v>484</v>
      </c>
      <c r="L37" s="12" t="e">
        <f t="shared" si="32"/>
        <v>#DIV/0!</v>
      </c>
      <c r="M37" s="12" t="e">
        <f t="shared" si="33"/>
        <v>#DIV/0!</v>
      </c>
      <c r="N37" s="95" t="e">
        <f t="shared" si="34"/>
        <v>#DIV/0!</v>
      </c>
      <c r="O37" s="90" t="e">
        <f t="shared" si="15"/>
        <v>#DIV/0!</v>
      </c>
      <c r="P37" s="90" t="e">
        <f t="shared" si="16"/>
        <v>#DIV/0!</v>
      </c>
      <c r="Q37" s="90"/>
      <c r="R37" s="161" t="s">
        <v>49</v>
      </c>
      <c r="S37" s="161"/>
      <c r="T37" s="161"/>
      <c r="U37" s="25"/>
      <c r="X37" s="157" t="s">
        <v>50</v>
      </c>
      <c r="Y37" s="157"/>
      <c r="Z37" s="157"/>
      <c r="AA37" s="25"/>
      <c r="AD37" s="157" t="s">
        <v>50</v>
      </c>
      <c r="AE37" s="157"/>
      <c r="AF37" s="157"/>
      <c r="AG37" s="25"/>
    </row>
    <row r="38" spans="1:33" x14ac:dyDescent="0.2">
      <c r="A38">
        <v>2</v>
      </c>
      <c r="B38">
        <v>1867401</v>
      </c>
      <c r="C38">
        <v>90</v>
      </c>
      <c r="D38">
        <v>200</v>
      </c>
      <c r="E38" s="123">
        <f t="shared" si="13"/>
        <v>36</v>
      </c>
      <c r="F38" s="102" t="e">
        <f t="shared" si="5"/>
        <v>#DIV/0!</v>
      </c>
      <c r="G38" s="4">
        <f t="shared" si="27"/>
        <v>23</v>
      </c>
      <c r="H38" s="12" t="e">
        <f t="shared" si="28"/>
        <v>#DIV/0!</v>
      </c>
      <c r="I38" s="12" t="e">
        <f t="shared" si="29"/>
        <v>#DIV/0!</v>
      </c>
      <c r="J38" s="12" t="e">
        <f t="shared" si="30"/>
        <v>#DIV/0!</v>
      </c>
      <c r="K38" s="12">
        <f t="shared" si="31"/>
        <v>529</v>
      </c>
      <c r="L38" s="12" t="e">
        <f t="shared" si="32"/>
        <v>#DIV/0!</v>
      </c>
      <c r="M38" s="12" t="e">
        <f t="shared" si="33"/>
        <v>#DIV/0!</v>
      </c>
      <c r="N38" s="95" t="e">
        <f t="shared" si="34"/>
        <v>#DIV/0!</v>
      </c>
      <c r="O38" s="90" t="e">
        <f t="shared" si="15"/>
        <v>#DIV/0!</v>
      </c>
      <c r="P38" s="90" t="e">
        <f t="shared" si="16"/>
        <v>#DIV/0!</v>
      </c>
      <c r="Q38" s="90"/>
      <c r="R38" s="157" t="s">
        <v>51</v>
      </c>
      <c r="S38" s="157"/>
      <c r="T38" s="157"/>
      <c r="V38" s="85"/>
      <c r="X38" s="1" t="s">
        <v>41</v>
      </c>
      <c r="Y38" s="44" t="s">
        <v>115</v>
      </c>
      <c r="Z38" s="60" t="e">
        <f>(0.063+Y10-2*Y11*Z40)/Y11</f>
        <v>#DIV/0!</v>
      </c>
      <c r="AA38" s="25"/>
      <c r="AB38" s="32"/>
      <c r="AD38" s="1" t="s">
        <v>41</v>
      </c>
      <c r="AE38" s="44" t="s">
        <v>115</v>
      </c>
      <c r="AF38" s="60" t="e">
        <f>(0.063+AE10-2*AE11*AF40)/AE11</f>
        <v>#DIV/0!</v>
      </c>
      <c r="AG38" s="25"/>
    </row>
    <row r="39" spans="1:33" x14ac:dyDescent="0.2">
      <c r="A39">
        <v>2</v>
      </c>
      <c r="B39">
        <v>1918658</v>
      </c>
      <c r="C39">
        <v>57</v>
      </c>
      <c r="D39">
        <v>200</v>
      </c>
      <c r="E39" s="123">
        <f t="shared" si="13"/>
        <v>37</v>
      </c>
      <c r="F39" s="102" t="e">
        <f t="shared" si="5"/>
        <v>#DIV/0!</v>
      </c>
      <c r="G39" s="4">
        <f t="shared" si="27"/>
        <v>24</v>
      </c>
      <c r="H39" s="12" t="e">
        <f t="shared" si="28"/>
        <v>#DIV/0!</v>
      </c>
      <c r="I39" s="12" t="e">
        <f t="shared" si="29"/>
        <v>#DIV/0!</v>
      </c>
      <c r="J39" s="12" t="e">
        <f t="shared" si="30"/>
        <v>#DIV/0!</v>
      </c>
      <c r="K39" s="12">
        <f t="shared" si="31"/>
        <v>576</v>
      </c>
      <c r="L39" s="12" t="e">
        <f t="shared" si="32"/>
        <v>#DIV/0!</v>
      </c>
      <c r="M39" s="12" t="e">
        <f t="shared" si="33"/>
        <v>#DIV/0!</v>
      </c>
      <c r="N39" s="95" t="e">
        <f t="shared" si="34"/>
        <v>#DIV/0!</v>
      </c>
      <c r="O39" s="90" t="e">
        <f t="shared" si="15"/>
        <v>#DIV/0!</v>
      </c>
      <c r="P39" s="90" t="e">
        <f t="shared" si="16"/>
        <v>#DIV/0!</v>
      </c>
      <c r="Q39" s="90"/>
      <c r="R39" s="157" t="s">
        <v>52</v>
      </c>
      <c r="S39" s="157"/>
      <c r="T39" s="157"/>
      <c r="U39" s="25"/>
      <c r="V39" s="85"/>
      <c r="X39" s="1" t="s">
        <v>44</v>
      </c>
      <c r="Y39" s="58" t="s">
        <v>91</v>
      </c>
      <c r="Z39" s="49" t="e">
        <f>(0.3-Y11*Z38-Y11*Z40+Y10)/Y11</f>
        <v>#DIV/0!</v>
      </c>
      <c r="AA39" s="25"/>
      <c r="AB39" s="32"/>
      <c r="AD39" s="1" t="s">
        <v>44</v>
      </c>
      <c r="AE39" s="58" t="s">
        <v>91</v>
      </c>
      <c r="AF39" s="49" t="e">
        <f>(0.3-AE11*AF38-AE11*AF40+AE10)/AE11</f>
        <v>#DIV/0!</v>
      </c>
      <c r="AG39" s="25"/>
    </row>
    <row r="40" spans="1:33" x14ac:dyDescent="0.2">
      <c r="A40">
        <v>2</v>
      </c>
      <c r="B40">
        <v>1968867</v>
      </c>
      <c r="C40">
        <v>87</v>
      </c>
      <c r="D40">
        <v>200</v>
      </c>
      <c r="E40" s="123">
        <f t="shared" si="13"/>
        <v>38</v>
      </c>
      <c r="F40" s="102" t="e">
        <f t="shared" si="5"/>
        <v>#DIV/0!</v>
      </c>
      <c r="G40" s="4">
        <f t="shared" si="27"/>
        <v>25</v>
      </c>
      <c r="H40" s="12" t="e">
        <f t="shared" si="28"/>
        <v>#DIV/0!</v>
      </c>
      <c r="I40" s="12" t="e">
        <f t="shared" si="29"/>
        <v>#DIV/0!</v>
      </c>
      <c r="J40" s="12" t="e">
        <f t="shared" si="30"/>
        <v>#DIV/0!</v>
      </c>
      <c r="K40" s="12">
        <f t="shared" si="31"/>
        <v>625</v>
      </c>
      <c r="L40" s="12" t="e">
        <f t="shared" si="32"/>
        <v>#DIV/0!</v>
      </c>
      <c r="M40" s="12" t="e">
        <f t="shared" si="33"/>
        <v>#DIV/0!</v>
      </c>
      <c r="N40" s="95" t="e">
        <f t="shared" si="34"/>
        <v>#DIV/0!</v>
      </c>
      <c r="O40" s="90" t="e">
        <f t="shared" si="15"/>
        <v>#DIV/0!</v>
      </c>
      <c r="P40" s="90" t="e">
        <f t="shared" si="16"/>
        <v>#DIV/0!</v>
      </c>
      <c r="Q40" s="90"/>
      <c r="R40" s="157" t="s">
        <v>50</v>
      </c>
      <c r="S40" s="157"/>
      <c r="T40" s="157"/>
      <c r="U40" s="25"/>
      <c r="V40" s="85"/>
      <c r="X40" s="1" t="s">
        <v>45</v>
      </c>
      <c r="Y40" s="44" t="s">
        <v>84</v>
      </c>
      <c r="Z40" s="60" t="e">
        <f>0.11/Y11</f>
        <v>#DIV/0!</v>
      </c>
      <c r="AA40" s="25"/>
      <c r="AB40" s="32"/>
      <c r="AD40" s="1" t="s">
        <v>45</v>
      </c>
      <c r="AE40" s="44" t="s">
        <v>84</v>
      </c>
      <c r="AF40" s="60" t="e">
        <f>0.11/AE11</f>
        <v>#DIV/0!</v>
      </c>
      <c r="AG40" s="25"/>
    </row>
    <row r="41" spans="1:33" x14ac:dyDescent="0.2">
      <c r="A41">
        <v>2</v>
      </c>
      <c r="B41">
        <v>2019340</v>
      </c>
      <c r="C41">
        <v>85</v>
      </c>
      <c r="D41">
        <v>200</v>
      </c>
      <c r="E41" s="123">
        <f t="shared" si="13"/>
        <v>39</v>
      </c>
      <c r="F41" s="102" t="e">
        <f t="shared" si="5"/>
        <v>#DIV/0!</v>
      </c>
      <c r="G41" s="4">
        <f t="shared" si="27"/>
        <v>26</v>
      </c>
      <c r="H41" s="12" t="e">
        <f t="shared" si="28"/>
        <v>#DIV/0!</v>
      </c>
      <c r="I41" s="12" t="e">
        <f t="shared" si="29"/>
        <v>#DIV/0!</v>
      </c>
      <c r="J41" s="12" t="e">
        <f t="shared" si="30"/>
        <v>#DIV/0!</v>
      </c>
      <c r="K41" s="12">
        <f t="shared" si="31"/>
        <v>676</v>
      </c>
      <c r="L41" s="12" t="e">
        <f t="shared" si="32"/>
        <v>#DIV/0!</v>
      </c>
      <c r="M41" s="12" t="e">
        <f t="shared" si="33"/>
        <v>#DIV/0!</v>
      </c>
      <c r="N41" s="95" t="e">
        <f t="shared" si="34"/>
        <v>#DIV/0!</v>
      </c>
      <c r="O41" s="90" t="e">
        <f t="shared" si="15"/>
        <v>#DIV/0!</v>
      </c>
      <c r="P41" s="90" t="e">
        <f t="shared" si="16"/>
        <v>#DIV/0!</v>
      </c>
      <c r="Q41" s="90"/>
      <c r="R41" s="104" t="s">
        <v>41</v>
      </c>
      <c r="S41" s="72" t="s">
        <v>115</v>
      </c>
      <c r="T41" s="59">
        <f>(0.063+S10-2*S11*T43)/S11</f>
        <v>2.8079446844928111E-4</v>
      </c>
      <c r="U41" s="25" t="s">
        <v>105</v>
      </c>
    </row>
    <row r="42" spans="1:33" x14ac:dyDescent="0.2">
      <c r="A42">
        <v>2</v>
      </c>
      <c r="B42">
        <v>2069972</v>
      </c>
      <c r="C42">
        <v>74</v>
      </c>
      <c r="D42">
        <v>200</v>
      </c>
      <c r="E42" s="124">
        <f t="shared" si="13"/>
        <v>40</v>
      </c>
      <c r="F42" s="102" t="e">
        <f t="shared" si="5"/>
        <v>#DIV/0!</v>
      </c>
      <c r="G42" s="4">
        <f t="shared" si="27"/>
        <v>27</v>
      </c>
      <c r="H42" s="12" t="e">
        <f t="shared" si="28"/>
        <v>#DIV/0!</v>
      </c>
      <c r="I42" s="12" t="e">
        <f t="shared" si="29"/>
        <v>#DIV/0!</v>
      </c>
      <c r="J42" s="12" t="e">
        <f t="shared" si="30"/>
        <v>#DIV/0!</v>
      </c>
      <c r="K42" s="12">
        <f t="shared" si="31"/>
        <v>729</v>
      </c>
      <c r="L42" s="12" t="e">
        <f t="shared" si="32"/>
        <v>#DIV/0!</v>
      </c>
      <c r="M42" s="12" t="e">
        <f t="shared" si="33"/>
        <v>#DIV/0!</v>
      </c>
      <c r="N42" s="95" t="e">
        <f t="shared" si="34"/>
        <v>#DIV/0!</v>
      </c>
      <c r="O42" s="90" t="e">
        <f t="shared" si="15"/>
        <v>#DIV/0!</v>
      </c>
      <c r="P42" s="90" t="e">
        <f t="shared" si="16"/>
        <v>#DIV/0!</v>
      </c>
      <c r="Q42" s="91"/>
      <c r="R42" s="104" t="s">
        <v>44</v>
      </c>
      <c r="S42" s="58" t="s">
        <v>91</v>
      </c>
      <c r="T42" s="96">
        <f>(0.3-S11*T41-S11*T43+S10)/S11</f>
        <v>1.1355871700854796E-2</v>
      </c>
      <c r="U42" s="25"/>
    </row>
    <row r="43" spans="1:33" x14ac:dyDescent="0.2">
      <c r="A43">
        <v>2</v>
      </c>
      <c r="B43">
        <v>2120491</v>
      </c>
      <c r="C43">
        <v>77</v>
      </c>
      <c r="D43">
        <v>200</v>
      </c>
      <c r="E43" s="123">
        <f t="shared" si="13"/>
        <v>41</v>
      </c>
      <c r="F43" s="102" t="e">
        <f t="shared" si="5"/>
        <v>#DIV/0!</v>
      </c>
      <c r="G43" s="4">
        <f t="shared" si="27"/>
        <v>28</v>
      </c>
      <c r="H43" s="12" t="e">
        <f t="shared" si="28"/>
        <v>#DIV/0!</v>
      </c>
      <c r="I43" s="12" t="e">
        <f t="shared" si="29"/>
        <v>#DIV/0!</v>
      </c>
      <c r="J43" s="12" t="e">
        <f t="shared" si="30"/>
        <v>#DIV/0!</v>
      </c>
      <c r="K43" s="12">
        <f t="shared" si="31"/>
        <v>784</v>
      </c>
      <c r="L43" s="12" t="e">
        <f t="shared" si="32"/>
        <v>#DIV/0!</v>
      </c>
      <c r="M43" s="12" t="e">
        <f t="shared" si="33"/>
        <v>#DIV/0!</v>
      </c>
      <c r="N43" s="95" t="e">
        <f t="shared" si="34"/>
        <v>#DIV/0!</v>
      </c>
      <c r="O43" s="90" t="e">
        <f t="shared" si="15"/>
        <v>#DIV/0!</v>
      </c>
      <c r="P43" s="90" t="e">
        <f t="shared" si="16"/>
        <v>#DIV/0!</v>
      </c>
      <c r="Q43" s="90"/>
      <c r="R43" s="104" t="s">
        <v>45</v>
      </c>
      <c r="S43" s="72" t="s">
        <v>84</v>
      </c>
      <c r="T43" s="59">
        <f>0.11/S11</f>
        <v>3.5998440550260163E-3</v>
      </c>
      <c r="U43" s="25"/>
    </row>
    <row r="44" spans="1:33" x14ac:dyDescent="0.2">
      <c r="A44">
        <v>2</v>
      </c>
      <c r="B44">
        <v>2170840</v>
      </c>
      <c r="C44">
        <v>81</v>
      </c>
      <c r="D44">
        <v>200</v>
      </c>
      <c r="E44" s="123">
        <f t="shared" si="13"/>
        <v>42</v>
      </c>
      <c r="F44" s="102" t="e">
        <f t="shared" si="5"/>
        <v>#DIV/0!</v>
      </c>
      <c r="G44" s="4">
        <f t="shared" si="27"/>
        <v>29</v>
      </c>
      <c r="H44" s="12" t="e">
        <f t="shared" si="28"/>
        <v>#DIV/0!</v>
      </c>
      <c r="I44" s="12" t="e">
        <f t="shared" si="29"/>
        <v>#DIV/0!</v>
      </c>
      <c r="J44" s="12" t="e">
        <f t="shared" si="30"/>
        <v>#DIV/0!</v>
      </c>
      <c r="K44" s="12">
        <f t="shared" si="31"/>
        <v>841</v>
      </c>
      <c r="L44" s="12" t="e">
        <f t="shared" si="32"/>
        <v>#DIV/0!</v>
      </c>
      <c r="M44" s="12" t="e">
        <f t="shared" si="33"/>
        <v>#DIV/0!</v>
      </c>
      <c r="N44" s="95" t="e">
        <f t="shared" si="34"/>
        <v>#DIV/0!</v>
      </c>
      <c r="O44" s="90" t="e">
        <f t="shared" si="15"/>
        <v>#DIV/0!</v>
      </c>
      <c r="P44" s="90" t="e">
        <f t="shared" si="16"/>
        <v>#DIV/0!</v>
      </c>
      <c r="Q44" s="90"/>
      <c r="R44" s="30"/>
    </row>
    <row r="45" spans="1:33" x14ac:dyDescent="0.2">
      <c r="A45">
        <v>2</v>
      </c>
      <c r="B45">
        <v>2221420</v>
      </c>
      <c r="C45">
        <v>79</v>
      </c>
      <c r="D45">
        <v>200</v>
      </c>
      <c r="E45" s="123">
        <f t="shared" si="13"/>
        <v>43</v>
      </c>
      <c r="F45" s="102" t="e">
        <f t="shared" si="5"/>
        <v>#DIV/0!</v>
      </c>
      <c r="G45" s="4">
        <f t="shared" si="27"/>
        <v>30</v>
      </c>
      <c r="H45" s="12" t="e">
        <f t="shared" si="28"/>
        <v>#DIV/0!</v>
      </c>
      <c r="I45" s="12" t="e">
        <f t="shared" si="29"/>
        <v>#DIV/0!</v>
      </c>
      <c r="J45" s="12" t="e">
        <f t="shared" si="30"/>
        <v>#DIV/0!</v>
      </c>
      <c r="K45" s="12">
        <f t="shared" si="31"/>
        <v>900</v>
      </c>
      <c r="L45" s="12" t="e">
        <f t="shared" si="32"/>
        <v>#DIV/0!</v>
      </c>
      <c r="M45" s="12" t="e">
        <f t="shared" si="33"/>
        <v>#DIV/0!</v>
      </c>
      <c r="N45" s="95" t="e">
        <f t="shared" si="34"/>
        <v>#DIV/0!</v>
      </c>
      <c r="O45" s="90" t="e">
        <f t="shared" si="15"/>
        <v>#DIV/0!</v>
      </c>
      <c r="P45" s="90" t="e">
        <f t="shared" si="16"/>
        <v>#DIV/0!</v>
      </c>
      <c r="Q45" s="90"/>
      <c r="R45" s="161" t="s">
        <v>106</v>
      </c>
      <c r="S45" s="161"/>
      <c r="T45" s="161"/>
    </row>
    <row r="46" spans="1:33" x14ac:dyDescent="0.2">
      <c r="A46">
        <v>2</v>
      </c>
      <c r="B46">
        <v>2271843</v>
      </c>
      <c r="C46">
        <v>82</v>
      </c>
      <c r="D46">
        <v>200</v>
      </c>
      <c r="E46" s="123">
        <f t="shared" si="13"/>
        <v>44</v>
      </c>
      <c r="F46" s="102" t="e">
        <f t="shared" si="5"/>
        <v>#DIV/0!</v>
      </c>
      <c r="G46" s="4">
        <f t="shared" si="27"/>
        <v>31</v>
      </c>
      <c r="H46" s="12" t="e">
        <f t="shared" si="28"/>
        <v>#DIV/0!</v>
      </c>
      <c r="I46" s="12" t="e">
        <f t="shared" si="29"/>
        <v>#DIV/0!</v>
      </c>
      <c r="J46" s="12" t="e">
        <f t="shared" si="30"/>
        <v>#DIV/0!</v>
      </c>
      <c r="K46" s="12">
        <f t="shared" si="31"/>
        <v>961</v>
      </c>
      <c r="L46" s="12" t="e">
        <f t="shared" si="32"/>
        <v>#DIV/0!</v>
      </c>
      <c r="M46" s="12" t="e">
        <f t="shared" si="33"/>
        <v>#DIV/0!</v>
      </c>
      <c r="N46" s="95" t="e">
        <f t="shared" si="34"/>
        <v>#DIV/0!</v>
      </c>
      <c r="O46" s="90" t="e">
        <f t="shared" si="15"/>
        <v>#DIV/0!</v>
      </c>
      <c r="P46" s="90" t="e">
        <f t="shared" si="16"/>
        <v>#DIV/0!</v>
      </c>
      <c r="Q46" s="90"/>
      <c r="R46" s="157" t="s">
        <v>107</v>
      </c>
      <c r="S46" s="157"/>
      <c r="T46" s="157"/>
      <c r="U46" t="s">
        <v>109</v>
      </c>
    </row>
    <row r="47" spans="1:33" x14ac:dyDescent="0.2">
      <c r="A47">
        <v>2</v>
      </c>
      <c r="B47">
        <v>2322125</v>
      </c>
      <c r="C47">
        <v>86</v>
      </c>
      <c r="D47">
        <v>200</v>
      </c>
      <c r="E47" s="123">
        <f t="shared" si="13"/>
        <v>45</v>
      </c>
      <c r="F47" s="102" t="e">
        <f t="shared" si="5"/>
        <v>#DIV/0!</v>
      </c>
      <c r="G47" s="4">
        <f t="shared" si="27"/>
        <v>32</v>
      </c>
      <c r="H47" s="12" t="e">
        <f t="shared" si="28"/>
        <v>#DIV/0!</v>
      </c>
      <c r="I47" s="12" t="e">
        <f t="shared" si="29"/>
        <v>#DIV/0!</v>
      </c>
      <c r="J47" s="12" t="e">
        <f t="shared" si="30"/>
        <v>#DIV/0!</v>
      </c>
      <c r="K47" s="12">
        <f t="shared" si="31"/>
        <v>1024</v>
      </c>
      <c r="L47" s="12" t="e">
        <f t="shared" si="32"/>
        <v>#DIV/0!</v>
      </c>
      <c r="M47" s="12" t="e">
        <f t="shared" si="33"/>
        <v>#DIV/0!</v>
      </c>
      <c r="N47" s="95" t="e">
        <f t="shared" si="34"/>
        <v>#DIV/0!</v>
      </c>
      <c r="O47" s="90" t="e">
        <f t="shared" si="15"/>
        <v>#DIV/0!</v>
      </c>
      <c r="P47" s="90" t="e">
        <f t="shared" si="16"/>
        <v>#DIV/0!</v>
      </c>
      <c r="Q47" s="90"/>
      <c r="R47" s="157" t="s">
        <v>108</v>
      </c>
      <c r="S47" s="157"/>
      <c r="T47" s="157"/>
    </row>
    <row r="48" spans="1:33" x14ac:dyDescent="0.2">
      <c r="A48">
        <v>2</v>
      </c>
      <c r="B48">
        <v>2373700</v>
      </c>
      <c r="C48">
        <v>41</v>
      </c>
      <c r="D48">
        <v>200</v>
      </c>
      <c r="E48" s="123">
        <f t="shared" si="13"/>
        <v>46</v>
      </c>
      <c r="F48" s="102" t="e">
        <f t="shared" si="5"/>
        <v>#DIV/0!</v>
      </c>
      <c r="G48" s="4">
        <f t="shared" si="27"/>
        <v>33</v>
      </c>
      <c r="H48" s="12" t="e">
        <f t="shared" si="28"/>
        <v>#DIV/0!</v>
      </c>
      <c r="I48" s="12" t="e">
        <f t="shared" si="29"/>
        <v>#DIV/0!</v>
      </c>
      <c r="J48" s="12" t="e">
        <f t="shared" si="30"/>
        <v>#DIV/0!</v>
      </c>
      <c r="K48" s="12">
        <f t="shared" si="31"/>
        <v>1089</v>
      </c>
      <c r="L48" s="12" t="e">
        <f t="shared" si="32"/>
        <v>#DIV/0!</v>
      </c>
      <c r="M48" s="12" t="e">
        <f t="shared" si="33"/>
        <v>#DIV/0!</v>
      </c>
      <c r="N48" s="95" t="e">
        <f t="shared" si="34"/>
        <v>#DIV/0!</v>
      </c>
      <c r="O48" s="90" t="e">
        <f t="shared" si="15"/>
        <v>#DIV/0!</v>
      </c>
      <c r="P48" s="90" t="e">
        <f t="shared" si="16"/>
        <v>#DIV/0!</v>
      </c>
      <c r="Q48" s="90"/>
      <c r="R48" s="157"/>
      <c r="S48" s="157"/>
      <c r="T48" s="157"/>
    </row>
    <row r="49" spans="1:20" x14ac:dyDescent="0.2">
      <c r="A49">
        <v>2</v>
      </c>
      <c r="B49">
        <v>2424094</v>
      </c>
      <c r="C49">
        <v>82</v>
      </c>
      <c r="D49">
        <v>200</v>
      </c>
      <c r="E49" s="123">
        <f t="shared" si="13"/>
        <v>47</v>
      </c>
      <c r="F49" s="102" t="e">
        <f t="shared" si="5"/>
        <v>#DIV/0!</v>
      </c>
      <c r="G49" s="4">
        <f t="shared" si="27"/>
        <v>34</v>
      </c>
      <c r="H49" s="12" t="e">
        <f t="shared" si="28"/>
        <v>#DIV/0!</v>
      </c>
      <c r="I49" s="12" t="e">
        <f t="shared" si="29"/>
        <v>#DIV/0!</v>
      </c>
      <c r="J49" s="12" t="e">
        <f t="shared" si="30"/>
        <v>#DIV/0!</v>
      </c>
      <c r="K49" s="12">
        <f t="shared" si="31"/>
        <v>1156</v>
      </c>
      <c r="L49" s="12" t="e">
        <f t="shared" si="32"/>
        <v>#DIV/0!</v>
      </c>
      <c r="M49" s="12" t="e">
        <f t="shared" si="33"/>
        <v>#DIV/0!</v>
      </c>
      <c r="N49" s="95" t="e">
        <f t="shared" si="34"/>
        <v>#DIV/0!</v>
      </c>
      <c r="O49" s="90" t="e">
        <f t="shared" si="15"/>
        <v>#DIV/0!</v>
      </c>
      <c r="P49" s="90" t="e">
        <f t="shared" si="16"/>
        <v>#DIV/0!</v>
      </c>
      <c r="Q49" s="90"/>
      <c r="R49" s="104" t="s">
        <v>41</v>
      </c>
      <c r="S49" s="72"/>
      <c r="T49" s="59">
        <v>0.09</v>
      </c>
    </row>
    <row r="50" spans="1:20" x14ac:dyDescent="0.2">
      <c r="A50">
        <v>2</v>
      </c>
      <c r="B50">
        <v>2474725</v>
      </c>
      <c r="C50">
        <v>82</v>
      </c>
      <c r="D50">
        <v>200</v>
      </c>
      <c r="E50" s="123">
        <f t="shared" si="13"/>
        <v>48</v>
      </c>
      <c r="F50" s="102" t="e">
        <f t="shared" si="5"/>
        <v>#DIV/0!</v>
      </c>
      <c r="G50" s="4">
        <f t="shared" si="27"/>
        <v>35</v>
      </c>
      <c r="H50" s="12" t="e">
        <f t="shared" si="28"/>
        <v>#DIV/0!</v>
      </c>
      <c r="I50" s="12" t="e">
        <f t="shared" si="29"/>
        <v>#DIV/0!</v>
      </c>
      <c r="J50" s="12" t="e">
        <f t="shared" si="30"/>
        <v>#DIV/0!</v>
      </c>
      <c r="K50" s="12">
        <f t="shared" si="31"/>
        <v>1225</v>
      </c>
      <c r="L50" s="12" t="e">
        <f t="shared" si="32"/>
        <v>#DIV/0!</v>
      </c>
      <c r="M50" s="12" t="e">
        <f t="shared" si="33"/>
        <v>#DIV/0!</v>
      </c>
      <c r="N50" s="95" t="e">
        <f t="shared" si="34"/>
        <v>#DIV/0!</v>
      </c>
      <c r="O50" s="90" t="e">
        <f t="shared" si="15"/>
        <v>#DIV/0!</v>
      </c>
      <c r="P50" s="90" t="e">
        <f t="shared" si="16"/>
        <v>#DIV/0!</v>
      </c>
      <c r="Q50" s="90"/>
      <c r="R50" s="104" t="s">
        <v>44</v>
      </c>
      <c r="S50" s="58" t="s">
        <v>91</v>
      </c>
      <c r="T50" s="96">
        <v>0</v>
      </c>
    </row>
    <row r="51" spans="1:20" x14ac:dyDescent="0.2">
      <c r="A51">
        <v>2</v>
      </c>
      <c r="B51">
        <v>2525112</v>
      </c>
      <c r="C51">
        <v>79</v>
      </c>
      <c r="D51">
        <v>200</v>
      </c>
      <c r="E51" s="123">
        <f t="shared" si="13"/>
        <v>49</v>
      </c>
      <c r="F51" s="102" t="e">
        <f t="shared" si="5"/>
        <v>#DIV/0!</v>
      </c>
      <c r="G51" s="4">
        <f t="shared" si="27"/>
        <v>36</v>
      </c>
      <c r="H51" s="12" t="e">
        <f t="shared" si="28"/>
        <v>#DIV/0!</v>
      </c>
      <c r="I51" s="12" t="e">
        <f t="shared" si="29"/>
        <v>#DIV/0!</v>
      </c>
      <c r="J51" s="12" t="e">
        <f t="shared" si="30"/>
        <v>#DIV/0!</v>
      </c>
      <c r="K51" s="12">
        <f t="shared" si="31"/>
        <v>1296</v>
      </c>
      <c r="L51" s="12" t="e">
        <f t="shared" si="32"/>
        <v>#DIV/0!</v>
      </c>
      <c r="M51" s="12" t="e">
        <f t="shared" si="33"/>
        <v>#DIV/0!</v>
      </c>
      <c r="N51" s="95" t="e">
        <f t="shared" si="34"/>
        <v>#DIV/0!</v>
      </c>
      <c r="O51" s="90" t="e">
        <f t="shared" si="15"/>
        <v>#DIV/0!</v>
      </c>
      <c r="P51" s="90" t="e">
        <f t="shared" si="16"/>
        <v>#DIV/0!</v>
      </c>
      <c r="Q51" s="90"/>
      <c r="R51" s="104" t="s">
        <v>45</v>
      </c>
      <c r="S51" s="72" t="s">
        <v>84</v>
      </c>
      <c r="T51" s="59">
        <v>0.09</v>
      </c>
    </row>
    <row r="52" spans="1:20" x14ac:dyDescent="0.2">
      <c r="A52">
        <v>2</v>
      </c>
      <c r="B52">
        <v>2575490</v>
      </c>
      <c r="C52">
        <v>85</v>
      </c>
      <c r="D52">
        <v>200</v>
      </c>
      <c r="E52" s="123">
        <f t="shared" si="13"/>
        <v>50</v>
      </c>
      <c r="F52" s="102" t="e">
        <f t="shared" si="5"/>
        <v>#DIV/0!</v>
      </c>
      <c r="G52" s="4">
        <f t="shared" si="27"/>
        <v>37</v>
      </c>
      <c r="H52" s="12" t="e">
        <f t="shared" si="28"/>
        <v>#DIV/0!</v>
      </c>
      <c r="I52" s="12" t="e">
        <f t="shared" si="29"/>
        <v>#DIV/0!</v>
      </c>
      <c r="J52" s="12" t="e">
        <f t="shared" si="30"/>
        <v>#DIV/0!</v>
      </c>
      <c r="K52" s="12">
        <f t="shared" si="31"/>
        <v>1369</v>
      </c>
      <c r="L52" s="12" t="e">
        <f t="shared" si="32"/>
        <v>#DIV/0!</v>
      </c>
      <c r="M52" s="12" t="e">
        <f t="shared" si="33"/>
        <v>#DIV/0!</v>
      </c>
      <c r="N52" s="95" t="e">
        <f t="shared" si="34"/>
        <v>#DIV/0!</v>
      </c>
      <c r="O52" s="90" t="e">
        <f t="shared" si="15"/>
        <v>#DIV/0!</v>
      </c>
      <c r="P52" s="90" t="e">
        <f t="shared" si="16"/>
        <v>#DIV/0!</v>
      </c>
      <c r="Q52" s="90"/>
      <c r="R52" s="30"/>
    </row>
    <row r="53" spans="1:20" x14ac:dyDescent="0.2">
      <c r="A53">
        <v>2</v>
      </c>
      <c r="B53">
        <v>2625843</v>
      </c>
      <c r="C53">
        <v>82</v>
      </c>
      <c r="D53">
        <v>200</v>
      </c>
      <c r="E53" s="123">
        <f t="shared" si="13"/>
        <v>51</v>
      </c>
      <c r="F53" s="102" t="e">
        <f t="shared" si="5"/>
        <v>#DIV/0!</v>
      </c>
      <c r="G53" s="4">
        <f t="shared" si="27"/>
        <v>38</v>
      </c>
      <c r="H53" s="12" t="e">
        <f t="shared" si="28"/>
        <v>#DIV/0!</v>
      </c>
      <c r="I53" s="12" t="e">
        <f t="shared" si="29"/>
        <v>#DIV/0!</v>
      </c>
      <c r="J53" s="12" t="e">
        <f t="shared" si="30"/>
        <v>#DIV/0!</v>
      </c>
      <c r="K53" s="12">
        <f t="shared" si="31"/>
        <v>1444</v>
      </c>
      <c r="L53" s="12" t="e">
        <f t="shared" si="32"/>
        <v>#DIV/0!</v>
      </c>
      <c r="M53" s="12" t="e">
        <f t="shared" si="33"/>
        <v>#DIV/0!</v>
      </c>
      <c r="N53" s="95" t="e">
        <f t="shared" si="34"/>
        <v>#DIV/0!</v>
      </c>
      <c r="O53" s="90" t="e">
        <f t="shared" si="15"/>
        <v>#DIV/0!</v>
      </c>
      <c r="P53" s="90" t="e">
        <f t="shared" si="16"/>
        <v>#DIV/0!</v>
      </c>
      <c r="Q53" s="90"/>
      <c r="R53" s="30"/>
    </row>
    <row r="54" spans="1:20" x14ac:dyDescent="0.2">
      <c r="A54">
        <v>2</v>
      </c>
      <c r="B54">
        <v>2676175</v>
      </c>
      <c r="C54">
        <v>85</v>
      </c>
      <c r="D54">
        <v>200</v>
      </c>
      <c r="E54" s="123">
        <f t="shared" si="13"/>
        <v>52</v>
      </c>
      <c r="F54" s="102" t="e">
        <f t="shared" si="5"/>
        <v>#DIV/0!</v>
      </c>
      <c r="G54" s="4">
        <f t="shared" si="27"/>
        <v>39</v>
      </c>
      <c r="H54" s="12" t="e">
        <f t="shared" si="28"/>
        <v>#DIV/0!</v>
      </c>
      <c r="I54" s="12" t="e">
        <f t="shared" si="29"/>
        <v>#DIV/0!</v>
      </c>
      <c r="J54" s="12" t="e">
        <f t="shared" si="30"/>
        <v>#DIV/0!</v>
      </c>
      <c r="K54" s="12">
        <f t="shared" si="31"/>
        <v>1521</v>
      </c>
      <c r="L54" s="12" t="e">
        <f t="shared" si="32"/>
        <v>#DIV/0!</v>
      </c>
      <c r="M54" s="12" t="e">
        <f t="shared" si="33"/>
        <v>#DIV/0!</v>
      </c>
      <c r="N54" s="95" t="e">
        <f t="shared" si="34"/>
        <v>#DIV/0!</v>
      </c>
      <c r="O54" s="90" t="e">
        <f t="shared" si="15"/>
        <v>#DIV/0!</v>
      </c>
      <c r="P54" s="90" t="e">
        <f t="shared" si="16"/>
        <v>#DIV/0!</v>
      </c>
      <c r="Q54" s="90"/>
      <c r="R54" s="30"/>
    </row>
    <row r="55" spans="1:20" x14ac:dyDescent="0.2">
      <c r="A55">
        <v>2</v>
      </c>
      <c r="B55">
        <v>2726631</v>
      </c>
      <c r="C55">
        <v>81</v>
      </c>
      <c r="D55">
        <v>200</v>
      </c>
      <c r="E55" s="123">
        <f t="shared" si="13"/>
        <v>53</v>
      </c>
      <c r="F55" s="102" t="e">
        <f t="shared" si="5"/>
        <v>#DIV/0!</v>
      </c>
      <c r="G55" s="4">
        <f t="shared" si="27"/>
        <v>40</v>
      </c>
      <c r="H55" s="12" t="e">
        <f t="shared" si="28"/>
        <v>#DIV/0!</v>
      </c>
      <c r="I55" s="12" t="e">
        <f t="shared" si="29"/>
        <v>#DIV/0!</v>
      </c>
      <c r="J55" s="12" t="e">
        <f t="shared" si="30"/>
        <v>#DIV/0!</v>
      </c>
      <c r="K55" s="12">
        <f t="shared" si="31"/>
        <v>1600</v>
      </c>
      <c r="L55" s="12" t="e">
        <f t="shared" si="32"/>
        <v>#DIV/0!</v>
      </c>
      <c r="M55" s="12" t="e">
        <f t="shared" si="33"/>
        <v>#DIV/0!</v>
      </c>
      <c r="N55" s="95" t="e">
        <f t="shared" si="34"/>
        <v>#DIV/0!</v>
      </c>
      <c r="O55" s="90" t="e">
        <f t="shared" si="15"/>
        <v>#DIV/0!</v>
      </c>
      <c r="P55" s="90" t="e">
        <f t="shared" si="16"/>
        <v>#DIV/0!</v>
      </c>
      <c r="Q55" s="90"/>
      <c r="R55" s="30"/>
    </row>
    <row r="56" spans="1:20" x14ac:dyDescent="0.2">
      <c r="A56">
        <v>2</v>
      </c>
      <c r="B56">
        <v>2776862</v>
      </c>
      <c r="C56">
        <v>88</v>
      </c>
      <c r="D56">
        <v>200</v>
      </c>
      <c r="E56" s="123">
        <f t="shared" si="13"/>
        <v>54</v>
      </c>
      <c r="F56" s="102" t="e">
        <f t="shared" si="5"/>
        <v>#DIV/0!</v>
      </c>
      <c r="G56" s="4">
        <f t="shared" si="27"/>
        <v>41</v>
      </c>
      <c r="H56" s="12" t="e">
        <f t="shared" si="28"/>
        <v>#DIV/0!</v>
      </c>
      <c r="I56" s="12" t="e">
        <f t="shared" si="29"/>
        <v>#DIV/0!</v>
      </c>
      <c r="J56" s="12" t="e">
        <f t="shared" si="30"/>
        <v>#DIV/0!</v>
      </c>
      <c r="K56" s="12">
        <f t="shared" si="31"/>
        <v>1681</v>
      </c>
      <c r="L56" s="12" t="e">
        <f t="shared" si="32"/>
        <v>#DIV/0!</v>
      </c>
      <c r="M56" s="12" t="e">
        <f t="shared" si="33"/>
        <v>#DIV/0!</v>
      </c>
      <c r="N56" s="95" t="e">
        <f t="shared" si="34"/>
        <v>#DIV/0!</v>
      </c>
      <c r="O56" s="90" t="e">
        <f t="shared" si="15"/>
        <v>#DIV/0!</v>
      </c>
      <c r="P56" s="90" t="e">
        <f t="shared" si="16"/>
        <v>#DIV/0!</v>
      </c>
      <c r="Q56" s="90"/>
      <c r="R56" s="30"/>
    </row>
    <row r="57" spans="1:20" x14ac:dyDescent="0.2">
      <c r="A57">
        <v>2</v>
      </c>
      <c r="B57">
        <v>2818888</v>
      </c>
      <c r="C57">
        <v>71</v>
      </c>
      <c r="D57">
        <v>200</v>
      </c>
      <c r="E57" s="123">
        <f t="shared" si="13"/>
        <v>55</v>
      </c>
      <c r="F57" s="102" t="e">
        <f t="shared" si="5"/>
        <v>#DIV/0!</v>
      </c>
      <c r="G57" s="4">
        <f t="shared" si="27"/>
        <v>42</v>
      </c>
      <c r="H57" s="12" t="e">
        <f t="shared" si="28"/>
        <v>#DIV/0!</v>
      </c>
      <c r="I57" s="12" t="e">
        <f t="shared" si="29"/>
        <v>#DIV/0!</v>
      </c>
      <c r="J57" s="12" t="e">
        <f t="shared" si="30"/>
        <v>#DIV/0!</v>
      </c>
      <c r="K57" s="12">
        <f t="shared" si="31"/>
        <v>1764</v>
      </c>
      <c r="L57" s="12" t="e">
        <f t="shared" si="32"/>
        <v>#DIV/0!</v>
      </c>
      <c r="M57" s="12" t="e">
        <f t="shared" si="33"/>
        <v>#DIV/0!</v>
      </c>
      <c r="N57" s="95" t="e">
        <f t="shared" si="34"/>
        <v>#DIV/0!</v>
      </c>
      <c r="O57" s="90" t="e">
        <f t="shared" si="15"/>
        <v>#DIV/0!</v>
      </c>
      <c r="P57" s="90" t="e">
        <f t="shared" si="16"/>
        <v>#DIV/0!</v>
      </c>
      <c r="Q57" s="90"/>
      <c r="R57" s="30"/>
    </row>
    <row r="58" spans="1:20" x14ac:dyDescent="0.2">
      <c r="A58">
        <v>2</v>
      </c>
      <c r="B58">
        <v>2879581</v>
      </c>
      <c r="C58">
        <v>26</v>
      </c>
      <c r="D58">
        <v>200</v>
      </c>
      <c r="E58" s="123">
        <f t="shared" si="13"/>
        <v>56</v>
      </c>
      <c r="F58" s="102" t="e">
        <f t="shared" si="5"/>
        <v>#DIV/0!</v>
      </c>
      <c r="G58" s="4">
        <f t="shared" si="27"/>
        <v>43</v>
      </c>
      <c r="H58" s="12" t="e">
        <f t="shared" si="28"/>
        <v>#DIV/0!</v>
      </c>
      <c r="I58" s="12" t="e">
        <f t="shared" si="29"/>
        <v>#DIV/0!</v>
      </c>
      <c r="J58" s="12" t="e">
        <f t="shared" si="30"/>
        <v>#DIV/0!</v>
      </c>
      <c r="K58" s="12">
        <f t="shared" si="31"/>
        <v>1849</v>
      </c>
      <c r="L58" s="12" t="e">
        <f t="shared" si="32"/>
        <v>#DIV/0!</v>
      </c>
      <c r="M58" s="12" t="e">
        <f t="shared" si="33"/>
        <v>#DIV/0!</v>
      </c>
      <c r="N58" s="95" t="e">
        <f t="shared" si="34"/>
        <v>#DIV/0!</v>
      </c>
      <c r="O58" s="90" t="e">
        <f t="shared" si="15"/>
        <v>#DIV/0!</v>
      </c>
      <c r="P58" s="90" t="e">
        <f t="shared" si="16"/>
        <v>#DIV/0!</v>
      </c>
      <c r="Q58" s="90"/>
      <c r="R58" s="30"/>
    </row>
    <row r="59" spans="1:20" x14ac:dyDescent="0.2">
      <c r="A59">
        <v>2</v>
      </c>
      <c r="B59">
        <v>2930196</v>
      </c>
      <c r="C59">
        <v>77</v>
      </c>
      <c r="D59">
        <v>200</v>
      </c>
      <c r="E59" s="123">
        <f t="shared" si="13"/>
        <v>57</v>
      </c>
      <c r="F59" s="102" t="e">
        <f t="shared" si="5"/>
        <v>#DIV/0!</v>
      </c>
      <c r="G59" s="4">
        <f t="shared" si="27"/>
        <v>44</v>
      </c>
      <c r="H59" s="12" t="e">
        <f t="shared" si="28"/>
        <v>#DIV/0!</v>
      </c>
      <c r="I59" s="12" t="e">
        <f t="shared" si="29"/>
        <v>#DIV/0!</v>
      </c>
      <c r="J59" s="12" t="e">
        <f t="shared" si="30"/>
        <v>#DIV/0!</v>
      </c>
      <c r="K59" s="12">
        <f t="shared" si="31"/>
        <v>1936</v>
      </c>
      <c r="L59" s="12" t="e">
        <f t="shared" si="32"/>
        <v>#DIV/0!</v>
      </c>
      <c r="M59" s="12" t="e">
        <f t="shared" si="33"/>
        <v>#DIV/0!</v>
      </c>
      <c r="N59" s="95" t="e">
        <f t="shared" si="34"/>
        <v>#DIV/0!</v>
      </c>
      <c r="O59" s="90" t="e">
        <f t="shared" si="15"/>
        <v>#DIV/0!</v>
      </c>
      <c r="P59" s="90" t="e">
        <f t="shared" si="16"/>
        <v>#DIV/0!</v>
      </c>
      <c r="Q59" s="90"/>
      <c r="R59" s="30"/>
    </row>
    <row r="60" spans="1:20" x14ac:dyDescent="0.2">
      <c r="A60">
        <v>2</v>
      </c>
      <c r="B60">
        <v>2980827</v>
      </c>
      <c r="C60">
        <v>77</v>
      </c>
      <c r="D60">
        <v>200</v>
      </c>
      <c r="E60" s="123">
        <f t="shared" si="13"/>
        <v>58</v>
      </c>
      <c r="F60" s="102" t="e">
        <f t="shared" si="5"/>
        <v>#DIV/0!</v>
      </c>
      <c r="G60" s="4">
        <f t="shared" si="27"/>
        <v>45</v>
      </c>
      <c r="H60" s="12" t="e">
        <f t="shared" si="28"/>
        <v>#DIV/0!</v>
      </c>
      <c r="I60" s="12" t="e">
        <f t="shared" si="29"/>
        <v>#DIV/0!</v>
      </c>
      <c r="J60" s="12" t="e">
        <f t="shared" si="30"/>
        <v>#DIV/0!</v>
      </c>
      <c r="K60" s="12">
        <f t="shared" si="31"/>
        <v>2025</v>
      </c>
      <c r="L60" s="12" t="e">
        <f t="shared" si="32"/>
        <v>#DIV/0!</v>
      </c>
      <c r="M60" s="12" t="e">
        <f t="shared" si="33"/>
        <v>#DIV/0!</v>
      </c>
      <c r="N60" s="95" t="e">
        <f t="shared" si="34"/>
        <v>#DIV/0!</v>
      </c>
      <c r="O60" s="90" t="e">
        <f t="shared" si="15"/>
        <v>#DIV/0!</v>
      </c>
      <c r="P60" s="90" t="e">
        <f t="shared" si="16"/>
        <v>#DIV/0!</v>
      </c>
      <c r="Q60" s="90"/>
      <c r="R60" s="30"/>
    </row>
    <row r="61" spans="1:20" x14ac:dyDescent="0.2">
      <c r="A61">
        <v>2</v>
      </c>
      <c r="B61">
        <v>3031399</v>
      </c>
      <c r="C61">
        <v>74</v>
      </c>
      <c r="D61">
        <v>200</v>
      </c>
      <c r="E61" s="123">
        <f t="shared" si="13"/>
        <v>59</v>
      </c>
      <c r="F61" s="102" t="e">
        <f t="shared" si="5"/>
        <v>#DIV/0!</v>
      </c>
      <c r="G61" s="4">
        <f t="shared" si="27"/>
        <v>46</v>
      </c>
      <c r="H61" s="12" t="e">
        <f t="shared" si="28"/>
        <v>#DIV/0!</v>
      </c>
      <c r="I61" s="12" t="e">
        <f t="shared" si="29"/>
        <v>#DIV/0!</v>
      </c>
      <c r="J61" s="12" t="e">
        <f t="shared" si="30"/>
        <v>#DIV/0!</v>
      </c>
      <c r="K61" s="12">
        <f t="shared" si="31"/>
        <v>2116</v>
      </c>
      <c r="L61" s="12" t="e">
        <f t="shared" si="32"/>
        <v>#DIV/0!</v>
      </c>
      <c r="M61" s="12" t="e">
        <f t="shared" si="33"/>
        <v>#DIV/0!</v>
      </c>
      <c r="N61" s="95" t="e">
        <f t="shared" si="34"/>
        <v>#DIV/0!</v>
      </c>
      <c r="O61" s="90" t="e">
        <f t="shared" si="15"/>
        <v>#DIV/0!</v>
      </c>
      <c r="P61" s="90" t="e">
        <f t="shared" si="16"/>
        <v>#DIV/0!</v>
      </c>
      <c r="Q61" s="90"/>
      <c r="R61" s="30"/>
    </row>
    <row r="62" spans="1:20" x14ac:dyDescent="0.2">
      <c r="A62">
        <v>2</v>
      </c>
      <c r="B62">
        <v>3081973</v>
      </c>
      <c r="C62">
        <v>75</v>
      </c>
      <c r="D62">
        <v>200</v>
      </c>
      <c r="E62" s="123">
        <f t="shared" si="13"/>
        <v>60</v>
      </c>
      <c r="F62" s="102" t="e">
        <f t="shared" si="5"/>
        <v>#DIV/0!</v>
      </c>
      <c r="G62" s="4">
        <f t="shared" si="27"/>
        <v>47</v>
      </c>
      <c r="H62" s="12" t="e">
        <f t="shared" si="28"/>
        <v>#DIV/0!</v>
      </c>
      <c r="I62" s="12" t="e">
        <f t="shared" si="29"/>
        <v>#DIV/0!</v>
      </c>
      <c r="J62" s="12" t="e">
        <f t="shared" si="30"/>
        <v>#DIV/0!</v>
      </c>
      <c r="K62" s="12">
        <f t="shared" si="31"/>
        <v>2209</v>
      </c>
      <c r="L62" s="12" t="e">
        <f t="shared" si="32"/>
        <v>#DIV/0!</v>
      </c>
      <c r="M62" s="12" t="e">
        <f t="shared" si="33"/>
        <v>#DIV/0!</v>
      </c>
      <c r="N62" s="95" t="e">
        <f t="shared" si="34"/>
        <v>#DIV/0!</v>
      </c>
      <c r="O62" s="90" t="e">
        <f t="shared" si="15"/>
        <v>#DIV/0!</v>
      </c>
      <c r="P62" s="90" t="e">
        <f t="shared" si="16"/>
        <v>#DIV/0!</v>
      </c>
      <c r="Q62" s="90"/>
      <c r="R62" s="30"/>
    </row>
    <row r="63" spans="1:20" x14ac:dyDescent="0.2">
      <c r="A63">
        <v>2</v>
      </c>
      <c r="B63">
        <v>3132459</v>
      </c>
      <c r="C63">
        <v>81</v>
      </c>
      <c r="D63">
        <v>200</v>
      </c>
      <c r="E63" s="123">
        <f t="shared" si="13"/>
        <v>61</v>
      </c>
      <c r="F63" s="102" t="e">
        <f t="shared" si="5"/>
        <v>#DIV/0!</v>
      </c>
      <c r="G63" s="4">
        <f t="shared" si="27"/>
        <v>48</v>
      </c>
      <c r="H63" s="12" t="e">
        <f t="shared" si="28"/>
        <v>#DIV/0!</v>
      </c>
      <c r="I63" s="12" t="e">
        <f t="shared" si="29"/>
        <v>#DIV/0!</v>
      </c>
      <c r="J63" s="12" t="e">
        <f t="shared" si="30"/>
        <v>#DIV/0!</v>
      </c>
      <c r="K63" s="12">
        <f t="shared" si="31"/>
        <v>2304</v>
      </c>
      <c r="L63" s="12" t="e">
        <f t="shared" si="32"/>
        <v>#DIV/0!</v>
      </c>
      <c r="M63" s="12" t="e">
        <f t="shared" si="33"/>
        <v>#DIV/0!</v>
      </c>
      <c r="N63" s="95" t="e">
        <f t="shared" si="34"/>
        <v>#DIV/0!</v>
      </c>
      <c r="O63" s="90" t="e">
        <f t="shared" si="15"/>
        <v>#DIV/0!</v>
      </c>
      <c r="P63" s="90" t="e">
        <f t="shared" si="16"/>
        <v>#DIV/0!</v>
      </c>
      <c r="Q63" s="90"/>
      <c r="R63" s="30"/>
    </row>
    <row r="64" spans="1:20" x14ac:dyDescent="0.2">
      <c r="A64">
        <v>2</v>
      </c>
      <c r="B64">
        <v>3182633</v>
      </c>
      <c r="C64">
        <v>90</v>
      </c>
      <c r="D64">
        <v>200</v>
      </c>
      <c r="E64" s="123">
        <f t="shared" si="13"/>
        <v>62</v>
      </c>
      <c r="F64" s="102" t="e">
        <f t="shared" si="5"/>
        <v>#DIV/0!</v>
      </c>
      <c r="G64" s="4">
        <f t="shared" si="27"/>
        <v>49</v>
      </c>
      <c r="H64" s="12" t="e">
        <f t="shared" si="28"/>
        <v>#DIV/0!</v>
      </c>
      <c r="I64" s="12" t="e">
        <f t="shared" si="29"/>
        <v>#DIV/0!</v>
      </c>
      <c r="J64" s="12" t="e">
        <f t="shared" si="30"/>
        <v>#DIV/0!</v>
      </c>
      <c r="K64" s="12">
        <f t="shared" si="31"/>
        <v>2401</v>
      </c>
      <c r="L64" s="12" t="e">
        <f t="shared" si="32"/>
        <v>#DIV/0!</v>
      </c>
      <c r="M64" s="12" t="e">
        <f t="shared" si="33"/>
        <v>#DIV/0!</v>
      </c>
      <c r="N64" s="95" t="e">
        <f t="shared" si="34"/>
        <v>#DIV/0!</v>
      </c>
      <c r="O64" s="90" t="e">
        <f t="shared" si="15"/>
        <v>#DIV/0!</v>
      </c>
      <c r="P64" s="90" t="e">
        <f t="shared" si="16"/>
        <v>#DIV/0!</v>
      </c>
      <c r="Q64" s="90"/>
      <c r="R64" s="30"/>
    </row>
    <row r="65" spans="1:18" x14ac:dyDescent="0.2">
      <c r="A65">
        <v>3</v>
      </c>
      <c r="B65">
        <v>3231638</v>
      </c>
      <c r="C65">
        <v>129</v>
      </c>
      <c r="D65">
        <v>200</v>
      </c>
      <c r="E65" s="123">
        <f t="shared" si="13"/>
        <v>63</v>
      </c>
      <c r="F65" s="102" t="e">
        <f t="shared" si="5"/>
        <v>#DIV/0!</v>
      </c>
      <c r="G65" s="4">
        <f t="shared" si="27"/>
        <v>50</v>
      </c>
      <c r="H65" s="12" t="e">
        <f t="shared" si="28"/>
        <v>#DIV/0!</v>
      </c>
      <c r="I65" s="12" t="e">
        <f t="shared" si="29"/>
        <v>#DIV/0!</v>
      </c>
      <c r="J65" s="12" t="e">
        <f t="shared" si="30"/>
        <v>#DIV/0!</v>
      </c>
      <c r="K65" s="12">
        <f t="shared" si="31"/>
        <v>2500</v>
      </c>
      <c r="L65" s="12" t="e">
        <f t="shared" si="32"/>
        <v>#DIV/0!</v>
      </c>
      <c r="M65" s="12" t="e">
        <f t="shared" si="33"/>
        <v>#DIV/0!</v>
      </c>
      <c r="N65" s="95" t="e">
        <f t="shared" si="34"/>
        <v>#DIV/0!</v>
      </c>
      <c r="O65" s="90" t="e">
        <f t="shared" si="15"/>
        <v>#DIV/0!</v>
      </c>
      <c r="P65" s="90" t="e">
        <f t="shared" si="16"/>
        <v>#DIV/0!</v>
      </c>
      <c r="Q65" s="90"/>
      <c r="R65" s="30"/>
    </row>
    <row r="66" spans="1:18" x14ac:dyDescent="0.2">
      <c r="A66">
        <v>3</v>
      </c>
      <c r="B66">
        <v>3280725</v>
      </c>
      <c r="C66">
        <v>127</v>
      </c>
      <c r="D66">
        <v>200</v>
      </c>
      <c r="E66" s="123">
        <f t="shared" si="13"/>
        <v>64</v>
      </c>
      <c r="F66" s="102" t="e">
        <f t="shared" si="5"/>
        <v>#DIV/0!</v>
      </c>
      <c r="G66" s="4">
        <f t="shared" si="27"/>
        <v>51</v>
      </c>
      <c r="H66" s="12" t="e">
        <f t="shared" si="28"/>
        <v>#DIV/0!</v>
      </c>
      <c r="I66" s="12" t="e">
        <f t="shared" si="29"/>
        <v>#DIV/0!</v>
      </c>
      <c r="J66" s="12" t="e">
        <f t="shared" si="30"/>
        <v>#DIV/0!</v>
      </c>
      <c r="K66" s="12">
        <f t="shared" si="31"/>
        <v>2601</v>
      </c>
      <c r="L66" s="12" t="e">
        <f t="shared" si="32"/>
        <v>#DIV/0!</v>
      </c>
      <c r="M66" s="12" t="e">
        <f t="shared" si="33"/>
        <v>#DIV/0!</v>
      </c>
      <c r="N66" s="95" t="e">
        <f t="shared" si="34"/>
        <v>#DIV/0!</v>
      </c>
      <c r="O66" s="90" t="e">
        <f t="shared" si="15"/>
        <v>#DIV/0!</v>
      </c>
      <c r="P66" s="90" t="e">
        <f t="shared" si="16"/>
        <v>#DIV/0!</v>
      </c>
      <c r="Q66" s="90"/>
      <c r="R66" s="30"/>
    </row>
    <row r="67" spans="1:18" x14ac:dyDescent="0.2">
      <c r="A67">
        <v>3</v>
      </c>
      <c r="B67">
        <v>3329914</v>
      </c>
      <c r="C67">
        <v>125</v>
      </c>
      <c r="D67">
        <v>200</v>
      </c>
      <c r="E67" s="123">
        <f t="shared" si="13"/>
        <v>65</v>
      </c>
      <c r="F67" s="102" t="e">
        <f t="shared" si="5"/>
        <v>#DIV/0!</v>
      </c>
      <c r="G67" s="4">
        <f t="shared" si="27"/>
        <v>52</v>
      </c>
      <c r="H67" s="12" t="e">
        <f t="shared" si="28"/>
        <v>#DIV/0!</v>
      </c>
      <c r="I67" s="12" t="e">
        <f t="shared" si="29"/>
        <v>#DIV/0!</v>
      </c>
      <c r="J67" s="12" t="e">
        <f t="shared" si="30"/>
        <v>#DIV/0!</v>
      </c>
      <c r="K67" s="12">
        <f t="shared" si="31"/>
        <v>2704</v>
      </c>
      <c r="L67" s="12" t="e">
        <f t="shared" si="32"/>
        <v>#DIV/0!</v>
      </c>
      <c r="M67" s="12" t="e">
        <f t="shared" si="33"/>
        <v>#DIV/0!</v>
      </c>
      <c r="N67" s="95" t="e">
        <f t="shared" si="34"/>
        <v>#DIV/0!</v>
      </c>
      <c r="O67" s="90" t="e">
        <f t="shared" si="15"/>
        <v>#DIV/0!</v>
      </c>
      <c r="P67" s="90" t="e">
        <f t="shared" si="16"/>
        <v>#DIV/0!</v>
      </c>
      <c r="Q67" s="90"/>
      <c r="R67" s="30"/>
    </row>
    <row r="68" spans="1:18" x14ac:dyDescent="0.2">
      <c r="A68">
        <v>3</v>
      </c>
      <c r="B68">
        <v>3378876</v>
      </c>
      <c r="C68">
        <v>132</v>
      </c>
      <c r="D68">
        <v>200</v>
      </c>
      <c r="E68" s="123">
        <f t="shared" si="13"/>
        <v>66</v>
      </c>
      <c r="F68" s="102" t="e">
        <f t="shared" ref="F68:F131" si="35">AVERAGEIF($A$3:$A$110279,E68,$C$3:$C$110279)</f>
        <v>#DIV/0!</v>
      </c>
      <c r="G68" s="4">
        <f t="shared" si="27"/>
        <v>53</v>
      </c>
      <c r="H68" s="12" t="e">
        <f t="shared" si="28"/>
        <v>#DIV/0!</v>
      </c>
      <c r="I68" s="12" t="e">
        <f t="shared" si="29"/>
        <v>#DIV/0!</v>
      </c>
      <c r="J68" s="12" t="e">
        <f t="shared" si="30"/>
        <v>#DIV/0!</v>
      </c>
      <c r="K68" s="12">
        <f t="shared" si="31"/>
        <v>2809</v>
      </c>
      <c r="L68" s="12" t="e">
        <f t="shared" si="32"/>
        <v>#DIV/0!</v>
      </c>
      <c r="M68" s="12" t="e">
        <f t="shared" si="33"/>
        <v>#DIV/0!</v>
      </c>
      <c r="N68" s="95" t="e">
        <f t="shared" si="34"/>
        <v>#DIV/0!</v>
      </c>
      <c r="O68" s="90" t="e">
        <f t="shared" si="15"/>
        <v>#DIV/0!</v>
      </c>
      <c r="P68" s="90" t="e">
        <f t="shared" si="16"/>
        <v>#DIV/0!</v>
      </c>
      <c r="Q68" s="90"/>
      <c r="R68" s="30"/>
    </row>
    <row r="69" spans="1:18" x14ac:dyDescent="0.2">
      <c r="A69">
        <v>3</v>
      </c>
      <c r="B69">
        <v>3428122</v>
      </c>
      <c r="C69">
        <v>123</v>
      </c>
      <c r="D69">
        <v>200</v>
      </c>
      <c r="E69" s="123">
        <f t="shared" ref="E69:E132" si="36">E68+1</f>
        <v>67</v>
      </c>
      <c r="F69" s="102" t="e">
        <f t="shared" si="35"/>
        <v>#DIV/0!</v>
      </c>
      <c r="G69" s="4">
        <f t="shared" si="27"/>
        <v>54</v>
      </c>
      <c r="H69" s="12" t="e">
        <f t="shared" si="28"/>
        <v>#DIV/0!</v>
      </c>
      <c r="I69" s="12" t="e">
        <f t="shared" si="29"/>
        <v>#DIV/0!</v>
      </c>
      <c r="J69" s="12" t="e">
        <f t="shared" si="30"/>
        <v>#DIV/0!</v>
      </c>
      <c r="K69" s="12">
        <f t="shared" si="31"/>
        <v>2916</v>
      </c>
      <c r="L69" s="12" t="e">
        <f t="shared" si="32"/>
        <v>#DIV/0!</v>
      </c>
      <c r="M69" s="12" t="e">
        <f t="shared" si="33"/>
        <v>#DIV/0!</v>
      </c>
      <c r="N69" s="95" t="e">
        <f t="shared" si="34"/>
        <v>#DIV/0!</v>
      </c>
      <c r="O69" s="90" t="e">
        <f t="shared" ref="O69:O132" si="37">F68*$Y$10+$Y$11*E68</f>
        <v>#DIV/0!</v>
      </c>
      <c r="P69" s="90" t="e">
        <f t="shared" ref="P69:P132" si="38">F68*$AE$10+$AE$11*E68</f>
        <v>#DIV/0!</v>
      </c>
      <c r="Q69" s="90"/>
      <c r="R69" s="30"/>
    </row>
    <row r="70" spans="1:18" x14ac:dyDescent="0.2">
      <c r="A70">
        <v>3</v>
      </c>
      <c r="B70">
        <v>3477830</v>
      </c>
      <c r="C70">
        <v>104</v>
      </c>
      <c r="D70">
        <v>200</v>
      </c>
      <c r="E70" s="123">
        <f t="shared" si="36"/>
        <v>68</v>
      </c>
      <c r="F70" s="102" t="e">
        <f t="shared" si="35"/>
        <v>#DIV/0!</v>
      </c>
      <c r="G70" s="4">
        <f t="shared" si="27"/>
        <v>55</v>
      </c>
      <c r="H70" s="12" t="e">
        <f t="shared" si="28"/>
        <v>#DIV/0!</v>
      </c>
      <c r="I70" s="12" t="e">
        <f t="shared" si="29"/>
        <v>#DIV/0!</v>
      </c>
      <c r="J70" s="12" t="e">
        <f t="shared" si="30"/>
        <v>#DIV/0!</v>
      </c>
      <c r="K70" s="12">
        <f t="shared" si="31"/>
        <v>3025</v>
      </c>
      <c r="L70" s="12" t="e">
        <f t="shared" si="32"/>
        <v>#DIV/0!</v>
      </c>
      <c r="M70" s="12" t="e">
        <f t="shared" si="33"/>
        <v>#DIV/0!</v>
      </c>
      <c r="N70" s="95" t="e">
        <f t="shared" si="34"/>
        <v>#DIV/0!</v>
      </c>
      <c r="O70" s="90" t="e">
        <f t="shared" si="37"/>
        <v>#DIV/0!</v>
      </c>
      <c r="P70" s="90" t="e">
        <f t="shared" si="38"/>
        <v>#DIV/0!</v>
      </c>
      <c r="Q70" s="90"/>
      <c r="R70" s="30"/>
    </row>
    <row r="71" spans="1:18" x14ac:dyDescent="0.2">
      <c r="A71">
        <v>3</v>
      </c>
      <c r="B71">
        <v>3526931</v>
      </c>
      <c r="C71">
        <v>126</v>
      </c>
      <c r="D71">
        <v>200</v>
      </c>
      <c r="E71" s="123">
        <f t="shared" si="36"/>
        <v>69</v>
      </c>
      <c r="F71" s="102" t="e">
        <f t="shared" si="35"/>
        <v>#DIV/0!</v>
      </c>
      <c r="G71" s="4">
        <f t="shared" si="27"/>
        <v>56</v>
      </c>
      <c r="H71" s="12" t="e">
        <f t="shared" si="28"/>
        <v>#DIV/0!</v>
      </c>
      <c r="I71" s="12" t="e">
        <f t="shared" si="29"/>
        <v>#DIV/0!</v>
      </c>
      <c r="J71" s="12" t="e">
        <f t="shared" si="30"/>
        <v>#DIV/0!</v>
      </c>
      <c r="K71" s="12">
        <f t="shared" si="31"/>
        <v>3136</v>
      </c>
      <c r="L71" s="12" t="e">
        <f t="shared" si="32"/>
        <v>#DIV/0!</v>
      </c>
      <c r="M71" s="12" t="e">
        <f t="shared" si="33"/>
        <v>#DIV/0!</v>
      </c>
      <c r="N71" s="95" t="e">
        <f t="shared" si="34"/>
        <v>#DIV/0!</v>
      </c>
      <c r="O71" s="90" t="e">
        <f t="shared" si="37"/>
        <v>#DIV/0!</v>
      </c>
      <c r="P71" s="90" t="e">
        <f t="shared" si="38"/>
        <v>#DIV/0!</v>
      </c>
      <c r="Q71" s="90"/>
      <c r="R71" s="30"/>
    </row>
    <row r="72" spans="1:18" x14ac:dyDescent="0.2">
      <c r="A72">
        <v>3</v>
      </c>
      <c r="B72">
        <v>3576034</v>
      </c>
      <c r="C72">
        <v>126</v>
      </c>
      <c r="D72">
        <v>200</v>
      </c>
      <c r="E72" s="123">
        <f t="shared" si="36"/>
        <v>70</v>
      </c>
      <c r="F72" s="102" t="e">
        <f t="shared" si="35"/>
        <v>#DIV/0!</v>
      </c>
      <c r="G72" s="4">
        <f t="shared" si="27"/>
        <v>57</v>
      </c>
      <c r="H72" s="12" t="e">
        <f t="shared" si="28"/>
        <v>#DIV/0!</v>
      </c>
      <c r="I72" s="12" t="e">
        <f t="shared" si="29"/>
        <v>#DIV/0!</v>
      </c>
      <c r="J72" s="12" t="e">
        <f t="shared" si="30"/>
        <v>#DIV/0!</v>
      </c>
      <c r="K72" s="12">
        <f t="shared" si="31"/>
        <v>3249</v>
      </c>
      <c r="L72" s="12" t="e">
        <f t="shared" si="32"/>
        <v>#DIV/0!</v>
      </c>
      <c r="M72" s="12" t="e">
        <f t="shared" si="33"/>
        <v>#DIV/0!</v>
      </c>
      <c r="N72" s="95" t="e">
        <f t="shared" si="34"/>
        <v>#DIV/0!</v>
      </c>
      <c r="O72" s="90" t="e">
        <f t="shared" si="37"/>
        <v>#DIV/0!</v>
      </c>
      <c r="P72" s="90" t="e">
        <f t="shared" si="38"/>
        <v>#DIV/0!</v>
      </c>
      <c r="Q72" s="90"/>
      <c r="R72" s="30"/>
    </row>
    <row r="73" spans="1:18" x14ac:dyDescent="0.2">
      <c r="A73">
        <v>3</v>
      </c>
      <c r="B73">
        <v>3625222</v>
      </c>
      <c r="C73">
        <v>123</v>
      </c>
      <c r="D73">
        <v>200</v>
      </c>
      <c r="E73" s="123">
        <f t="shared" si="36"/>
        <v>71</v>
      </c>
      <c r="F73" s="102" t="e">
        <f t="shared" si="35"/>
        <v>#DIV/0!</v>
      </c>
      <c r="G73" s="4">
        <f t="shared" si="27"/>
        <v>58</v>
      </c>
      <c r="H73" s="12" t="e">
        <f t="shared" si="28"/>
        <v>#DIV/0!</v>
      </c>
      <c r="I73" s="12" t="e">
        <f t="shared" si="29"/>
        <v>#DIV/0!</v>
      </c>
      <c r="J73" s="12" t="e">
        <f t="shared" si="30"/>
        <v>#DIV/0!</v>
      </c>
      <c r="K73" s="12">
        <f t="shared" si="31"/>
        <v>3364</v>
      </c>
      <c r="L73" s="12" t="e">
        <f t="shared" si="32"/>
        <v>#DIV/0!</v>
      </c>
      <c r="M73" s="12" t="e">
        <f t="shared" si="33"/>
        <v>#DIV/0!</v>
      </c>
      <c r="N73" s="95" t="e">
        <f t="shared" si="34"/>
        <v>#DIV/0!</v>
      </c>
      <c r="O73" s="90" t="e">
        <f t="shared" si="37"/>
        <v>#DIV/0!</v>
      </c>
      <c r="P73" s="90" t="e">
        <f t="shared" si="38"/>
        <v>#DIV/0!</v>
      </c>
      <c r="Q73" s="90"/>
      <c r="R73" s="30"/>
    </row>
    <row r="74" spans="1:18" x14ac:dyDescent="0.2">
      <c r="A74">
        <v>3</v>
      </c>
      <c r="B74">
        <v>3638650</v>
      </c>
      <c r="C74">
        <v>39</v>
      </c>
      <c r="D74">
        <v>200</v>
      </c>
      <c r="E74" s="123">
        <f t="shared" si="36"/>
        <v>72</v>
      </c>
      <c r="F74" s="102" t="e">
        <f t="shared" si="35"/>
        <v>#DIV/0!</v>
      </c>
      <c r="G74" s="4">
        <f t="shared" si="27"/>
        <v>59</v>
      </c>
      <c r="H74" s="12" t="e">
        <f t="shared" si="28"/>
        <v>#DIV/0!</v>
      </c>
      <c r="I74" s="12" t="e">
        <f t="shared" si="29"/>
        <v>#DIV/0!</v>
      </c>
      <c r="J74" s="12" t="e">
        <f t="shared" si="30"/>
        <v>#DIV/0!</v>
      </c>
      <c r="K74" s="12">
        <f t="shared" si="31"/>
        <v>3481</v>
      </c>
      <c r="L74" s="12" t="e">
        <f t="shared" si="32"/>
        <v>#DIV/0!</v>
      </c>
      <c r="M74" s="12" t="e">
        <f t="shared" si="33"/>
        <v>#DIV/0!</v>
      </c>
      <c r="N74" s="95" t="e">
        <f t="shared" si="34"/>
        <v>#DIV/0!</v>
      </c>
      <c r="O74" s="90" t="e">
        <f t="shared" si="37"/>
        <v>#DIV/0!</v>
      </c>
      <c r="P74" s="90" t="e">
        <f t="shared" si="38"/>
        <v>#DIV/0!</v>
      </c>
      <c r="Q74" s="90"/>
      <c r="R74" s="30"/>
    </row>
    <row r="75" spans="1:18" x14ac:dyDescent="0.2">
      <c r="A75">
        <v>3</v>
      </c>
      <c r="B75">
        <v>3726156</v>
      </c>
      <c r="C75">
        <v>115</v>
      </c>
      <c r="D75">
        <v>200</v>
      </c>
      <c r="E75" s="123">
        <f t="shared" si="36"/>
        <v>73</v>
      </c>
      <c r="F75" s="102" t="e">
        <f t="shared" si="35"/>
        <v>#DIV/0!</v>
      </c>
      <c r="G75" s="4">
        <f t="shared" si="27"/>
        <v>60</v>
      </c>
      <c r="H75" s="12" t="e">
        <f t="shared" si="28"/>
        <v>#DIV/0!</v>
      </c>
      <c r="I75" s="12" t="e">
        <f t="shared" si="29"/>
        <v>#DIV/0!</v>
      </c>
      <c r="J75" s="12" t="e">
        <f t="shared" si="30"/>
        <v>#DIV/0!</v>
      </c>
      <c r="K75" s="12">
        <f t="shared" si="31"/>
        <v>3600</v>
      </c>
      <c r="L75" s="12" t="e">
        <f t="shared" si="32"/>
        <v>#DIV/0!</v>
      </c>
      <c r="M75" s="12" t="e">
        <f t="shared" si="33"/>
        <v>#DIV/0!</v>
      </c>
      <c r="N75" s="95" t="e">
        <f t="shared" si="34"/>
        <v>#DIV/0!</v>
      </c>
      <c r="O75" s="90" t="e">
        <f t="shared" si="37"/>
        <v>#DIV/0!</v>
      </c>
      <c r="P75" s="90" t="e">
        <f t="shared" si="38"/>
        <v>#DIV/0!</v>
      </c>
      <c r="Q75" s="90"/>
      <c r="R75" s="30"/>
    </row>
    <row r="76" spans="1:18" x14ac:dyDescent="0.2">
      <c r="A76">
        <v>3</v>
      </c>
      <c r="B76">
        <v>3775256</v>
      </c>
      <c r="C76">
        <v>128</v>
      </c>
      <c r="D76">
        <v>200</v>
      </c>
      <c r="E76" s="123">
        <f t="shared" si="36"/>
        <v>74</v>
      </c>
      <c r="F76" s="102" t="e">
        <f t="shared" si="35"/>
        <v>#DIV/0!</v>
      </c>
      <c r="G76" s="4">
        <f t="shared" si="27"/>
        <v>61</v>
      </c>
      <c r="H76" s="12" t="e">
        <f t="shared" si="28"/>
        <v>#DIV/0!</v>
      </c>
      <c r="I76" s="12" t="e">
        <f t="shared" si="29"/>
        <v>#DIV/0!</v>
      </c>
      <c r="J76" s="12" t="e">
        <f t="shared" si="30"/>
        <v>#DIV/0!</v>
      </c>
      <c r="K76" s="12">
        <f t="shared" si="31"/>
        <v>3721</v>
      </c>
      <c r="L76" s="12" t="e">
        <f t="shared" si="32"/>
        <v>#DIV/0!</v>
      </c>
      <c r="M76" s="12" t="e">
        <f t="shared" si="33"/>
        <v>#DIV/0!</v>
      </c>
      <c r="N76" s="95" t="e">
        <f t="shared" si="34"/>
        <v>#DIV/0!</v>
      </c>
      <c r="O76" s="90" t="e">
        <f t="shared" si="37"/>
        <v>#DIV/0!</v>
      </c>
      <c r="P76" s="90" t="e">
        <f t="shared" si="38"/>
        <v>#DIV/0!</v>
      </c>
      <c r="Q76" s="90"/>
      <c r="R76" s="30"/>
    </row>
    <row r="77" spans="1:18" x14ac:dyDescent="0.2">
      <c r="A77">
        <v>3</v>
      </c>
      <c r="B77">
        <v>3823880</v>
      </c>
      <c r="C77">
        <v>136</v>
      </c>
      <c r="D77">
        <v>200</v>
      </c>
      <c r="E77" s="123">
        <f t="shared" si="36"/>
        <v>75</v>
      </c>
      <c r="F77" s="102" t="e">
        <f t="shared" si="35"/>
        <v>#DIV/0!</v>
      </c>
      <c r="G77" s="4">
        <f t="shared" si="27"/>
        <v>62</v>
      </c>
      <c r="H77" s="12" t="e">
        <f t="shared" si="28"/>
        <v>#DIV/0!</v>
      </c>
      <c r="I77" s="12" t="e">
        <f t="shared" si="29"/>
        <v>#DIV/0!</v>
      </c>
      <c r="J77" s="12" t="e">
        <f t="shared" si="30"/>
        <v>#DIV/0!</v>
      </c>
      <c r="K77" s="12">
        <f t="shared" si="31"/>
        <v>3844</v>
      </c>
      <c r="L77" s="12" t="e">
        <f t="shared" si="32"/>
        <v>#DIV/0!</v>
      </c>
      <c r="M77" s="12" t="e">
        <f t="shared" si="33"/>
        <v>#DIV/0!</v>
      </c>
      <c r="N77" s="95" t="e">
        <f t="shared" si="34"/>
        <v>#DIV/0!</v>
      </c>
      <c r="O77" s="90" t="e">
        <f t="shared" si="37"/>
        <v>#DIV/0!</v>
      </c>
      <c r="P77" s="90" t="e">
        <f t="shared" si="38"/>
        <v>#DIV/0!</v>
      </c>
      <c r="Q77" s="90"/>
      <c r="R77" s="30"/>
    </row>
    <row r="78" spans="1:18" x14ac:dyDescent="0.2">
      <c r="A78">
        <v>3</v>
      </c>
      <c r="B78">
        <v>3872842</v>
      </c>
      <c r="C78">
        <v>132</v>
      </c>
      <c r="D78">
        <v>200</v>
      </c>
      <c r="E78" s="123">
        <f t="shared" si="36"/>
        <v>76</v>
      </c>
      <c r="F78" s="102" t="e">
        <f t="shared" si="35"/>
        <v>#DIV/0!</v>
      </c>
      <c r="G78" s="4">
        <f t="shared" si="27"/>
        <v>63</v>
      </c>
      <c r="H78" s="12" t="e">
        <f t="shared" si="28"/>
        <v>#DIV/0!</v>
      </c>
      <c r="I78" s="12" t="e">
        <f t="shared" si="29"/>
        <v>#DIV/0!</v>
      </c>
      <c r="J78" s="12" t="e">
        <f t="shared" si="30"/>
        <v>#DIV/0!</v>
      </c>
      <c r="K78" s="12">
        <f t="shared" si="31"/>
        <v>3969</v>
      </c>
      <c r="L78" s="12" t="e">
        <f t="shared" si="32"/>
        <v>#DIV/0!</v>
      </c>
      <c r="M78" s="12" t="e">
        <f t="shared" si="33"/>
        <v>#DIV/0!</v>
      </c>
      <c r="N78" s="95" t="e">
        <f t="shared" si="34"/>
        <v>#DIV/0!</v>
      </c>
      <c r="O78" s="90" t="e">
        <f t="shared" si="37"/>
        <v>#DIV/0!</v>
      </c>
      <c r="P78" s="90" t="e">
        <f t="shared" si="38"/>
        <v>#DIV/0!</v>
      </c>
      <c r="Q78" s="90"/>
      <c r="R78" s="30"/>
    </row>
    <row r="79" spans="1:18" x14ac:dyDescent="0.2">
      <c r="A79">
        <v>3</v>
      </c>
      <c r="B79">
        <v>3922545</v>
      </c>
      <c r="C79">
        <v>101</v>
      </c>
      <c r="D79">
        <v>200</v>
      </c>
      <c r="E79" s="123">
        <f t="shared" si="36"/>
        <v>77</v>
      </c>
      <c r="F79" s="102" t="e">
        <f t="shared" si="35"/>
        <v>#DIV/0!</v>
      </c>
      <c r="G79" s="4">
        <f t="shared" si="27"/>
        <v>64</v>
      </c>
      <c r="H79" s="12" t="e">
        <f t="shared" si="28"/>
        <v>#DIV/0!</v>
      </c>
      <c r="I79" s="12" t="e">
        <f t="shared" si="29"/>
        <v>#DIV/0!</v>
      </c>
      <c r="J79" s="12" t="e">
        <f t="shared" si="30"/>
        <v>#DIV/0!</v>
      </c>
      <c r="K79" s="12">
        <f t="shared" si="31"/>
        <v>4096</v>
      </c>
      <c r="L79" s="12" t="e">
        <f t="shared" si="32"/>
        <v>#DIV/0!</v>
      </c>
      <c r="M79" s="12" t="e">
        <f t="shared" si="33"/>
        <v>#DIV/0!</v>
      </c>
      <c r="N79" s="95" t="e">
        <f t="shared" si="34"/>
        <v>#DIV/0!</v>
      </c>
      <c r="O79" s="90" t="e">
        <f t="shared" si="37"/>
        <v>#DIV/0!</v>
      </c>
      <c r="P79" s="90" t="e">
        <f t="shared" si="38"/>
        <v>#DIV/0!</v>
      </c>
      <c r="Q79" s="90"/>
      <c r="R79" s="30"/>
    </row>
    <row r="80" spans="1:18" x14ac:dyDescent="0.2">
      <c r="A80">
        <v>3</v>
      </c>
      <c r="B80">
        <v>3971751</v>
      </c>
      <c r="C80">
        <v>124</v>
      </c>
      <c r="D80">
        <v>200</v>
      </c>
      <c r="E80" s="123">
        <f t="shared" si="36"/>
        <v>78</v>
      </c>
      <c r="F80" s="102" t="e">
        <f t="shared" si="35"/>
        <v>#DIV/0!</v>
      </c>
      <c r="G80" s="4">
        <f t="shared" si="27"/>
        <v>65</v>
      </c>
      <c r="H80" s="12" t="e">
        <f t="shared" si="28"/>
        <v>#DIV/0!</v>
      </c>
      <c r="I80" s="12" t="e">
        <f t="shared" si="29"/>
        <v>#DIV/0!</v>
      </c>
      <c r="J80" s="12" t="e">
        <f t="shared" si="30"/>
        <v>#DIV/0!</v>
      </c>
      <c r="K80" s="12">
        <f t="shared" si="31"/>
        <v>4225</v>
      </c>
      <c r="L80" s="12" t="e">
        <f t="shared" si="32"/>
        <v>#DIV/0!</v>
      </c>
      <c r="M80" s="12" t="e">
        <f t="shared" si="33"/>
        <v>#DIV/0!</v>
      </c>
      <c r="N80" s="95" t="e">
        <f t="shared" si="34"/>
        <v>#DIV/0!</v>
      </c>
      <c r="O80" s="90" t="e">
        <f t="shared" si="37"/>
        <v>#DIV/0!</v>
      </c>
      <c r="P80" s="90" t="e">
        <f t="shared" si="38"/>
        <v>#DIV/0!</v>
      </c>
      <c r="Q80" s="90"/>
      <c r="R80" s="30"/>
    </row>
    <row r="81" spans="1:18" x14ac:dyDescent="0.2">
      <c r="A81">
        <v>3</v>
      </c>
      <c r="B81">
        <v>4021026</v>
      </c>
      <c r="C81">
        <v>121</v>
      </c>
      <c r="D81">
        <v>200</v>
      </c>
      <c r="E81" s="123">
        <f t="shared" si="36"/>
        <v>79</v>
      </c>
      <c r="F81" s="102" t="e">
        <f t="shared" si="35"/>
        <v>#DIV/0!</v>
      </c>
      <c r="G81" s="4">
        <f t="shared" si="27"/>
        <v>66</v>
      </c>
      <c r="H81" s="12" t="e">
        <f t="shared" si="28"/>
        <v>#DIV/0!</v>
      </c>
      <c r="I81" s="12" t="e">
        <f t="shared" si="29"/>
        <v>#DIV/0!</v>
      </c>
      <c r="J81" s="12" t="e">
        <f t="shared" si="30"/>
        <v>#DIV/0!</v>
      </c>
      <c r="K81" s="12">
        <f t="shared" si="31"/>
        <v>4356</v>
      </c>
      <c r="L81" s="12" t="e">
        <f t="shared" si="32"/>
        <v>#DIV/0!</v>
      </c>
      <c r="M81" s="12" t="e">
        <f t="shared" si="33"/>
        <v>#DIV/0!</v>
      </c>
      <c r="N81" s="95" t="e">
        <f t="shared" si="34"/>
        <v>#DIV/0!</v>
      </c>
      <c r="O81" s="90" t="e">
        <f t="shared" si="37"/>
        <v>#DIV/0!</v>
      </c>
      <c r="P81" s="90" t="e">
        <f t="shared" si="38"/>
        <v>#DIV/0!</v>
      </c>
      <c r="Q81" s="90"/>
      <c r="R81" s="30"/>
    </row>
    <row r="82" spans="1:18" x14ac:dyDescent="0.2">
      <c r="A82">
        <v>3</v>
      </c>
      <c r="B82">
        <v>4070224</v>
      </c>
      <c r="C82">
        <v>119</v>
      </c>
      <c r="D82">
        <v>200</v>
      </c>
      <c r="E82" s="123">
        <f t="shared" si="36"/>
        <v>80</v>
      </c>
      <c r="F82" s="102" t="e">
        <f t="shared" si="35"/>
        <v>#DIV/0!</v>
      </c>
      <c r="G82" s="4">
        <f t="shared" si="27"/>
        <v>67</v>
      </c>
      <c r="H82" s="12" t="e">
        <f t="shared" si="28"/>
        <v>#DIV/0!</v>
      </c>
      <c r="I82" s="12" t="e">
        <f t="shared" si="29"/>
        <v>#DIV/0!</v>
      </c>
      <c r="J82" s="12" t="e">
        <f t="shared" si="30"/>
        <v>#DIV/0!</v>
      </c>
      <c r="K82" s="12">
        <f t="shared" si="31"/>
        <v>4489</v>
      </c>
      <c r="L82" s="12" t="e">
        <f t="shared" si="32"/>
        <v>#DIV/0!</v>
      </c>
      <c r="M82" s="12" t="e">
        <f t="shared" si="33"/>
        <v>#DIV/0!</v>
      </c>
      <c r="N82" s="95" t="e">
        <f t="shared" si="34"/>
        <v>#DIV/0!</v>
      </c>
      <c r="O82" s="90" t="e">
        <f t="shared" si="37"/>
        <v>#DIV/0!</v>
      </c>
      <c r="P82" s="90" t="e">
        <f t="shared" si="38"/>
        <v>#DIV/0!</v>
      </c>
      <c r="Q82" s="90"/>
      <c r="R82" s="30"/>
    </row>
    <row r="83" spans="1:18" x14ac:dyDescent="0.2">
      <c r="A83">
        <v>3</v>
      </c>
      <c r="B83">
        <v>4119317</v>
      </c>
      <c r="C83">
        <v>124</v>
      </c>
      <c r="D83">
        <v>200</v>
      </c>
      <c r="E83" s="123">
        <f t="shared" si="36"/>
        <v>81</v>
      </c>
      <c r="F83" s="102" t="e">
        <f t="shared" si="35"/>
        <v>#DIV/0!</v>
      </c>
      <c r="G83" s="4">
        <f t="shared" si="27"/>
        <v>68</v>
      </c>
      <c r="H83" s="12" t="e">
        <f t="shared" si="28"/>
        <v>#DIV/0!</v>
      </c>
      <c r="I83" s="12" t="e">
        <f t="shared" si="29"/>
        <v>#DIV/0!</v>
      </c>
      <c r="J83" s="12" t="e">
        <f t="shared" si="30"/>
        <v>#DIV/0!</v>
      </c>
      <c r="K83" s="12">
        <f t="shared" si="31"/>
        <v>4624</v>
      </c>
      <c r="L83" s="12" t="e">
        <f t="shared" si="32"/>
        <v>#DIV/0!</v>
      </c>
      <c r="M83" s="12" t="e">
        <f t="shared" si="33"/>
        <v>#DIV/0!</v>
      </c>
      <c r="N83" s="95" t="e">
        <f t="shared" si="34"/>
        <v>#DIV/0!</v>
      </c>
      <c r="O83" s="90" t="e">
        <f t="shared" si="37"/>
        <v>#DIV/0!</v>
      </c>
      <c r="P83" s="90" t="e">
        <f t="shared" si="38"/>
        <v>#DIV/0!</v>
      </c>
      <c r="Q83" s="90"/>
      <c r="R83" s="30"/>
    </row>
    <row r="84" spans="1:18" x14ac:dyDescent="0.2">
      <c r="A84">
        <v>3</v>
      </c>
      <c r="B84">
        <v>4168381</v>
      </c>
      <c r="C84">
        <v>127</v>
      </c>
      <c r="D84">
        <v>200</v>
      </c>
      <c r="E84" s="123">
        <f t="shared" si="36"/>
        <v>82</v>
      </c>
      <c r="F84" s="102" t="e">
        <f t="shared" si="35"/>
        <v>#DIV/0!</v>
      </c>
      <c r="G84" s="4">
        <f t="shared" si="27"/>
        <v>69</v>
      </c>
      <c r="H84" s="12" t="e">
        <f t="shared" si="28"/>
        <v>#DIV/0!</v>
      </c>
      <c r="I84" s="12" t="e">
        <f t="shared" si="29"/>
        <v>#DIV/0!</v>
      </c>
      <c r="J84" s="12" t="e">
        <f t="shared" si="30"/>
        <v>#DIV/0!</v>
      </c>
      <c r="K84" s="12">
        <f t="shared" si="31"/>
        <v>4761</v>
      </c>
      <c r="L84" s="12" t="e">
        <f t="shared" si="32"/>
        <v>#DIV/0!</v>
      </c>
      <c r="M84" s="12" t="e">
        <f t="shared" si="33"/>
        <v>#DIV/0!</v>
      </c>
      <c r="N84" s="95" t="e">
        <f t="shared" si="34"/>
        <v>#DIV/0!</v>
      </c>
      <c r="O84" s="90" t="e">
        <f t="shared" si="37"/>
        <v>#DIV/0!</v>
      </c>
      <c r="P84" s="90" t="e">
        <f t="shared" si="38"/>
        <v>#DIV/0!</v>
      </c>
      <c r="Q84" s="90"/>
      <c r="R84" s="30"/>
    </row>
    <row r="85" spans="1:18" x14ac:dyDescent="0.2">
      <c r="A85">
        <v>3</v>
      </c>
      <c r="B85">
        <v>4210896</v>
      </c>
      <c r="C85">
        <v>98</v>
      </c>
      <c r="D85">
        <v>200</v>
      </c>
      <c r="E85" s="123">
        <f t="shared" si="36"/>
        <v>83</v>
      </c>
      <c r="F85" s="102" t="e">
        <f t="shared" si="35"/>
        <v>#DIV/0!</v>
      </c>
      <c r="G85" s="4">
        <f t="shared" si="27"/>
        <v>70</v>
      </c>
      <c r="H85" s="12" t="e">
        <f t="shared" si="28"/>
        <v>#DIV/0!</v>
      </c>
      <c r="I85" s="12" t="e">
        <f t="shared" si="29"/>
        <v>#DIV/0!</v>
      </c>
      <c r="J85" s="12" t="e">
        <f t="shared" si="30"/>
        <v>#DIV/0!</v>
      </c>
      <c r="K85" s="12">
        <f t="shared" si="31"/>
        <v>4900</v>
      </c>
      <c r="L85" s="12" t="e">
        <f t="shared" si="32"/>
        <v>#DIV/0!</v>
      </c>
      <c r="M85" s="12" t="e">
        <f t="shared" si="33"/>
        <v>#DIV/0!</v>
      </c>
      <c r="N85" s="95" t="e">
        <f t="shared" si="34"/>
        <v>#DIV/0!</v>
      </c>
      <c r="O85" s="90" t="e">
        <f t="shared" si="37"/>
        <v>#DIV/0!</v>
      </c>
      <c r="P85" s="90" t="e">
        <f t="shared" si="38"/>
        <v>#DIV/0!</v>
      </c>
      <c r="Q85" s="90"/>
      <c r="R85" s="30"/>
    </row>
    <row r="86" spans="1:18" x14ac:dyDescent="0.2">
      <c r="A86">
        <v>3</v>
      </c>
      <c r="B86">
        <v>4268740</v>
      </c>
      <c r="C86">
        <v>78</v>
      </c>
      <c r="D86">
        <v>200</v>
      </c>
      <c r="E86" s="123">
        <f t="shared" si="36"/>
        <v>84</v>
      </c>
      <c r="F86" s="102" t="e">
        <f t="shared" si="35"/>
        <v>#DIV/0!</v>
      </c>
      <c r="G86" s="4">
        <f t="shared" si="27"/>
        <v>71</v>
      </c>
      <c r="H86" s="12" t="e">
        <f t="shared" si="28"/>
        <v>#DIV/0!</v>
      </c>
      <c r="I86" s="12" t="e">
        <f t="shared" si="29"/>
        <v>#DIV/0!</v>
      </c>
      <c r="J86" s="12" t="e">
        <f t="shared" si="30"/>
        <v>#DIV/0!</v>
      </c>
      <c r="K86" s="12">
        <f t="shared" si="31"/>
        <v>5041</v>
      </c>
      <c r="L86" s="12" t="e">
        <f t="shared" si="32"/>
        <v>#DIV/0!</v>
      </c>
      <c r="M86" s="12" t="e">
        <f t="shared" si="33"/>
        <v>#DIV/0!</v>
      </c>
      <c r="N86" s="95" t="e">
        <f t="shared" si="34"/>
        <v>#DIV/0!</v>
      </c>
      <c r="O86" s="90" t="e">
        <f t="shared" si="37"/>
        <v>#DIV/0!</v>
      </c>
      <c r="P86" s="90" t="e">
        <f t="shared" si="38"/>
        <v>#DIV/0!</v>
      </c>
      <c r="Q86" s="90"/>
      <c r="R86" s="30"/>
    </row>
    <row r="87" spans="1:18" x14ac:dyDescent="0.2">
      <c r="A87">
        <v>3</v>
      </c>
      <c r="B87">
        <v>4317973</v>
      </c>
      <c r="C87">
        <v>119</v>
      </c>
      <c r="D87">
        <v>200</v>
      </c>
      <c r="E87" s="123">
        <f t="shared" si="36"/>
        <v>85</v>
      </c>
      <c r="F87" s="102" t="e">
        <f t="shared" si="35"/>
        <v>#DIV/0!</v>
      </c>
      <c r="G87" s="4">
        <f t="shared" si="27"/>
        <v>72</v>
      </c>
      <c r="H87" s="12" t="e">
        <f t="shared" si="28"/>
        <v>#DIV/0!</v>
      </c>
      <c r="I87" s="12" t="e">
        <f t="shared" si="29"/>
        <v>#DIV/0!</v>
      </c>
      <c r="J87" s="12" t="e">
        <f t="shared" si="30"/>
        <v>#DIV/0!</v>
      </c>
      <c r="K87" s="12">
        <f t="shared" si="31"/>
        <v>5184</v>
      </c>
      <c r="L87" s="12" t="e">
        <f t="shared" si="32"/>
        <v>#DIV/0!</v>
      </c>
      <c r="M87" s="12" t="e">
        <f t="shared" si="33"/>
        <v>#DIV/0!</v>
      </c>
      <c r="N87" s="95" t="e">
        <f t="shared" si="34"/>
        <v>#DIV/0!</v>
      </c>
      <c r="O87" s="90" t="e">
        <f t="shared" si="37"/>
        <v>#DIV/0!</v>
      </c>
      <c r="P87" s="90" t="e">
        <f t="shared" si="38"/>
        <v>#DIV/0!</v>
      </c>
      <c r="Q87" s="90"/>
      <c r="R87" s="30"/>
    </row>
    <row r="88" spans="1:18" x14ac:dyDescent="0.2">
      <c r="A88">
        <v>3</v>
      </c>
      <c r="B88">
        <v>4367686</v>
      </c>
      <c r="C88">
        <v>118</v>
      </c>
      <c r="D88">
        <v>200</v>
      </c>
      <c r="E88" s="123">
        <f t="shared" si="36"/>
        <v>86</v>
      </c>
      <c r="F88" s="102" t="e">
        <f t="shared" si="35"/>
        <v>#DIV/0!</v>
      </c>
      <c r="G88" s="4">
        <f t="shared" si="27"/>
        <v>73</v>
      </c>
      <c r="H88" s="12" t="e">
        <f t="shared" si="28"/>
        <v>#DIV/0!</v>
      </c>
      <c r="I88" s="12" t="e">
        <f t="shared" si="29"/>
        <v>#DIV/0!</v>
      </c>
      <c r="J88" s="12" t="e">
        <f t="shared" si="30"/>
        <v>#DIV/0!</v>
      </c>
      <c r="K88" s="12">
        <f t="shared" si="31"/>
        <v>5329</v>
      </c>
      <c r="L88" s="12" t="e">
        <f t="shared" si="32"/>
        <v>#DIV/0!</v>
      </c>
      <c r="M88" s="12" t="e">
        <f t="shared" si="33"/>
        <v>#DIV/0!</v>
      </c>
      <c r="N88" s="95" t="e">
        <f t="shared" si="34"/>
        <v>#DIV/0!</v>
      </c>
      <c r="O88" s="90" t="e">
        <f t="shared" si="37"/>
        <v>#DIV/0!</v>
      </c>
      <c r="P88" s="90" t="e">
        <f t="shared" si="38"/>
        <v>#DIV/0!</v>
      </c>
      <c r="Q88" s="90"/>
      <c r="R88" s="30"/>
    </row>
    <row r="89" spans="1:18" x14ac:dyDescent="0.2">
      <c r="A89">
        <v>3</v>
      </c>
      <c r="B89">
        <v>4417028</v>
      </c>
      <c r="C89">
        <v>121</v>
      </c>
      <c r="D89">
        <v>200</v>
      </c>
      <c r="E89" s="123">
        <f t="shared" si="36"/>
        <v>87</v>
      </c>
      <c r="F89" s="102" t="e">
        <f t="shared" si="35"/>
        <v>#DIV/0!</v>
      </c>
      <c r="G89" s="4">
        <f t="shared" si="27"/>
        <v>74</v>
      </c>
      <c r="H89" s="12" t="e">
        <f t="shared" si="28"/>
        <v>#DIV/0!</v>
      </c>
      <c r="I89" s="12" t="e">
        <f t="shared" si="29"/>
        <v>#DIV/0!</v>
      </c>
      <c r="J89" s="12" t="e">
        <f t="shared" si="30"/>
        <v>#DIV/0!</v>
      </c>
      <c r="K89" s="12">
        <f t="shared" si="31"/>
        <v>5476</v>
      </c>
      <c r="L89" s="12" t="e">
        <f t="shared" si="32"/>
        <v>#DIV/0!</v>
      </c>
      <c r="M89" s="12" t="e">
        <f t="shared" si="33"/>
        <v>#DIV/0!</v>
      </c>
      <c r="N89" s="95" t="e">
        <f t="shared" si="34"/>
        <v>#DIV/0!</v>
      </c>
      <c r="O89" s="90" t="e">
        <f t="shared" si="37"/>
        <v>#DIV/0!</v>
      </c>
      <c r="P89" s="90" t="e">
        <f t="shared" si="38"/>
        <v>#DIV/0!</v>
      </c>
      <c r="Q89" s="90"/>
      <c r="R89" s="30"/>
    </row>
    <row r="90" spans="1:18" x14ac:dyDescent="0.2">
      <c r="A90">
        <v>3</v>
      </c>
      <c r="B90">
        <v>4465432</v>
      </c>
      <c r="C90">
        <v>125</v>
      </c>
      <c r="D90">
        <v>200</v>
      </c>
      <c r="E90" s="123">
        <f t="shared" si="36"/>
        <v>88</v>
      </c>
      <c r="F90" s="102" t="e">
        <f t="shared" si="35"/>
        <v>#DIV/0!</v>
      </c>
      <c r="G90" s="4">
        <f t="shared" si="27"/>
        <v>75</v>
      </c>
      <c r="H90" s="12" t="e">
        <f t="shared" si="28"/>
        <v>#DIV/0!</v>
      </c>
      <c r="I90" s="12" t="e">
        <f t="shared" si="29"/>
        <v>#DIV/0!</v>
      </c>
      <c r="J90" s="12" t="e">
        <f t="shared" si="30"/>
        <v>#DIV/0!</v>
      </c>
      <c r="K90" s="12">
        <f t="shared" si="31"/>
        <v>5625</v>
      </c>
      <c r="L90" s="12" t="e">
        <f t="shared" si="32"/>
        <v>#DIV/0!</v>
      </c>
      <c r="M90" s="12" t="e">
        <f t="shared" si="33"/>
        <v>#DIV/0!</v>
      </c>
      <c r="N90" s="95" t="e">
        <f t="shared" si="34"/>
        <v>#DIV/0!</v>
      </c>
      <c r="O90" s="90" t="e">
        <f t="shared" si="37"/>
        <v>#DIV/0!</v>
      </c>
      <c r="P90" s="90" t="e">
        <f t="shared" si="38"/>
        <v>#DIV/0!</v>
      </c>
      <c r="Q90" s="90"/>
      <c r="R90" s="30"/>
    </row>
    <row r="91" spans="1:18" x14ac:dyDescent="0.2">
      <c r="A91">
        <v>3</v>
      </c>
      <c r="B91">
        <v>4514564</v>
      </c>
      <c r="C91">
        <v>128</v>
      </c>
      <c r="D91">
        <v>200</v>
      </c>
      <c r="E91" s="123">
        <f t="shared" si="36"/>
        <v>89</v>
      </c>
      <c r="F91" s="102" t="e">
        <f t="shared" si="35"/>
        <v>#DIV/0!</v>
      </c>
      <c r="G91" s="4">
        <f t="shared" si="27"/>
        <v>76</v>
      </c>
      <c r="H91" s="12" t="e">
        <f t="shared" si="28"/>
        <v>#DIV/0!</v>
      </c>
      <c r="I91" s="12" t="e">
        <f t="shared" si="29"/>
        <v>#DIV/0!</v>
      </c>
      <c r="J91" s="12" t="e">
        <f t="shared" si="30"/>
        <v>#DIV/0!</v>
      </c>
      <c r="K91" s="12">
        <f t="shared" si="31"/>
        <v>5776</v>
      </c>
      <c r="L91" s="12" t="e">
        <f t="shared" si="32"/>
        <v>#DIV/0!</v>
      </c>
      <c r="M91" s="12" t="e">
        <f t="shared" si="33"/>
        <v>#DIV/0!</v>
      </c>
      <c r="N91" s="95" t="e">
        <f t="shared" si="34"/>
        <v>#DIV/0!</v>
      </c>
      <c r="O91" s="90" t="e">
        <f t="shared" si="37"/>
        <v>#DIV/0!</v>
      </c>
      <c r="P91" s="90" t="e">
        <f t="shared" si="38"/>
        <v>#DIV/0!</v>
      </c>
      <c r="Q91" s="90"/>
      <c r="R91" s="30"/>
    </row>
    <row r="92" spans="1:18" x14ac:dyDescent="0.2">
      <c r="A92">
        <v>3</v>
      </c>
      <c r="B92">
        <v>4563435</v>
      </c>
      <c r="C92">
        <v>129</v>
      </c>
      <c r="D92">
        <v>200</v>
      </c>
      <c r="E92" s="123">
        <f t="shared" si="36"/>
        <v>90</v>
      </c>
      <c r="F92" s="102" t="e">
        <f t="shared" si="35"/>
        <v>#DIV/0!</v>
      </c>
      <c r="G92" s="4">
        <f t="shared" si="27"/>
        <v>77</v>
      </c>
      <c r="H92" s="12" t="e">
        <f t="shared" si="28"/>
        <v>#DIV/0!</v>
      </c>
      <c r="I92" s="12" t="e">
        <f t="shared" si="29"/>
        <v>#DIV/0!</v>
      </c>
      <c r="J92" s="12" t="e">
        <f t="shared" si="30"/>
        <v>#DIV/0!</v>
      </c>
      <c r="K92" s="12">
        <f t="shared" si="31"/>
        <v>5929</v>
      </c>
      <c r="L92" s="12" t="e">
        <f t="shared" si="32"/>
        <v>#DIV/0!</v>
      </c>
      <c r="M92" s="12" t="e">
        <f t="shared" si="33"/>
        <v>#DIV/0!</v>
      </c>
      <c r="N92" s="95" t="e">
        <f t="shared" si="34"/>
        <v>#DIV/0!</v>
      </c>
      <c r="O92" s="90" t="e">
        <f t="shared" si="37"/>
        <v>#DIV/0!</v>
      </c>
      <c r="P92" s="90" t="e">
        <f t="shared" si="38"/>
        <v>#DIV/0!</v>
      </c>
      <c r="Q92" s="90"/>
      <c r="R92" s="30"/>
    </row>
    <row r="93" spans="1:18" x14ac:dyDescent="0.2">
      <c r="A93">
        <v>3</v>
      </c>
      <c r="B93">
        <v>4612402</v>
      </c>
      <c r="C93">
        <v>127</v>
      </c>
      <c r="D93">
        <v>200</v>
      </c>
      <c r="E93" s="123">
        <f t="shared" si="36"/>
        <v>91</v>
      </c>
      <c r="F93" s="102" t="e">
        <f t="shared" si="35"/>
        <v>#DIV/0!</v>
      </c>
      <c r="G93" s="4">
        <f t="shared" si="27"/>
        <v>78</v>
      </c>
      <c r="H93" s="12" t="e">
        <f t="shared" si="28"/>
        <v>#DIV/0!</v>
      </c>
      <c r="I93" s="12" t="e">
        <f t="shared" si="29"/>
        <v>#DIV/0!</v>
      </c>
      <c r="J93" s="12" t="e">
        <f t="shared" si="30"/>
        <v>#DIV/0!</v>
      </c>
      <c r="K93" s="12">
        <f t="shared" si="31"/>
        <v>6084</v>
      </c>
      <c r="L93" s="12" t="e">
        <f t="shared" si="32"/>
        <v>#DIV/0!</v>
      </c>
      <c r="M93" s="12" t="e">
        <f t="shared" si="33"/>
        <v>#DIV/0!</v>
      </c>
      <c r="N93" s="95" t="e">
        <f t="shared" si="34"/>
        <v>#DIV/0!</v>
      </c>
      <c r="O93" s="90" t="e">
        <f t="shared" si="37"/>
        <v>#DIV/0!</v>
      </c>
      <c r="P93" s="90" t="e">
        <f t="shared" si="38"/>
        <v>#DIV/0!</v>
      </c>
      <c r="Q93" s="90"/>
      <c r="R93" s="30"/>
    </row>
    <row r="94" spans="1:18" x14ac:dyDescent="0.2">
      <c r="A94">
        <v>3</v>
      </c>
      <c r="B94">
        <v>4661184</v>
      </c>
      <c r="C94">
        <v>132</v>
      </c>
      <c r="D94">
        <v>200</v>
      </c>
      <c r="E94" s="123">
        <f t="shared" si="36"/>
        <v>92</v>
      </c>
      <c r="F94" s="102" t="e">
        <f t="shared" si="35"/>
        <v>#DIV/0!</v>
      </c>
      <c r="G94" s="4">
        <f t="shared" si="27"/>
        <v>79</v>
      </c>
      <c r="H94" s="12" t="e">
        <f t="shared" si="28"/>
        <v>#DIV/0!</v>
      </c>
      <c r="I94" s="12" t="e">
        <f t="shared" si="29"/>
        <v>#DIV/0!</v>
      </c>
      <c r="J94" s="12" t="e">
        <f t="shared" si="30"/>
        <v>#DIV/0!</v>
      </c>
      <c r="K94" s="12">
        <f t="shared" si="31"/>
        <v>6241</v>
      </c>
      <c r="L94" s="12" t="e">
        <f t="shared" si="32"/>
        <v>#DIV/0!</v>
      </c>
      <c r="M94" s="12" t="e">
        <f t="shared" si="33"/>
        <v>#DIV/0!</v>
      </c>
      <c r="N94" s="95" t="e">
        <f t="shared" si="34"/>
        <v>#DIV/0!</v>
      </c>
      <c r="O94" s="90" t="e">
        <f t="shared" si="37"/>
        <v>#DIV/0!</v>
      </c>
      <c r="P94" s="90" t="e">
        <f t="shared" si="38"/>
        <v>#DIV/0!</v>
      </c>
      <c r="Q94" s="90"/>
      <c r="R94" s="30"/>
    </row>
    <row r="95" spans="1:18" x14ac:dyDescent="0.2">
      <c r="A95">
        <v>3</v>
      </c>
      <c r="B95">
        <v>4709912</v>
      </c>
      <c r="C95">
        <v>135</v>
      </c>
      <c r="D95">
        <v>200</v>
      </c>
      <c r="E95" s="123">
        <f t="shared" si="36"/>
        <v>93</v>
      </c>
      <c r="F95" s="102" t="e">
        <f t="shared" si="35"/>
        <v>#DIV/0!</v>
      </c>
      <c r="G95" s="4">
        <f t="shared" si="27"/>
        <v>80</v>
      </c>
      <c r="H95" s="12" t="e">
        <f t="shared" si="28"/>
        <v>#DIV/0!</v>
      </c>
      <c r="I95" s="12" t="e">
        <f t="shared" si="29"/>
        <v>#DIV/0!</v>
      </c>
      <c r="J95" s="12" t="e">
        <f t="shared" si="30"/>
        <v>#DIV/0!</v>
      </c>
      <c r="K95" s="12">
        <f t="shared" si="31"/>
        <v>6400</v>
      </c>
      <c r="L95" s="12" t="e">
        <f t="shared" si="32"/>
        <v>#DIV/0!</v>
      </c>
      <c r="M95" s="12" t="e">
        <f t="shared" si="33"/>
        <v>#DIV/0!</v>
      </c>
      <c r="N95" s="95" t="e">
        <f t="shared" si="34"/>
        <v>#DIV/0!</v>
      </c>
      <c r="O95" s="90" t="e">
        <f t="shared" si="37"/>
        <v>#DIV/0!</v>
      </c>
      <c r="P95" s="90" t="e">
        <f t="shared" si="38"/>
        <v>#DIV/0!</v>
      </c>
      <c r="Q95" s="90"/>
      <c r="R95" s="30"/>
    </row>
    <row r="96" spans="1:18" x14ac:dyDescent="0.2">
      <c r="A96">
        <v>4</v>
      </c>
      <c r="B96">
        <v>4757534</v>
      </c>
      <c r="C96">
        <v>172</v>
      </c>
      <c r="D96">
        <v>200</v>
      </c>
      <c r="E96" s="123">
        <f t="shared" si="36"/>
        <v>94</v>
      </c>
      <c r="F96" s="102" t="e">
        <f t="shared" si="35"/>
        <v>#DIV/0!</v>
      </c>
      <c r="G96" s="4">
        <f t="shared" si="27"/>
        <v>81</v>
      </c>
      <c r="H96" s="12" t="e">
        <f t="shared" si="28"/>
        <v>#DIV/0!</v>
      </c>
      <c r="I96" s="12" t="e">
        <f t="shared" si="29"/>
        <v>#DIV/0!</v>
      </c>
      <c r="J96" s="12" t="e">
        <f t="shared" si="30"/>
        <v>#DIV/0!</v>
      </c>
      <c r="K96" s="12">
        <f t="shared" si="31"/>
        <v>6561</v>
      </c>
      <c r="L96" s="12" t="e">
        <f t="shared" si="32"/>
        <v>#DIV/0!</v>
      </c>
      <c r="M96" s="12" t="e">
        <f t="shared" si="33"/>
        <v>#DIV/0!</v>
      </c>
      <c r="N96" s="95" t="e">
        <f t="shared" si="34"/>
        <v>#DIV/0!</v>
      </c>
      <c r="O96" s="90" t="e">
        <f t="shared" si="37"/>
        <v>#DIV/0!</v>
      </c>
      <c r="P96" s="90" t="e">
        <f t="shared" si="38"/>
        <v>#DIV/0!</v>
      </c>
      <c r="Q96" s="90"/>
      <c r="R96" s="30"/>
    </row>
    <row r="97" spans="1:18" x14ac:dyDescent="0.2">
      <c r="A97">
        <v>4</v>
      </c>
      <c r="B97">
        <v>4793723</v>
      </c>
      <c r="C97">
        <v>123</v>
      </c>
      <c r="D97">
        <v>200</v>
      </c>
      <c r="E97" s="123">
        <f t="shared" si="36"/>
        <v>95</v>
      </c>
      <c r="F97" s="102" t="e">
        <f t="shared" si="35"/>
        <v>#DIV/0!</v>
      </c>
      <c r="G97" s="4">
        <f t="shared" si="27"/>
        <v>82</v>
      </c>
      <c r="H97" s="12" t="e">
        <f t="shared" si="28"/>
        <v>#DIV/0!</v>
      </c>
      <c r="I97" s="12" t="e">
        <f t="shared" si="29"/>
        <v>#DIV/0!</v>
      </c>
      <c r="J97" s="12" t="e">
        <f t="shared" si="30"/>
        <v>#DIV/0!</v>
      </c>
      <c r="K97" s="12">
        <f t="shared" si="31"/>
        <v>6724</v>
      </c>
      <c r="L97" s="12" t="e">
        <f t="shared" si="32"/>
        <v>#DIV/0!</v>
      </c>
      <c r="M97" s="12" t="e">
        <f t="shared" si="33"/>
        <v>#DIV/0!</v>
      </c>
      <c r="N97" s="95" t="e">
        <f t="shared" si="34"/>
        <v>#DIV/0!</v>
      </c>
      <c r="O97" s="90" t="e">
        <f t="shared" si="37"/>
        <v>#DIV/0!</v>
      </c>
      <c r="P97" s="90" t="e">
        <f t="shared" si="38"/>
        <v>#DIV/0!</v>
      </c>
      <c r="Q97" s="90"/>
      <c r="R97" s="30"/>
    </row>
    <row r="98" spans="1:18" x14ac:dyDescent="0.2">
      <c r="A98">
        <v>4</v>
      </c>
      <c r="B98">
        <v>4856066</v>
      </c>
      <c r="C98">
        <v>111</v>
      </c>
      <c r="D98">
        <v>200</v>
      </c>
      <c r="E98" s="123">
        <f t="shared" si="36"/>
        <v>96</v>
      </c>
      <c r="F98" s="102" t="e">
        <f t="shared" si="35"/>
        <v>#DIV/0!</v>
      </c>
      <c r="G98" s="4">
        <f t="shared" si="27"/>
        <v>83</v>
      </c>
      <c r="H98" s="12" t="e">
        <f t="shared" si="28"/>
        <v>#DIV/0!</v>
      </c>
      <c r="I98" s="12" t="e">
        <f t="shared" si="29"/>
        <v>#DIV/0!</v>
      </c>
      <c r="J98" s="12" t="e">
        <f t="shared" si="30"/>
        <v>#DIV/0!</v>
      </c>
      <c r="K98" s="12">
        <f t="shared" si="31"/>
        <v>6889</v>
      </c>
      <c r="L98" s="12" t="e">
        <f t="shared" si="32"/>
        <v>#DIV/0!</v>
      </c>
      <c r="M98" s="12" t="e">
        <f t="shared" si="33"/>
        <v>#DIV/0!</v>
      </c>
      <c r="N98" s="95" t="e">
        <f t="shared" si="34"/>
        <v>#DIV/0!</v>
      </c>
      <c r="O98" s="90" t="e">
        <f t="shared" si="37"/>
        <v>#DIV/0!</v>
      </c>
      <c r="P98" s="90" t="e">
        <f t="shared" si="38"/>
        <v>#DIV/0!</v>
      </c>
      <c r="Q98" s="90"/>
      <c r="R98" s="30"/>
    </row>
    <row r="99" spans="1:18" x14ac:dyDescent="0.2">
      <c r="A99">
        <v>4</v>
      </c>
      <c r="B99">
        <v>4904472</v>
      </c>
      <c r="C99">
        <v>148</v>
      </c>
      <c r="D99">
        <v>200</v>
      </c>
      <c r="E99" s="123">
        <f t="shared" si="36"/>
        <v>97</v>
      </c>
      <c r="F99" s="102" t="e">
        <f t="shared" si="35"/>
        <v>#DIV/0!</v>
      </c>
      <c r="G99" s="4">
        <f t="shared" si="27"/>
        <v>84</v>
      </c>
      <c r="H99" s="12" t="e">
        <f t="shared" si="28"/>
        <v>#DIV/0!</v>
      </c>
      <c r="I99" s="12" t="e">
        <f t="shared" si="29"/>
        <v>#DIV/0!</v>
      </c>
      <c r="J99" s="12" t="e">
        <f t="shared" si="30"/>
        <v>#DIV/0!</v>
      </c>
      <c r="K99" s="12">
        <f t="shared" si="31"/>
        <v>7056</v>
      </c>
      <c r="L99" s="12" t="e">
        <f t="shared" si="32"/>
        <v>#DIV/0!</v>
      </c>
      <c r="M99" s="12" t="e">
        <f t="shared" si="33"/>
        <v>#DIV/0!</v>
      </c>
      <c r="N99" s="95" t="e">
        <f t="shared" si="34"/>
        <v>#DIV/0!</v>
      </c>
      <c r="O99" s="90" t="e">
        <f t="shared" si="37"/>
        <v>#DIV/0!</v>
      </c>
      <c r="P99" s="90" t="e">
        <f t="shared" si="38"/>
        <v>#DIV/0!</v>
      </c>
      <c r="Q99" s="90"/>
      <c r="R99" s="30"/>
    </row>
    <row r="100" spans="1:18" x14ac:dyDescent="0.2">
      <c r="A100">
        <v>4</v>
      </c>
      <c r="B100">
        <v>4951923</v>
      </c>
      <c r="C100">
        <v>179</v>
      </c>
      <c r="D100">
        <v>200</v>
      </c>
      <c r="E100" s="123">
        <f t="shared" si="36"/>
        <v>98</v>
      </c>
      <c r="F100" s="102" t="e">
        <f t="shared" si="35"/>
        <v>#DIV/0!</v>
      </c>
      <c r="G100" s="4">
        <f t="shared" ref="G100:G163" si="39">E100-$S$3</f>
        <v>85</v>
      </c>
      <c r="H100" s="12" t="e">
        <f t="shared" ref="H100:H163" si="40">F100-$S$4</f>
        <v>#DIV/0!</v>
      </c>
      <c r="I100" s="12" t="e">
        <f t="shared" ref="I100:I163" si="41">H100*H100</f>
        <v>#DIV/0!</v>
      </c>
      <c r="J100" s="12" t="e">
        <f t="shared" ref="J100:J163" si="42">G100*H100</f>
        <v>#DIV/0!</v>
      </c>
      <c r="K100" s="12">
        <f t="shared" ref="K100:K163" si="43">G100*G100</f>
        <v>7225</v>
      </c>
      <c r="L100" s="12" t="e">
        <f t="shared" ref="L100:L163" si="44">H100*H101</f>
        <v>#DIV/0!</v>
      </c>
      <c r="M100" s="12" t="e">
        <f t="shared" ref="M100:M163" si="45">G100*H101</f>
        <v>#DIV/0!</v>
      </c>
      <c r="N100" s="95" t="e">
        <f t="shared" ref="N100:N163" si="46">F99*$S$10+E99*$S$11</f>
        <v>#DIV/0!</v>
      </c>
      <c r="O100" s="90" t="e">
        <f t="shared" si="37"/>
        <v>#DIV/0!</v>
      </c>
      <c r="P100" s="90" t="e">
        <f t="shared" si="38"/>
        <v>#DIV/0!</v>
      </c>
      <c r="Q100" s="90"/>
      <c r="R100" s="30"/>
    </row>
    <row r="101" spans="1:18" x14ac:dyDescent="0.2">
      <c r="A101">
        <v>4</v>
      </c>
      <c r="B101">
        <v>4999478</v>
      </c>
      <c r="C101">
        <v>175</v>
      </c>
      <c r="D101">
        <v>200</v>
      </c>
      <c r="E101" s="123">
        <f t="shared" si="36"/>
        <v>99</v>
      </c>
      <c r="F101" s="102" t="e">
        <f t="shared" si="35"/>
        <v>#DIV/0!</v>
      </c>
      <c r="G101" s="4">
        <f t="shared" si="39"/>
        <v>86</v>
      </c>
      <c r="H101" s="12" t="e">
        <f t="shared" si="40"/>
        <v>#DIV/0!</v>
      </c>
      <c r="I101" s="12" t="e">
        <f t="shared" si="41"/>
        <v>#DIV/0!</v>
      </c>
      <c r="J101" s="12" t="e">
        <f t="shared" si="42"/>
        <v>#DIV/0!</v>
      </c>
      <c r="K101" s="12">
        <f t="shared" si="43"/>
        <v>7396</v>
      </c>
      <c r="L101" s="12" t="e">
        <f t="shared" si="44"/>
        <v>#DIV/0!</v>
      </c>
      <c r="M101" s="12" t="e">
        <f t="shared" si="45"/>
        <v>#DIV/0!</v>
      </c>
      <c r="N101" s="95" t="e">
        <f t="shared" si="46"/>
        <v>#DIV/0!</v>
      </c>
      <c r="O101" s="90" t="e">
        <f t="shared" si="37"/>
        <v>#DIV/0!</v>
      </c>
      <c r="P101" s="90" t="e">
        <f t="shared" si="38"/>
        <v>#DIV/0!</v>
      </c>
      <c r="Q101" s="90"/>
      <c r="R101" s="30"/>
    </row>
    <row r="102" spans="1:18" x14ac:dyDescent="0.2">
      <c r="A102">
        <v>4</v>
      </c>
      <c r="B102">
        <v>5047091</v>
      </c>
      <c r="C102">
        <v>171</v>
      </c>
      <c r="D102">
        <v>200</v>
      </c>
      <c r="E102" s="123">
        <f t="shared" si="36"/>
        <v>100</v>
      </c>
      <c r="F102" s="102" t="e">
        <f t="shared" si="35"/>
        <v>#DIV/0!</v>
      </c>
      <c r="G102" s="4">
        <f t="shared" si="39"/>
        <v>87</v>
      </c>
      <c r="H102" s="12" t="e">
        <f t="shared" si="40"/>
        <v>#DIV/0!</v>
      </c>
      <c r="I102" s="12" t="e">
        <f t="shared" si="41"/>
        <v>#DIV/0!</v>
      </c>
      <c r="J102" s="12" t="e">
        <f t="shared" si="42"/>
        <v>#DIV/0!</v>
      </c>
      <c r="K102" s="12">
        <f t="shared" si="43"/>
        <v>7569</v>
      </c>
      <c r="L102" s="12" t="e">
        <f t="shared" si="44"/>
        <v>#DIV/0!</v>
      </c>
      <c r="M102" s="12" t="e">
        <f t="shared" si="45"/>
        <v>#DIV/0!</v>
      </c>
      <c r="N102" s="95" t="e">
        <f t="shared" si="46"/>
        <v>#DIV/0!</v>
      </c>
      <c r="O102" s="90" t="e">
        <f t="shared" si="37"/>
        <v>#DIV/0!</v>
      </c>
      <c r="P102" s="90" t="e">
        <f t="shared" si="38"/>
        <v>#DIV/0!</v>
      </c>
      <c r="Q102" s="90"/>
      <c r="R102" s="30"/>
    </row>
    <row r="103" spans="1:18" x14ac:dyDescent="0.2">
      <c r="A103">
        <v>4</v>
      </c>
      <c r="B103">
        <v>5094681</v>
      </c>
      <c r="C103">
        <v>172</v>
      </c>
      <c r="D103">
        <v>200</v>
      </c>
      <c r="E103" s="123">
        <f t="shared" si="36"/>
        <v>101</v>
      </c>
      <c r="F103" s="102" t="e">
        <f t="shared" si="35"/>
        <v>#DIV/0!</v>
      </c>
      <c r="G103" s="4">
        <f t="shared" si="39"/>
        <v>88</v>
      </c>
      <c r="H103" s="12" t="e">
        <f t="shared" si="40"/>
        <v>#DIV/0!</v>
      </c>
      <c r="I103" s="12" t="e">
        <f t="shared" si="41"/>
        <v>#DIV/0!</v>
      </c>
      <c r="J103" s="12" t="e">
        <f t="shared" si="42"/>
        <v>#DIV/0!</v>
      </c>
      <c r="K103" s="12">
        <f t="shared" si="43"/>
        <v>7744</v>
      </c>
      <c r="L103" s="12" t="e">
        <f t="shared" si="44"/>
        <v>#DIV/0!</v>
      </c>
      <c r="M103" s="12" t="e">
        <f t="shared" si="45"/>
        <v>#DIV/0!</v>
      </c>
      <c r="N103" s="95" t="e">
        <f t="shared" si="46"/>
        <v>#DIV/0!</v>
      </c>
      <c r="O103" s="90" t="e">
        <f t="shared" si="37"/>
        <v>#DIV/0!</v>
      </c>
      <c r="P103" s="90" t="e">
        <f t="shared" si="38"/>
        <v>#DIV/0!</v>
      </c>
      <c r="Q103" s="90"/>
      <c r="R103" s="30"/>
    </row>
    <row r="104" spans="1:18" x14ac:dyDescent="0.2">
      <c r="A104">
        <v>4</v>
      </c>
      <c r="B104">
        <v>5142105</v>
      </c>
      <c r="C104">
        <v>180</v>
      </c>
      <c r="D104">
        <v>200</v>
      </c>
      <c r="E104" s="123">
        <f t="shared" si="36"/>
        <v>102</v>
      </c>
      <c r="F104" s="102" t="e">
        <f t="shared" si="35"/>
        <v>#DIV/0!</v>
      </c>
      <c r="G104" s="4">
        <f t="shared" si="39"/>
        <v>89</v>
      </c>
      <c r="H104" s="12" t="e">
        <f t="shared" si="40"/>
        <v>#DIV/0!</v>
      </c>
      <c r="I104" s="12" t="e">
        <f t="shared" si="41"/>
        <v>#DIV/0!</v>
      </c>
      <c r="J104" s="12" t="e">
        <f t="shared" si="42"/>
        <v>#DIV/0!</v>
      </c>
      <c r="K104" s="12">
        <f t="shared" si="43"/>
        <v>7921</v>
      </c>
      <c r="L104" s="12" t="e">
        <f t="shared" si="44"/>
        <v>#DIV/0!</v>
      </c>
      <c r="M104" s="12" t="e">
        <f t="shared" si="45"/>
        <v>#DIV/0!</v>
      </c>
      <c r="N104" s="95" t="e">
        <f t="shared" si="46"/>
        <v>#DIV/0!</v>
      </c>
      <c r="O104" s="90" t="e">
        <f t="shared" si="37"/>
        <v>#DIV/0!</v>
      </c>
      <c r="P104" s="90" t="e">
        <f t="shared" si="38"/>
        <v>#DIV/0!</v>
      </c>
      <c r="Q104" s="90"/>
      <c r="R104" s="30"/>
    </row>
    <row r="105" spans="1:18" x14ac:dyDescent="0.2">
      <c r="A105">
        <v>4</v>
      </c>
      <c r="B105">
        <v>5190548</v>
      </c>
      <c r="C105">
        <v>145</v>
      </c>
      <c r="D105">
        <v>200</v>
      </c>
      <c r="E105" s="123">
        <f t="shared" si="36"/>
        <v>103</v>
      </c>
      <c r="F105" s="102" t="e">
        <f t="shared" si="35"/>
        <v>#DIV/0!</v>
      </c>
      <c r="G105" s="4">
        <f t="shared" si="39"/>
        <v>90</v>
      </c>
      <c r="H105" s="12" t="e">
        <f t="shared" si="40"/>
        <v>#DIV/0!</v>
      </c>
      <c r="I105" s="12" t="e">
        <f t="shared" si="41"/>
        <v>#DIV/0!</v>
      </c>
      <c r="J105" s="12" t="e">
        <f t="shared" si="42"/>
        <v>#DIV/0!</v>
      </c>
      <c r="K105" s="12">
        <f t="shared" si="43"/>
        <v>8100</v>
      </c>
      <c r="L105" s="12" t="e">
        <f t="shared" si="44"/>
        <v>#DIV/0!</v>
      </c>
      <c r="M105" s="12" t="e">
        <f t="shared" si="45"/>
        <v>#DIV/0!</v>
      </c>
      <c r="N105" s="95" t="e">
        <f t="shared" si="46"/>
        <v>#DIV/0!</v>
      </c>
      <c r="O105" s="90" t="e">
        <f t="shared" si="37"/>
        <v>#DIV/0!</v>
      </c>
      <c r="P105" s="90" t="e">
        <f t="shared" si="38"/>
        <v>#DIV/0!</v>
      </c>
      <c r="Q105" s="90"/>
      <c r="R105" s="30"/>
    </row>
    <row r="106" spans="1:18" x14ac:dyDescent="0.2">
      <c r="A106">
        <v>4</v>
      </c>
      <c r="B106">
        <v>5238043</v>
      </c>
      <c r="C106">
        <v>169</v>
      </c>
      <c r="D106">
        <v>200</v>
      </c>
      <c r="E106" s="123">
        <f t="shared" si="36"/>
        <v>104</v>
      </c>
      <c r="F106" s="102" t="e">
        <f t="shared" si="35"/>
        <v>#DIV/0!</v>
      </c>
      <c r="G106" s="4">
        <f t="shared" si="39"/>
        <v>91</v>
      </c>
      <c r="H106" s="12" t="e">
        <f t="shared" si="40"/>
        <v>#DIV/0!</v>
      </c>
      <c r="I106" s="12" t="e">
        <f t="shared" si="41"/>
        <v>#DIV/0!</v>
      </c>
      <c r="J106" s="12" t="e">
        <f t="shared" si="42"/>
        <v>#DIV/0!</v>
      </c>
      <c r="K106" s="12">
        <f t="shared" si="43"/>
        <v>8281</v>
      </c>
      <c r="L106" s="12" t="e">
        <f t="shared" si="44"/>
        <v>#DIV/0!</v>
      </c>
      <c r="M106" s="12" t="e">
        <f t="shared" si="45"/>
        <v>#DIV/0!</v>
      </c>
      <c r="N106" s="95" t="e">
        <f t="shared" si="46"/>
        <v>#DIV/0!</v>
      </c>
      <c r="O106" s="90" t="e">
        <f t="shared" si="37"/>
        <v>#DIV/0!</v>
      </c>
      <c r="P106" s="90" t="e">
        <f t="shared" si="38"/>
        <v>#DIV/0!</v>
      </c>
      <c r="Q106" s="90"/>
      <c r="R106" s="30"/>
    </row>
    <row r="107" spans="1:18" x14ac:dyDescent="0.2">
      <c r="A107">
        <v>4</v>
      </c>
      <c r="B107">
        <v>5287482</v>
      </c>
      <c r="C107">
        <v>117</v>
      </c>
      <c r="D107">
        <v>200</v>
      </c>
      <c r="E107" s="123">
        <f t="shared" si="36"/>
        <v>105</v>
      </c>
      <c r="F107" s="102" t="e">
        <f t="shared" si="35"/>
        <v>#DIV/0!</v>
      </c>
      <c r="G107" s="4">
        <f t="shared" si="39"/>
        <v>92</v>
      </c>
      <c r="H107" s="12" t="e">
        <f t="shared" si="40"/>
        <v>#DIV/0!</v>
      </c>
      <c r="I107" s="12" t="e">
        <f t="shared" si="41"/>
        <v>#DIV/0!</v>
      </c>
      <c r="J107" s="12" t="e">
        <f t="shared" si="42"/>
        <v>#DIV/0!</v>
      </c>
      <c r="K107" s="12">
        <f t="shared" si="43"/>
        <v>8464</v>
      </c>
      <c r="L107" s="12" t="e">
        <f t="shared" si="44"/>
        <v>#DIV/0!</v>
      </c>
      <c r="M107" s="12" t="e">
        <f t="shared" si="45"/>
        <v>#DIV/0!</v>
      </c>
      <c r="N107" s="95" t="e">
        <f t="shared" si="46"/>
        <v>#DIV/0!</v>
      </c>
      <c r="O107" s="90" t="e">
        <f t="shared" si="37"/>
        <v>#DIV/0!</v>
      </c>
      <c r="P107" s="90" t="e">
        <f t="shared" si="38"/>
        <v>#DIV/0!</v>
      </c>
      <c r="Q107" s="90"/>
      <c r="R107" s="30"/>
    </row>
    <row r="108" spans="1:18" x14ac:dyDescent="0.2">
      <c r="A108">
        <v>4</v>
      </c>
      <c r="B108">
        <v>5335070</v>
      </c>
      <c r="C108">
        <v>176</v>
      </c>
      <c r="D108">
        <v>200</v>
      </c>
      <c r="E108" s="123">
        <f t="shared" si="36"/>
        <v>106</v>
      </c>
      <c r="F108" s="102" t="e">
        <f t="shared" si="35"/>
        <v>#DIV/0!</v>
      </c>
      <c r="G108" s="4">
        <f t="shared" si="39"/>
        <v>93</v>
      </c>
      <c r="H108" s="12" t="e">
        <f t="shared" si="40"/>
        <v>#DIV/0!</v>
      </c>
      <c r="I108" s="12" t="e">
        <f t="shared" si="41"/>
        <v>#DIV/0!</v>
      </c>
      <c r="J108" s="12" t="e">
        <f t="shared" si="42"/>
        <v>#DIV/0!</v>
      </c>
      <c r="K108" s="12">
        <f t="shared" si="43"/>
        <v>8649</v>
      </c>
      <c r="L108" s="12" t="e">
        <f t="shared" si="44"/>
        <v>#DIV/0!</v>
      </c>
      <c r="M108" s="12" t="e">
        <f t="shared" si="45"/>
        <v>#DIV/0!</v>
      </c>
      <c r="N108" s="95" t="e">
        <f t="shared" si="46"/>
        <v>#DIV/0!</v>
      </c>
      <c r="O108" s="90" t="e">
        <f t="shared" si="37"/>
        <v>#DIV/0!</v>
      </c>
      <c r="P108" s="90" t="e">
        <f t="shared" si="38"/>
        <v>#DIV/0!</v>
      </c>
      <c r="Q108" s="90"/>
      <c r="R108" s="30"/>
    </row>
    <row r="109" spans="1:18" x14ac:dyDescent="0.2">
      <c r="A109">
        <v>4</v>
      </c>
      <c r="B109">
        <v>5382903</v>
      </c>
      <c r="C109">
        <v>164</v>
      </c>
      <c r="D109">
        <v>200</v>
      </c>
      <c r="E109" s="123">
        <f t="shared" si="36"/>
        <v>107</v>
      </c>
      <c r="F109" s="102" t="e">
        <f t="shared" si="35"/>
        <v>#DIV/0!</v>
      </c>
      <c r="G109" s="4">
        <f t="shared" si="39"/>
        <v>94</v>
      </c>
      <c r="H109" s="12" t="e">
        <f t="shared" si="40"/>
        <v>#DIV/0!</v>
      </c>
      <c r="I109" s="12" t="e">
        <f t="shared" si="41"/>
        <v>#DIV/0!</v>
      </c>
      <c r="J109" s="12" t="e">
        <f t="shared" si="42"/>
        <v>#DIV/0!</v>
      </c>
      <c r="K109" s="12">
        <f t="shared" si="43"/>
        <v>8836</v>
      </c>
      <c r="L109" s="12" t="e">
        <f t="shared" si="44"/>
        <v>#DIV/0!</v>
      </c>
      <c r="M109" s="12" t="e">
        <f t="shared" si="45"/>
        <v>#DIV/0!</v>
      </c>
      <c r="N109" s="95" t="e">
        <f t="shared" si="46"/>
        <v>#DIV/0!</v>
      </c>
      <c r="O109" s="90" t="e">
        <f t="shared" si="37"/>
        <v>#DIV/0!</v>
      </c>
      <c r="P109" s="90" t="e">
        <f t="shared" si="38"/>
        <v>#DIV/0!</v>
      </c>
      <c r="Q109" s="90"/>
      <c r="R109" s="30"/>
    </row>
    <row r="110" spans="1:18" x14ac:dyDescent="0.2">
      <c r="A110">
        <v>4</v>
      </c>
      <c r="B110">
        <v>5430755</v>
      </c>
      <c r="C110">
        <v>165</v>
      </c>
      <c r="D110">
        <v>200</v>
      </c>
      <c r="E110" s="123">
        <f t="shared" si="36"/>
        <v>108</v>
      </c>
      <c r="F110" s="102" t="e">
        <f t="shared" si="35"/>
        <v>#DIV/0!</v>
      </c>
      <c r="G110" s="4">
        <f t="shared" si="39"/>
        <v>95</v>
      </c>
      <c r="H110" s="12" t="e">
        <f t="shared" si="40"/>
        <v>#DIV/0!</v>
      </c>
      <c r="I110" s="12" t="e">
        <f t="shared" si="41"/>
        <v>#DIV/0!</v>
      </c>
      <c r="J110" s="12" t="e">
        <f t="shared" si="42"/>
        <v>#DIV/0!</v>
      </c>
      <c r="K110" s="12">
        <f t="shared" si="43"/>
        <v>9025</v>
      </c>
      <c r="L110" s="12" t="e">
        <f t="shared" si="44"/>
        <v>#DIV/0!</v>
      </c>
      <c r="M110" s="12" t="e">
        <f t="shared" si="45"/>
        <v>#DIV/0!</v>
      </c>
      <c r="N110" s="95" t="e">
        <f t="shared" si="46"/>
        <v>#DIV/0!</v>
      </c>
      <c r="O110" s="90" t="e">
        <f t="shared" si="37"/>
        <v>#DIV/0!</v>
      </c>
      <c r="P110" s="90" t="e">
        <f t="shared" si="38"/>
        <v>#DIV/0!</v>
      </c>
      <c r="Q110" s="90"/>
      <c r="R110" s="30"/>
    </row>
    <row r="111" spans="1:18" x14ac:dyDescent="0.2">
      <c r="A111">
        <v>4</v>
      </c>
      <c r="B111">
        <v>5478189</v>
      </c>
      <c r="C111">
        <v>178</v>
      </c>
      <c r="D111">
        <v>200</v>
      </c>
      <c r="E111" s="123">
        <f t="shared" si="36"/>
        <v>109</v>
      </c>
      <c r="F111" s="102" t="e">
        <f t="shared" si="35"/>
        <v>#DIV/0!</v>
      </c>
      <c r="G111" s="4">
        <f t="shared" si="39"/>
        <v>96</v>
      </c>
      <c r="H111" s="12" t="e">
        <f t="shared" si="40"/>
        <v>#DIV/0!</v>
      </c>
      <c r="I111" s="12" t="e">
        <f t="shared" si="41"/>
        <v>#DIV/0!</v>
      </c>
      <c r="J111" s="12" t="e">
        <f t="shared" si="42"/>
        <v>#DIV/0!</v>
      </c>
      <c r="K111" s="12">
        <f t="shared" si="43"/>
        <v>9216</v>
      </c>
      <c r="L111" s="12" t="e">
        <f t="shared" si="44"/>
        <v>#DIV/0!</v>
      </c>
      <c r="M111" s="12" t="e">
        <f t="shared" si="45"/>
        <v>#DIV/0!</v>
      </c>
      <c r="N111" s="95" t="e">
        <f t="shared" si="46"/>
        <v>#DIV/0!</v>
      </c>
      <c r="O111" s="90" t="e">
        <f t="shared" si="37"/>
        <v>#DIV/0!</v>
      </c>
      <c r="P111" s="90" t="e">
        <f t="shared" si="38"/>
        <v>#DIV/0!</v>
      </c>
      <c r="Q111" s="90"/>
      <c r="R111" s="30"/>
    </row>
    <row r="112" spans="1:18" x14ac:dyDescent="0.2">
      <c r="A112">
        <v>4</v>
      </c>
      <c r="B112">
        <v>5526275</v>
      </c>
      <c r="C112">
        <v>168</v>
      </c>
      <c r="D112">
        <v>200</v>
      </c>
      <c r="E112" s="123">
        <f t="shared" si="36"/>
        <v>110</v>
      </c>
      <c r="F112" s="102" t="e">
        <f t="shared" si="35"/>
        <v>#DIV/0!</v>
      </c>
      <c r="G112" s="4">
        <f t="shared" si="39"/>
        <v>97</v>
      </c>
      <c r="H112" s="12" t="e">
        <f t="shared" si="40"/>
        <v>#DIV/0!</v>
      </c>
      <c r="I112" s="12" t="e">
        <f t="shared" si="41"/>
        <v>#DIV/0!</v>
      </c>
      <c r="J112" s="12" t="e">
        <f t="shared" si="42"/>
        <v>#DIV/0!</v>
      </c>
      <c r="K112" s="12">
        <f t="shared" si="43"/>
        <v>9409</v>
      </c>
      <c r="L112" s="12" t="e">
        <f t="shared" si="44"/>
        <v>#DIV/0!</v>
      </c>
      <c r="M112" s="12" t="e">
        <f t="shared" si="45"/>
        <v>#DIV/0!</v>
      </c>
      <c r="N112" s="95" t="e">
        <f t="shared" si="46"/>
        <v>#DIV/0!</v>
      </c>
      <c r="O112" s="90" t="e">
        <f t="shared" si="37"/>
        <v>#DIV/0!</v>
      </c>
      <c r="P112" s="90" t="e">
        <f t="shared" si="38"/>
        <v>#DIV/0!</v>
      </c>
      <c r="Q112" s="90"/>
      <c r="R112" s="30"/>
    </row>
    <row r="113" spans="1:18" x14ac:dyDescent="0.2">
      <c r="A113">
        <v>4</v>
      </c>
      <c r="B113">
        <v>5575555</v>
      </c>
      <c r="C113">
        <v>107</v>
      </c>
      <c r="D113">
        <v>200</v>
      </c>
      <c r="E113" s="123">
        <f t="shared" si="36"/>
        <v>111</v>
      </c>
      <c r="F113" s="102" t="e">
        <f t="shared" si="35"/>
        <v>#DIV/0!</v>
      </c>
      <c r="G113" s="4">
        <f t="shared" si="39"/>
        <v>98</v>
      </c>
      <c r="H113" s="12" t="e">
        <f t="shared" si="40"/>
        <v>#DIV/0!</v>
      </c>
      <c r="I113" s="12" t="e">
        <f t="shared" si="41"/>
        <v>#DIV/0!</v>
      </c>
      <c r="J113" s="12" t="e">
        <f t="shared" si="42"/>
        <v>#DIV/0!</v>
      </c>
      <c r="K113" s="12">
        <f t="shared" si="43"/>
        <v>9604</v>
      </c>
      <c r="L113" s="12" t="e">
        <f t="shared" si="44"/>
        <v>#DIV/0!</v>
      </c>
      <c r="M113" s="12" t="e">
        <f t="shared" si="45"/>
        <v>#DIV/0!</v>
      </c>
      <c r="N113" s="95" t="e">
        <f t="shared" si="46"/>
        <v>#DIV/0!</v>
      </c>
      <c r="O113" s="90" t="e">
        <f t="shared" si="37"/>
        <v>#DIV/0!</v>
      </c>
      <c r="P113" s="90" t="e">
        <f t="shared" si="38"/>
        <v>#DIV/0!</v>
      </c>
      <c r="Q113" s="90"/>
      <c r="R113" s="30"/>
    </row>
    <row r="114" spans="1:18" x14ac:dyDescent="0.2">
      <c r="A114">
        <v>4</v>
      </c>
      <c r="B114">
        <v>5623441</v>
      </c>
      <c r="C114">
        <v>164</v>
      </c>
      <c r="D114">
        <v>200</v>
      </c>
      <c r="E114" s="123">
        <f t="shared" si="36"/>
        <v>112</v>
      </c>
      <c r="F114" s="102" t="e">
        <f t="shared" si="35"/>
        <v>#DIV/0!</v>
      </c>
      <c r="G114" s="4">
        <f t="shared" si="39"/>
        <v>99</v>
      </c>
      <c r="H114" s="12" t="e">
        <f t="shared" si="40"/>
        <v>#DIV/0!</v>
      </c>
      <c r="I114" s="12" t="e">
        <f t="shared" si="41"/>
        <v>#DIV/0!</v>
      </c>
      <c r="J114" s="12" t="e">
        <f t="shared" si="42"/>
        <v>#DIV/0!</v>
      </c>
      <c r="K114" s="12">
        <f t="shared" si="43"/>
        <v>9801</v>
      </c>
      <c r="L114" s="12" t="e">
        <f t="shared" si="44"/>
        <v>#DIV/0!</v>
      </c>
      <c r="M114" s="12" t="e">
        <f t="shared" si="45"/>
        <v>#DIV/0!</v>
      </c>
      <c r="N114" s="95" t="e">
        <f t="shared" si="46"/>
        <v>#DIV/0!</v>
      </c>
      <c r="O114" s="90" t="e">
        <f t="shared" si="37"/>
        <v>#DIV/0!</v>
      </c>
      <c r="P114" s="90" t="e">
        <f t="shared" si="38"/>
        <v>#DIV/0!</v>
      </c>
      <c r="Q114" s="90"/>
      <c r="R114" s="30"/>
    </row>
    <row r="115" spans="1:18" x14ac:dyDescent="0.2">
      <c r="A115">
        <v>4</v>
      </c>
      <c r="B115">
        <v>5671386</v>
      </c>
      <c r="C115">
        <v>162</v>
      </c>
      <c r="D115">
        <v>200</v>
      </c>
      <c r="E115" s="123">
        <f t="shared" si="36"/>
        <v>113</v>
      </c>
      <c r="F115" s="102" t="e">
        <f t="shared" si="35"/>
        <v>#DIV/0!</v>
      </c>
      <c r="G115" s="4">
        <f t="shared" si="39"/>
        <v>100</v>
      </c>
      <c r="H115" s="12" t="e">
        <f t="shared" si="40"/>
        <v>#DIV/0!</v>
      </c>
      <c r="I115" s="12" t="e">
        <f t="shared" si="41"/>
        <v>#DIV/0!</v>
      </c>
      <c r="J115" s="12" t="e">
        <f t="shared" si="42"/>
        <v>#DIV/0!</v>
      </c>
      <c r="K115" s="12">
        <f t="shared" si="43"/>
        <v>10000</v>
      </c>
      <c r="L115" s="12" t="e">
        <f t="shared" si="44"/>
        <v>#DIV/0!</v>
      </c>
      <c r="M115" s="12" t="e">
        <f t="shared" si="45"/>
        <v>#DIV/0!</v>
      </c>
      <c r="N115" s="95" t="e">
        <f t="shared" si="46"/>
        <v>#DIV/0!</v>
      </c>
      <c r="O115" s="90" t="e">
        <f t="shared" si="37"/>
        <v>#DIV/0!</v>
      </c>
      <c r="P115" s="90" t="e">
        <f t="shared" si="38"/>
        <v>#DIV/0!</v>
      </c>
      <c r="Q115" s="90"/>
      <c r="R115" s="30"/>
    </row>
    <row r="116" spans="1:18" x14ac:dyDescent="0.2">
      <c r="A116">
        <v>4</v>
      </c>
      <c r="B116">
        <v>5719043</v>
      </c>
      <c r="C116">
        <v>171</v>
      </c>
      <c r="D116">
        <v>200</v>
      </c>
      <c r="E116" s="123">
        <f t="shared" si="36"/>
        <v>114</v>
      </c>
      <c r="F116" s="102" t="e">
        <f t="shared" si="35"/>
        <v>#DIV/0!</v>
      </c>
      <c r="G116" s="4">
        <f t="shared" si="39"/>
        <v>101</v>
      </c>
      <c r="H116" s="12" t="e">
        <f t="shared" si="40"/>
        <v>#DIV/0!</v>
      </c>
      <c r="I116" s="12" t="e">
        <f t="shared" si="41"/>
        <v>#DIV/0!</v>
      </c>
      <c r="J116" s="12" t="e">
        <f t="shared" si="42"/>
        <v>#DIV/0!</v>
      </c>
      <c r="K116" s="12">
        <f t="shared" si="43"/>
        <v>10201</v>
      </c>
      <c r="L116" s="12" t="e">
        <f t="shared" si="44"/>
        <v>#DIV/0!</v>
      </c>
      <c r="M116" s="12" t="e">
        <f t="shared" si="45"/>
        <v>#DIV/0!</v>
      </c>
      <c r="N116" s="95" t="e">
        <f t="shared" si="46"/>
        <v>#DIV/0!</v>
      </c>
      <c r="O116" s="90" t="e">
        <f t="shared" si="37"/>
        <v>#DIV/0!</v>
      </c>
      <c r="P116" s="90" t="e">
        <f t="shared" si="38"/>
        <v>#DIV/0!</v>
      </c>
      <c r="Q116" s="90"/>
      <c r="R116" s="30"/>
    </row>
    <row r="117" spans="1:18" x14ac:dyDescent="0.2">
      <c r="A117">
        <v>4</v>
      </c>
      <c r="B117">
        <v>5766811</v>
      </c>
      <c r="C117">
        <v>166</v>
      </c>
      <c r="D117">
        <v>200</v>
      </c>
      <c r="E117" s="123">
        <f t="shared" si="36"/>
        <v>115</v>
      </c>
      <c r="F117" s="102" t="e">
        <f t="shared" si="35"/>
        <v>#DIV/0!</v>
      </c>
      <c r="G117" s="4">
        <f t="shared" si="39"/>
        <v>102</v>
      </c>
      <c r="H117" s="12" t="e">
        <f t="shared" si="40"/>
        <v>#DIV/0!</v>
      </c>
      <c r="I117" s="12" t="e">
        <f t="shared" si="41"/>
        <v>#DIV/0!</v>
      </c>
      <c r="J117" s="12" t="e">
        <f t="shared" si="42"/>
        <v>#DIV/0!</v>
      </c>
      <c r="K117" s="12">
        <f t="shared" si="43"/>
        <v>10404</v>
      </c>
      <c r="L117" s="12" t="e">
        <f t="shared" si="44"/>
        <v>#DIV/0!</v>
      </c>
      <c r="M117" s="12" t="e">
        <f t="shared" si="45"/>
        <v>#DIV/0!</v>
      </c>
      <c r="N117" s="95" t="e">
        <f t="shared" si="46"/>
        <v>#DIV/0!</v>
      </c>
      <c r="O117" s="90" t="e">
        <f t="shared" si="37"/>
        <v>#DIV/0!</v>
      </c>
      <c r="P117" s="90" t="e">
        <f t="shared" si="38"/>
        <v>#DIV/0!</v>
      </c>
      <c r="Q117" s="90"/>
      <c r="R117" s="30"/>
    </row>
    <row r="118" spans="1:18" x14ac:dyDescent="0.2">
      <c r="A118">
        <v>4</v>
      </c>
      <c r="B118">
        <v>5810423</v>
      </c>
      <c r="C118">
        <v>165</v>
      </c>
      <c r="D118">
        <v>200</v>
      </c>
      <c r="E118" s="123">
        <f t="shared" si="36"/>
        <v>116</v>
      </c>
      <c r="F118" s="102" t="e">
        <f t="shared" si="35"/>
        <v>#DIV/0!</v>
      </c>
      <c r="G118" s="4">
        <f t="shared" si="39"/>
        <v>103</v>
      </c>
      <c r="H118" s="12" t="e">
        <f t="shared" si="40"/>
        <v>#DIV/0!</v>
      </c>
      <c r="I118" s="12" t="e">
        <f t="shared" si="41"/>
        <v>#DIV/0!</v>
      </c>
      <c r="J118" s="12" t="e">
        <f t="shared" si="42"/>
        <v>#DIV/0!</v>
      </c>
      <c r="K118" s="12">
        <f t="shared" si="43"/>
        <v>10609</v>
      </c>
      <c r="L118" s="12" t="e">
        <f t="shared" si="44"/>
        <v>#DIV/0!</v>
      </c>
      <c r="M118" s="12" t="e">
        <f t="shared" si="45"/>
        <v>#DIV/0!</v>
      </c>
      <c r="N118" s="95" t="e">
        <f t="shared" si="46"/>
        <v>#DIV/0!</v>
      </c>
      <c r="O118" s="90" t="e">
        <f t="shared" si="37"/>
        <v>#DIV/0!</v>
      </c>
      <c r="P118" s="90" t="e">
        <f t="shared" si="38"/>
        <v>#DIV/0!</v>
      </c>
      <c r="Q118" s="90"/>
      <c r="R118" s="30"/>
    </row>
    <row r="119" spans="1:18" x14ac:dyDescent="0.2">
      <c r="A119">
        <v>4</v>
      </c>
      <c r="B119">
        <v>5864258</v>
      </c>
      <c r="C119">
        <v>107</v>
      </c>
      <c r="D119">
        <v>200</v>
      </c>
      <c r="E119" s="123">
        <f t="shared" si="36"/>
        <v>117</v>
      </c>
      <c r="F119" s="102" t="e">
        <f t="shared" si="35"/>
        <v>#DIV/0!</v>
      </c>
      <c r="G119" s="4">
        <f t="shared" si="39"/>
        <v>104</v>
      </c>
      <c r="H119" s="12" t="e">
        <f t="shared" si="40"/>
        <v>#DIV/0!</v>
      </c>
      <c r="I119" s="12" t="e">
        <f t="shared" si="41"/>
        <v>#DIV/0!</v>
      </c>
      <c r="J119" s="12" t="e">
        <f t="shared" si="42"/>
        <v>#DIV/0!</v>
      </c>
      <c r="K119" s="12">
        <f t="shared" si="43"/>
        <v>10816</v>
      </c>
      <c r="L119" s="12" t="e">
        <f t="shared" si="44"/>
        <v>#DIV/0!</v>
      </c>
      <c r="M119" s="12" t="e">
        <f t="shared" si="45"/>
        <v>#DIV/0!</v>
      </c>
      <c r="N119" s="95" t="e">
        <f t="shared" si="46"/>
        <v>#DIV/0!</v>
      </c>
      <c r="O119" s="90" t="e">
        <f t="shared" si="37"/>
        <v>#DIV/0!</v>
      </c>
      <c r="P119" s="90" t="e">
        <f t="shared" si="38"/>
        <v>#DIV/0!</v>
      </c>
      <c r="Q119" s="90"/>
      <c r="R119" s="30"/>
    </row>
    <row r="120" spans="1:18" x14ac:dyDescent="0.2">
      <c r="A120">
        <v>4</v>
      </c>
      <c r="B120">
        <v>5911597</v>
      </c>
      <c r="C120">
        <v>180</v>
      </c>
      <c r="D120">
        <v>200</v>
      </c>
      <c r="E120" s="123">
        <f t="shared" si="36"/>
        <v>118</v>
      </c>
      <c r="F120" s="102" t="e">
        <f t="shared" si="35"/>
        <v>#DIV/0!</v>
      </c>
      <c r="G120" s="4">
        <f t="shared" si="39"/>
        <v>105</v>
      </c>
      <c r="H120" s="12" t="e">
        <f t="shared" si="40"/>
        <v>#DIV/0!</v>
      </c>
      <c r="I120" s="12" t="e">
        <f t="shared" si="41"/>
        <v>#DIV/0!</v>
      </c>
      <c r="J120" s="12" t="e">
        <f t="shared" si="42"/>
        <v>#DIV/0!</v>
      </c>
      <c r="K120" s="12">
        <f t="shared" si="43"/>
        <v>11025</v>
      </c>
      <c r="L120" s="12" t="e">
        <f t="shared" si="44"/>
        <v>#DIV/0!</v>
      </c>
      <c r="M120" s="12" t="e">
        <f t="shared" si="45"/>
        <v>#DIV/0!</v>
      </c>
      <c r="N120" s="95" t="e">
        <f t="shared" si="46"/>
        <v>#DIV/0!</v>
      </c>
      <c r="O120" s="90" t="e">
        <f t="shared" si="37"/>
        <v>#DIV/0!</v>
      </c>
      <c r="P120" s="90" t="e">
        <f t="shared" si="38"/>
        <v>#DIV/0!</v>
      </c>
      <c r="Q120" s="90"/>
      <c r="R120" s="30"/>
    </row>
    <row r="121" spans="1:18" x14ac:dyDescent="0.2">
      <c r="A121">
        <v>4</v>
      </c>
      <c r="B121">
        <v>5958915</v>
      </c>
      <c r="C121">
        <v>182</v>
      </c>
      <c r="D121">
        <v>200</v>
      </c>
      <c r="E121" s="123">
        <f t="shared" si="36"/>
        <v>119</v>
      </c>
      <c r="F121" s="102" t="e">
        <f t="shared" si="35"/>
        <v>#DIV/0!</v>
      </c>
      <c r="G121" s="4">
        <f t="shared" si="39"/>
        <v>106</v>
      </c>
      <c r="H121" s="12" t="e">
        <f t="shared" si="40"/>
        <v>#DIV/0!</v>
      </c>
      <c r="I121" s="12" t="e">
        <f t="shared" si="41"/>
        <v>#DIV/0!</v>
      </c>
      <c r="J121" s="12" t="e">
        <f t="shared" si="42"/>
        <v>#DIV/0!</v>
      </c>
      <c r="K121" s="12">
        <f t="shared" si="43"/>
        <v>11236</v>
      </c>
      <c r="L121" s="12" t="e">
        <f t="shared" si="44"/>
        <v>#DIV/0!</v>
      </c>
      <c r="M121" s="12" t="e">
        <f t="shared" si="45"/>
        <v>#DIV/0!</v>
      </c>
      <c r="N121" s="95" t="e">
        <f t="shared" si="46"/>
        <v>#DIV/0!</v>
      </c>
      <c r="O121" s="90" t="e">
        <f t="shared" si="37"/>
        <v>#DIV/0!</v>
      </c>
      <c r="P121" s="90" t="e">
        <f t="shared" si="38"/>
        <v>#DIV/0!</v>
      </c>
      <c r="Q121" s="90"/>
      <c r="R121" s="30"/>
    </row>
    <row r="122" spans="1:18" x14ac:dyDescent="0.2">
      <c r="A122">
        <v>4</v>
      </c>
      <c r="B122">
        <v>6007056</v>
      </c>
      <c r="C122">
        <v>162</v>
      </c>
      <c r="D122">
        <v>200</v>
      </c>
      <c r="E122" s="123">
        <f t="shared" si="36"/>
        <v>120</v>
      </c>
      <c r="F122" s="102" t="e">
        <f t="shared" si="35"/>
        <v>#DIV/0!</v>
      </c>
      <c r="G122" s="4">
        <f t="shared" si="39"/>
        <v>107</v>
      </c>
      <c r="H122" s="12" t="e">
        <f t="shared" si="40"/>
        <v>#DIV/0!</v>
      </c>
      <c r="I122" s="12" t="e">
        <f t="shared" si="41"/>
        <v>#DIV/0!</v>
      </c>
      <c r="J122" s="12" t="e">
        <f t="shared" si="42"/>
        <v>#DIV/0!</v>
      </c>
      <c r="K122" s="12">
        <f t="shared" si="43"/>
        <v>11449</v>
      </c>
      <c r="L122" s="12" t="e">
        <f t="shared" si="44"/>
        <v>#DIV/0!</v>
      </c>
      <c r="M122" s="12" t="e">
        <f t="shared" si="45"/>
        <v>#DIV/0!</v>
      </c>
      <c r="N122" s="95" t="e">
        <f t="shared" si="46"/>
        <v>#DIV/0!</v>
      </c>
      <c r="O122" s="90" t="e">
        <f t="shared" si="37"/>
        <v>#DIV/0!</v>
      </c>
      <c r="P122" s="90" t="e">
        <f t="shared" si="38"/>
        <v>#DIV/0!</v>
      </c>
      <c r="Q122" s="90"/>
      <c r="R122" s="30"/>
    </row>
    <row r="123" spans="1:18" x14ac:dyDescent="0.2">
      <c r="A123">
        <v>4</v>
      </c>
      <c r="B123">
        <v>6054579</v>
      </c>
      <c r="C123">
        <v>170</v>
      </c>
      <c r="D123">
        <v>200</v>
      </c>
      <c r="E123" s="123">
        <f t="shared" si="36"/>
        <v>121</v>
      </c>
      <c r="F123" s="102" t="e">
        <f t="shared" si="35"/>
        <v>#DIV/0!</v>
      </c>
      <c r="G123" s="4">
        <f t="shared" si="39"/>
        <v>108</v>
      </c>
      <c r="H123" s="12" t="e">
        <f t="shared" si="40"/>
        <v>#DIV/0!</v>
      </c>
      <c r="I123" s="12" t="e">
        <f t="shared" si="41"/>
        <v>#DIV/0!</v>
      </c>
      <c r="J123" s="12" t="e">
        <f t="shared" si="42"/>
        <v>#DIV/0!</v>
      </c>
      <c r="K123" s="12">
        <f t="shared" si="43"/>
        <v>11664</v>
      </c>
      <c r="L123" s="12" t="e">
        <f t="shared" si="44"/>
        <v>#DIV/0!</v>
      </c>
      <c r="M123" s="12" t="e">
        <f t="shared" si="45"/>
        <v>#DIV/0!</v>
      </c>
      <c r="N123" s="95" t="e">
        <f t="shared" si="46"/>
        <v>#DIV/0!</v>
      </c>
      <c r="O123" s="90" t="e">
        <f t="shared" si="37"/>
        <v>#DIV/0!</v>
      </c>
      <c r="P123" s="90" t="e">
        <f t="shared" si="38"/>
        <v>#DIV/0!</v>
      </c>
      <c r="Q123" s="90"/>
      <c r="R123" s="30"/>
    </row>
    <row r="124" spans="1:18" x14ac:dyDescent="0.2">
      <c r="A124">
        <v>4</v>
      </c>
      <c r="B124">
        <v>6101890</v>
      </c>
      <c r="C124">
        <v>183</v>
      </c>
      <c r="D124">
        <v>200</v>
      </c>
      <c r="E124" s="123">
        <f t="shared" si="36"/>
        <v>122</v>
      </c>
      <c r="F124" s="102" t="e">
        <f t="shared" si="35"/>
        <v>#DIV/0!</v>
      </c>
      <c r="G124" s="4">
        <f t="shared" si="39"/>
        <v>109</v>
      </c>
      <c r="H124" s="12" t="e">
        <f t="shared" si="40"/>
        <v>#DIV/0!</v>
      </c>
      <c r="I124" s="12" t="e">
        <f t="shared" si="41"/>
        <v>#DIV/0!</v>
      </c>
      <c r="J124" s="12" t="e">
        <f t="shared" si="42"/>
        <v>#DIV/0!</v>
      </c>
      <c r="K124" s="12">
        <f t="shared" si="43"/>
        <v>11881</v>
      </c>
      <c r="L124" s="12" t="e">
        <f t="shared" si="44"/>
        <v>#DIV/0!</v>
      </c>
      <c r="M124" s="12" t="e">
        <f t="shared" si="45"/>
        <v>#DIV/0!</v>
      </c>
      <c r="N124" s="95" t="e">
        <f t="shared" si="46"/>
        <v>#DIV/0!</v>
      </c>
      <c r="O124" s="90" t="e">
        <f t="shared" si="37"/>
        <v>#DIV/0!</v>
      </c>
      <c r="P124" s="90" t="e">
        <f t="shared" si="38"/>
        <v>#DIV/0!</v>
      </c>
      <c r="Q124" s="90"/>
      <c r="R124" s="30"/>
    </row>
    <row r="125" spans="1:18" x14ac:dyDescent="0.2">
      <c r="A125">
        <v>4</v>
      </c>
      <c r="B125">
        <v>6149441</v>
      </c>
      <c r="C125">
        <v>176</v>
      </c>
      <c r="D125">
        <v>200</v>
      </c>
      <c r="E125" s="123">
        <f t="shared" si="36"/>
        <v>123</v>
      </c>
      <c r="F125" s="102" t="e">
        <f t="shared" si="35"/>
        <v>#DIV/0!</v>
      </c>
      <c r="G125" s="4">
        <f t="shared" si="39"/>
        <v>110</v>
      </c>
      <c r="H125" s="12" t="e">
        <f t="shared" si="40"/>
        <v>#DIV/0!</v>
      </c>
      <c r="I125" s="12" t="e">
        <f t="shared" si="41"/>
        <v>#DIV/0!</v>
      </c>
      <c r="J125" s="12" t="e">
        <f t="shared" si="42"/>
        <v>#DIV/0!</v>
      </c>
      <c r="K125" s="12">
        <f t="shared" si="43"/>
        <v>12100</v>
      </c>
      <c r="L125" s="12" t="e">
        <f t="shared" si="44"/>
        <v>#DIV/0!</v>
      </c>
      <c r="M125" s="12" t="e">
        <f t="shared" si="45"/>
        <v>#DIV/0!</v>
      </c>
      <c r="N125" s="95" t="e">
        <f t="shared" si="46"/>
        <v>#DIV/0!</v>
      </c>
      <c r="O125" s="90" t="e">
        <f t="shared" si="37"/>
        <v>#DIV/0!</v>
      </c>
      <c r="P125" s="90" t="e">
        <f t="shared" si="38"/>
        <v>#DIV/0!</v>
      </c>
      <c r="Q125" s="90"/>
      <c r="R125" s="30"/>
    </row>
    <row r="126" spans="1:18" x14ac:dyDescent="0.2">
      <c r="A126">
        <v>4</v>
      </c>
      <c r="B126">
        <v>6196734</v>
      </c>
      <c r="C126">
        <v>183</v>
      </c>
      <c r="D126">
        <v>200</v>
      </c>
      <c r="E126" s="123">
        <f t="shared" si="36"/>
        <v>124</v>
      </c>
      <c r="F126" s="102" t="e">
        <f t="shared" si="35"/>
        <v>#DIV/0!</v>
      </c>
      <c r="G126" s="4">
        <f t="shared" si="39"/>
        <v>111</v>
      </c>
      <c r="H126" s="12" t="e">
        <f t="shared" si="40"/>
        <v>#DIV/0!</v>
      </c>
      <c r="I126" s="12" t="e">
        <f t="shared" si="41"/>
        <v>#DIV/0!</v>
      </c>
      <c r="J126" s="12" t="e">
        <f t="shared" si="42"/>
        <v>#DIV/0!</v>
      </c>
      <c r="K126" s="12">
        <f t="shared" si="43"/>
        <v>12321</v>
      </c>
      <c r="L126" s="12" t="e">
        <f t="shared" si="44"/>
        <v>#DIV/0!</v>
      </c>
      <c r="M126" s="12" t="e">
        <f t="shared" si="45"/>
        <v>#DIV/0!</v>
      </c>
      <c r="N126" s="95" t="e">
        <f t="shared" si="46"/>
        <v>#DIV/0!</v>
      </c>
      <c r="O126" s="90" t="e">
        <f t="shared" si="37"/>
        <v>#DIV/0!</v>
      </c>
      <c r="P126" s="90" t="e">
        <f t="shared" si="38"/>
        <v>#DIV/0!</v>
      </c>
      <c r="Q126" s="90"/>
      <c r="R126" s="30"/>
    </row>
    <row r="127" spans="1:18" x14ac:dyDescent="0.2">
      <c r="A127">
        <v>5</v>
      </c>
      <c r="B127">
        <v>6242698</v>
      </c>
      <c r="C127">
        <v>227</v>
      </c>
      <c r="D127">
        <v>200</v>
      </c>
      <c r="E127" s="123">
        <f t="shared" si="36"/>
        <v>125</v>
      </c>
      <c r="F127" s="102" t="e">
        <f t="shared" si="35"/>
        <v>#DIV/0!</v>
      </c>
      <c r="G127" s="4">
        <f t="shared" si="39"/>
        <v>112</v>
      </c>
      <c r="H127" s="12" t="e">
        <f t="shared" si="40"/>
        <v>#DIV/0!</v>
      </c>
      <c r="I127" s="12" t="e">
        <f t="shared" si="41"/>
        <v>#DIV/0!</v>
      </c>
      <c r="J127" s="12" t="e">
        <f t="shared" si="42"/>
        <v>#DIV/0!</v>
      </c>
      <c r="K127" s="12">
        <f t="shared" si="43"/>
        <v>12544</v>
      </c>
      <c r="L127" s="12" t="e">
        <f t="shared" si="44"/>
        <v>#DIV/0!</v>
      </c>
      <c r="M127" s="12" t="e">
        <f t="shared" si="45"/>
        <v>#DIV/0!</v>
      </c>
      <c r="N127" s="95" t="e">
        <f t="shared" si="46"/>
        <v>#DIV/0!</v>
      </c>
      <c r="O127" s="90" t="e">
        <f t="shared" si="37"/>
        <v>#DIV/0!</v>
      </c>
      <c r="P127" s="90" t="e">
        <f t="shared" si="38"/>
        <v>#DIV/0!</v>
      </c>
      <c r="Q127" s="90"/>
      <c r="R127" s="30"/>
    </row>
    <row r="128" spans="1:18" x14ac:dyDescent="0.2">
      <c r="A128">
        <v>5</v>
      </c>
      <c r="B128">
        <v>6264026</v>
      </c>
      <c r="C128">
        <v>115</v>
      </c>
      <c r="D128">
        <v>200</v>
      </c>
      <c r="E128" s="123">
        <f t="shared" si="36"/>
        <v>126</v>
      </c>
      <c r="F128" s="102" t="e">
        <f t="shared" si="35"/>
        <v>#DIV/0!</v>
      </c>
      <c r="G128" s="4">
        <f t="shared" si="39"/>
        <v>113</v>
      </c>
      <c r="H128" s="12" t="e">
        <f t="shared" si="40"/>
        <v>#DIV/0!</v>
      </c>
      <c r="I128" s="12" t="e">
        <f t="shared" si="41"/>
        <v>#DIV/0!</v>
      </c>
      <c r="J128" s="12" t="e">
        <f t="shared" si="42"/>
        <v>#DIV/0!</v>
      </c>
      <c r="K128" s="12">
        <f t="shared" si="43"/>
        <v>12769</v>
      </c>
      <c r="L128" s="12" t="e">
        <f t="shared" si="44"/>
        <v>#DIV/0!</v>
      </c>
      <c r="M128" s="12" t="e">
        <f t="shared" si="45"/>
        <v>#DIV/0!</v>
      </c>
      <c r="N128" s="95" t="e">
        <f t="shared" si="46"/>
        <v>#DIV/0!</v>
      </c>
      <c r="O128" s="90" t="e">
        <f t="shared" si="37"/>
        <v>#DIV/0!</v>
      </c>
      <c r="P128" s="90" t="e">
        <f t="shared" si="38"/>
        <v>#DIV/0!</v>
      </c>
      <c r="Q128" s="90"/>
      <c r="R128" s="30"/>
    </row>
    <row r="129" spans="1:18" x14ac:dyDescent="0.2">
      <c r="A129">
        <v>5</v>
      </c>
      <c r="B129">
        <v>6339627</v>
      </c>
      <c r="C129">
        <v>174</v>
      </c>
      <c r="D129">
        <v>200</v>
      </c>
      <c r="E129" s="123">
        <f t="shared" si="36"/>
        <v>127</v>
      </c>
      <c r="F129" s="102" t="e">
        <f t="shared" si="35"/>
        <v>#DIV/0!</v>
      </c>
      <c r="G129" s="4">
        <f t="shared" si="39"/>
        <v>114</v>
      </c>
      <c r="H129" s="12" t="e">
        <f t="shared" si="40"/>
        <v>#DIV/0!</v>
      </c>
      <c r="I129" s="12" t="e">
        <f t="shared" si="41"/>
        <v>#DIV/0!</v>
      </c>
      <c r="J129" s="12" t="e">
        <f t="shared" si="42"/>
        <v>#DIV/0!</v>
      </c>
      <c r="K129" s="12">
        <f t="shared" si="43"/>
        <v>12996</v>
      </c>
      <c r="L129" s="12" t="e">
        <f t="shared" si="44"/>
        <v>#DIV/0!</v>
      </c>
      <c r="M129" s="12" t="e">
        <f t="shared" si="45"/>
        <v>#DIV/0!</v>
      </c>
      <c r="N129" s="95" t="e">
        <f t="shared" si="46"/>
        <v>#DIV/0!</v>
      </c>
      <c r="O129" s="90" t="e">
        <f t="shared" si="37"/>
        <v>#DIV/0!</v>
      </c>
      <c r="P129" s="90" t="e">
        <f t="shared" si="38"/>
        <v>#DIV/0!</v>
      </c>
      <c r="Q129" s="90"/>
      <c r="R129" s="30"/>
    </row>
    <row r="130" spans="1:18" x14ac:dyDescent="0.2">
      <c r="A130">
        <v>5</v>
      </c>
      <c r="B130">
        <v>6385625</v>
      </c>
      <c r="C130">
        <v>227</v>
      </c>
      <c r="D130">
        <v>200</v>
      </c>
      <c r="E130" s="123">
        <f t="shared" si="36"/>
        <v>128</v>
      </c>
      <c r="F130" s="102" t="e">
        <f t="shared" si="35"/>
        <v>#DIV/0!</v>
      </c>
      <c r="G130" s="4">
        <f t="shared" si="39"/>
        <v>115</v>
      </c>
      <c r="H130" s="12" t="e">
        <f t="shared" si="40"/>
        <v>#DIV/0!</v>
      </c>
      <c r="I130" s="12" t="e">
        <f t="shared" si="41"/>
        <v>#DIV/0!</v>
      </c>
      <c r="J130" s="12" t="e">
        <f t="shared" si="42"/>
        <v>#DIV/0!</v>
      </c>
      <c r="K130" s="12">
        <f t="shared" si="43"/>
        <v>13225</v>
      </c>
      <c r="L130" s="12" t="e">
        <f t="shared" si="44"/>
        <v>#DIV/0!</v>
      </c>
      <c r="M130" s="12" t="e">
        <f t="shared" si="45"/>
        <v>#DIV/0!</v>
      </c>
      <c r="N130" s="95" t="e">
        <f t="shared" si="46"/>
        <v>#DIV/0!</v>
      </c>
      <c r="O130" s="90" t="e">
        <f t="shared" si="37"/>
        <v>#DIV/0!</v>
      </c>
      <c r="P130" s="90" t="e">
        <f t="shared" si="38"/>
        <v>#DIV/0!</v>
      </c>
      <c r="Q130" s="90"/>
      <c r="R130" s="30"/>
    </row>
    <row r="131" spans="1:18" x14ac:dyDescent="0.2">
      <c r="A131">
        <v>5</v>
      </c>
      <c r="B131">
        <v>6431432</v>
      </c>
      <c r="C131">
        <v>236</v>
      </c>
      <c r="D131">
        <v>200</v>
      </c>
      <c r="E131" s="123">
        <f t="shared" si="36"/>
        <v>129</v>
      </c>
      <c r="F131" s="102" t="e">
        <f t="shared" si="35"/>
        <v>#DIV/0!</v>
      </c>
      <c r="G131" s="4">
        <f t="shared" si="39"/>
        <v>116</v>
      </c>
      <c r="H131" s="12" t="e">
        <f t="shared" si="40"/>
        <v>#DIV/0!</v>
      </c>
      <c r="I131" s="12" t="e">
        <f t="shared" si="41"/>
        <v>#DIV/0!</v>
      </c>
      <c r="J131" s="12" t="e">
        <f t="shared" si="42"/>
        <v>#DIV/0!</v>
      </c>
      <c r="K131" s="12">
        <f t="shared" si="43"/>
        <v>13456</v>
      </c>
      <c r="L131" s="12" t="e">
        <f t="shared" si="44"/>
        <v>#DIV/0!</v>
      </c>
      <c r="M131" s="12" t="e">
        <f t="shared" si="45"/>
        <v>#DIV/0!</v>
      </c>
      <c r="N131" s="95" t="e">
        <f t="shared" si="46"/>
        <v>#DIV/0!</v>
      </c>
      <c r="O131" s="90" t="e">
        <f t="shared" si="37"/>
        <v>#DIV/0!</v>
      </c>
      <c r="P131" s="90" t="e">
        <f t="shared" si="38"/>
        <v>#DIV/0!</v>
      </c>
      <c r="Q131" s="90"/>
      <c r="R131" s="30"/>
    </row>
    <row r="132" spans="1:18" x14ac:dyDescent="0.2">
      <c r="A132">
        <v>5</v>
      </c>
      <c r="B132">
        <v>6477565</v>
      </c>
      <c r="C132">
        <v>230</v>
      </c>
      <c r="D132">
        <v>200</v>
      </c>
      <c r="E132" s="123">
        <f t="shared" si="36"/>
        <v>130</v>
      </c>
      <c r="F132" s="102" t="e">
        <f t="shared" ref="F132:F195" si="47">AVERAGEIF($A$3:$A$110279,E132,$C$3:$C$110279)</f>
        <v>#DIV/0!</v>
      </c>
      <c r="G132" s="4">
        <f t="shared" si="39"/>
        <v>117</v>
      </c>
      <c r="H132" s="12" t="e">
        <f t="shared" si="40"/>
        <v>#DIV/0!</v>
      </c>
      <c r="I132" s="12" t="e">
        <f t="shared" si="41"/>
        <v>#DIV/0!</v>
      </c>
      <c r="J132" s="12" t="e">
        <f t="shared" si="42"/>
        <v>#DIV/0!</v>
      </c>
      <c r="K132" s="12">
        <f t="shared" si="43"/>
        <v>13689</v>
      </c>
      <c r="L132" s="12" t="e">
        <f t="shared" si="44"/>
        <v>#DIV/0!</v>
      </c>
      <c r="M132" s="12" t="e">
        <f t="shared" si="45"/>
        <v>#DIV/0!</v>
      </c>
      <c r="N132" s="95" t="e">
        <f t="shared" si="46"/>
        <v>#DIV/0!</v>
      </c>
      <c r="O132" s="90" t="e">
        <f t="shared" si="37"/>
        <v>#DIV/0!</v>
      </c>
      <c r="P132" s="90" t="e">
        <f t="shared" si="38"/>
        <v>#DIV/0!</v>
      </c>
      <c r="Q132" s="90"/>
      <c r="R132" s="30"/>
    </row>
    <row r="133" spans="1:18" x14ac:dyDescent="0.2">
      <c r="A133">
        <v>5</v>
      </c>
      <c r="B133">
        <v>6524880</v>
      </c>
      <c r="C133">
        <v>179</v>
      </c>
      <c r="D133">
        <v>200</v>
      </c>
      <c r="E133" s="123">
        <f t="shared" ref="E133:E196" si="48">E132+1</f>
        <v>131</v>
      </c>
      <c r="F133" s="102" t="e">
        <f t="shared" si="47"/>
        <v>#DIV/0!</v>
      </c>
      <c r="G133" s="4">
        <f t="shared" si="39"/>
        <v>118</v>
      </c>
      <c r="H133" s="12" t="e">
        <f t="shared" si="40"/>
        <v>#DIV/0!</v>
      </c>
      <c r="I133" s="12" t="e">
        <f t="shared" si="41"/>
        <v>#DIV/0!</v>
      </c>
      <c r="J133" s="12" t="e">
        <f t="shared" si="42"/>
        <v>#DIV/0!</v>
      </c>
      <c r="K133" s="12">
        <f t="shared" si="43"/>
        <v>13924</v>
      </c>
      <c r="L133" s="12" t="e">
        <f t="shared" si="44"/>
        <v>#DIV/0!</v>
      </c>
      <c r="M133" s="12" t="e">
        <f t="shared" si="45"/>
        <v>#DIV/0!</v>
      </c>
      <c r="N133" s="95" t="e">
        <f t="shared" si="46"/>
        <v>#DIV/0!</v>
      </c>
      <c r="O133" s="90" t="e">
        <f t="shared" ref="O133:O196" si="49">F132*$Y$10+$Y$11*E132</f>
        <v>#DIV/0!</v>
      </c>
      <c r="P133" s="90" t="e">
        <f t="shared" ref="P133:P196" si="50">F132*$AE$10+$AE$11*E132</f>
        <v>#DIV/0!</v>
      </c>
      <c r="Q133" s="90"/>
      <c r="R133" s="30"/>
    </row>
    <row r="134" spans="1:18" x14ac:dyDescent="0.2">
      <c r="A134">
        <v>5</v>
      </c>
      <c r="B134">
        <v>6571275</v>
      </c>
      <c r="C134">
        <v>214</v>
      </c>
      <c r="D134">
        <v>200</v>
      </c>
      <c r="E134" s="123">
        <f t="shared" si="48"/>
        <v>132</v>
      </c>
      <c r="F134" s="102" t="e">
        <f t="shared" si="47"/>
        <v>#DIV/0!</v>
      </c>
      <c r="G134" s="4">
        <f t="shared" si="39"/>
        <v>119</v>
      </c>
      <c r="H134" s="12" t="e">
        <f t="shared" si="40"/>
        <v>#DIV/0!</v>
      </c>
      <c r="I134" s="12" t="e">
        <f t="shared" si="41"/>
        <v>#DIV/0!</v>
      </c>
      <c r="J134" s="12" t="e">
        <f t="shared" si="42"/>
        <v>#DIV/0!</v>
      </c>
      <c r="K134" s="12">
        <f t="shared" si="43"/>
        <v>14161</v>
      </c>
      <c r="L134" s="12" t="e">
        <f t="shared" si="44"/>
        <v>#DIV/0!</v>
      </c>
      <c r="M134" s="12" t="e">
        <f t="shared" si="45"/>
        <v>#DIV/0!</v>
      </c>
      <c r="N134" s="95" t="e">
        <f t="shared" si="46"/>
        <v>#DIV/0!</v>
      </c>
      <c r="O134" s="90" t="e">
        <f t="shared" si="49"/>
        <v>#DIV/0!</v>
      </c>
      <c r="P134" s="90" t="e">
        <f t="shared" si="50"/>
        <v>#DIV/0!</v>
      </c>
      <c r="Q134" s="90"/>
      <c r="R134" s="30"/>
    </row>
    <row r="135" spans="1:18" x14ac:dyDescent="0.2">
      <c r="A135">
        <v>5</v>
      </c>
      <c r="B135">
        <v>6618228</v>
      </c>
      <c r="C135">
        <v>199</v>
      </c>
      <c r="D135">
        <v>200</v>
      </c>
      <c r="E135" s="123">
        <f t="shared" si="48"/>
        <v>133</v>
      </c>
      <c r="F135" s="102" t="e">
        <f t="shared" si="47"/>
        <v>#DIV/0!</v>
      </c>
      <c r="G135" s="4">
        <f t="shared" si="39"/>
        <v>120</v>
      </c>
      <c r="H135" s="12" t="e">
        <f t="shared" si="40"/>
        <v>#DIV/0!</v>
      </c>
      <c r="I135" s="12" t="e">
        <f t="shared" si="41"/>
        <v>#DIV/0!</v>
      </c>
      <c r="J135" s="12" t="e">
        <f t="shared" si="42"/>
        <v>#DIV/0!</v>
      </c>
      <c r="K135" s="12">
        <f t="shared" si="43"/>
        <v>14400</v>
      </c>
      <c r="L135" s="12" t="e">
        <f t="shared" si="44"/>
        <v>#DIV/0!</v>
      </c>
      <c r="M135" s="12" t="e">
        <f t="shared" si="45"/>
        <v>#DIV/0!</v>
      </c>
      <c r="N135" s="95" t="e">
        <f t="shared" si="46"/>
        <v>#DIV/0!</v>
      </c>
      <c r="O135" s="90" t="e">
        <f t="shared" si="49"/>
        <v>#DIV/0!</v>
      </c>
      <c r="P135" s="90" t="e">
        <f t="shared" si="50"/>
        <v>#DIV/0!</v>
      </c>
      <c r="Q135" s="90"/>
      <c r="R135" s="30"/>
    </row>
    <row r="136" spans="1:18" x14ac:dyDescent="0.2">
      <c r="A136">
        <v>5</v>
      </c>
      <c r="B136">
        <v>6664463</v>
      </c>
      <c r="C136">
        <v>220</v>
      </c>
      <c r="D136">
        <v>200</v>
      </c>
      <c r="E136" s="123">
        <f t="shared" si="48"/>
        <v>134</v>
      </c>
      <c r="F136" s="102" t="e">
        <f t="shared" si="47"/>
        <v>#DIV/0!</v>
      </c>
      <c r="G136" s="4">
        <f t="shared" si="39"/>
        <v>121</v>
      </c>
      <c r="H136" s="12" t="e">
        <f t="shared" si="40"/>
        <v>#DIV/0!</v>
      </c>
      <c r="I136" s="12" t="e">
        <f t="shared" si="41"/>
        <v>#DIV/0!</v>
      </c>
      <c r="J136" s="12" t="e">
        <f t="shared" si="42"/>
        <v>#DIV/0!</v>
      </c>
      <c r="K136" s="12">
        <f t="shared" si="43"/>
        <v>14641</v>
      </c>
      <c r="L136" s="12" t="e">
        <f t="shared" si="44"/>
        <v>#DIV/0!</v>
      </c>
      <c r="M136" s="12" t="e">
        <f t="shared" si="45"/>
        <v>#DIV/0!</v>
      </c>
      <c r="N136" s="95" t="e">
        <f t="shared" si="46"/>
        <v>#DIV/0!</v>
      </c>
      <c r="O136" s="90" t="e">
        <f t="shared" si="49"/>
        <v>#DIV/0!</v>
      </c>
      <c r="P136" s="90" t="e">
        <f t="shared" si="50"/>
        <v>#DIV/0!</v>
      </c>
      <c r="Q136" s="90"/>
      <c r="R136" s="30"/>
    </row>
    <row r="137" spans="1:18" x14ac:dyDescent="0.2">
      <c r="A137">
        <v>5</v>
      </c>
      <c r="B137">
        <v>6710696</v>
      </c>
      <c r="C137">
        <v>223</v>
      </c>
      <c r="D137">
        <v>200</v>
      </c>
      <c r="E137" s="123">
        <f t="shared" si="48"/>
        <v>135</v>
      </c>
      <c r="F137" s="102" t="e">
        <f t="shared" si="47"/>
        <v>#DIV/0!</v>
      </c>
      <c r="G137" s="4">
        <f t="shared" si="39"/>
        <v>122</v>
      </c>
      <c r="H137" s="12" t="e">
        <f t="shared" si="40"/>
        <v>#DIV/0!</v>
      </c>
      <c r="I137" s="12" t="e">
        <f t="shared" si="41"/>
        <v>#DIV/0!</v>
      </c>
      <c r="J137" s="12" t="e">
        <f t="shared" si="42"/>
        <v>#DIV/0!</v>
      </c>
      <c r="K137" s="12">
        <f t="shared" si="43"/>
        <v>14884</v>
      </c>
      <c r="L137" s="12" t="e">
        <f t="shared" si="44"/>
        <v>#DIV/0!</v>
      </c>
      <c r="M137" s="12" t="e">
        <f t="shared" si="45"/>
        <v>#DIV/0!</v>
      </c>
      <c r="N137" s="95" t="e">
        <f t="shared" si="46"/>
        <v>#DIV/0!</v>
      </c>
      <c r="O137" s="90" t="e">
        <f t="shared" si="49"/>
        <v>#DIV/0!</v>
      </c>
      <c r="P137" s="90" t="e">
        <f t="shared" si="50"/>
        <v>#DIV/0!</v>
      </c>
      <c r="Q137" s="90"/>
      <c r="R137" s="30"/>
    </row>
    <row r="138" spans="1:18" x14ac:dyDescent="0.2">
      <c r="A138">
        <v>5</v>
      </c>
      <c r="B138">
        <v>6757201</v>
      </c>
      <c r="C138">
        <v>211</v>
      </c>
      <c r="D138">
        <v>200</v>
      </c>
      <c r="E138" s="123">
        <f t="shared" si="48"/>
        <v>136</v>
      </c>
      <c r="F138" s="102" t="e">
        <f t="shared" si="47"/>
        <v>#DIV/0!</v>
      </c>
      <c r="G138" s="4">
        <f t="shared" si="39"/>
        <v>123</v>
      </c>
      <c r="H138" s="12" t="e">
        <f t="shared" si="40"/>
        <v>#DIV/0!</v>
      </c>
      <c r="I138" s="12" t="e">
        <f t="shared" si="41"/>
        <v>#DIV/0!</v>
      </c>
      <c r="J138" s="12" t="e">
        <f t="shared" si="42"/>
        <v>#DIV/0!</v>
      </c>
      <c r="K138" s="12">
        <f t="shared" si="43"/>
        <v>15129</v>
      </c>
      <c r="L138" s="12" t="e">
        <f t="shared" si="44"/>
        <v>#DIV/0!</v>
      </c>
      <c r="M138" s="12" t="e">
        <f t="shared" si="45"/>
        <v>#DIV/0!</v>
      </c>
      <c r="N138" s="95" t="e">
        <f t="shared" si="46"/>
        <v>#DIV/0!</v>
      </c>
      <c r="O138" s="90" t="e">
        <f t="shared" si="49"/>
        <v>#DIV/0!</v>
      </c>
      <c r="P138" s="90" t="e">
        <f t="shared" si="50"/>
        <v>#DIV/0!</v>
      </c>
      <c r="Q138" s="90"/>
      <c r="R138" s="30"/>
    </row>
    <row r="139" spans="1:18" x14ac:dyDescent="0.2">
      <c r="A139">
        <v>5</v>
      </c>
      <c r="B139">
        <v>6803313</v>
      </c>
      <c r="C139">
        <v>225</v>
      </c>
      <c r="D139">
        <v>200</v>
      </c>
      <c r="E139" s="123">
        <f t="shared" si="48"/>
        <v>137</v>
      </c>
      <c r="F139" s="102" t="e">
        <f t="shared" si="47"/>
        <v>#DIV/0!</v>
      </c>
      <c r="G139" s="4">
        <f t="shared" si="39"/>
        <v>124</v>
      </c>
      <c r="H139" s="12" t="e">
        <f t="shared" si="40"/>
        <v>#DIV/0!</v>
      </c>
      <c r="I139" s="12" t="e">
        <f t="shared" si="41"/>
        <v>#DIV/0!</v>
      </c>
      <c r="J139" s="12" t="e">
        <f t="shared" si="42"/>
        <v>#DIV/0!</v>
      </c>
      <c r="K139" s="12">
        <f t="shared" si="43"/>
        <v>15376</v>
      </c>
      <c r="L139" s="12" t="e">
        <f t="shared" si="44"/>
        <v>#DIV/0!</v>
      </c>
      <c r="M139" s="12" t="e">
        <f t="shared" si="45"/>
        <v>#DIV/0!</v>
      </c>
      <c r="N139" s="95" t="e">
        <f t="shared" si="46"/>
        <v>#DIV/0!</v>
      </c>
      <c r="O139" s="90" t="e">
        <f t="shared" si="49"/>
        <v>#DIV/0!</v>
      </c>
      <c r="P139" s="90" t="e">
        <f t="shared" si="50"/>
        <v>#DIV/0!</v>
      </c>
      <c r="Q139" s="90"/>
      <c r="R139" s="30"/>
    </row>
    <row r="140" spans="1:18" x14ac:dyDescent="0.2">
      <c r="A140">
        <v>5</v>
      </c>
      <c r="B140">
        <v>6849376</v>
      </c>
      <c r="C140">
        <v>225</v>
      </c>
      <c r="D140">
        <v>200</v>
      </c>
      <c r="E140" s="123">
        <f t="shared" si="48"/>
        <v>138</v>
      </c>
      <c r="F140" s="102" t="e">
        <f t="shared" si="47"/>
        <v>#DIV/0!</v>
      </c>
      <c r="G140" s="4">
        <f t="shared" si="39"/>
        <v>125</v>
      </c>
      <c r="H140" s="12" t="e">
        <f t="shared" si="40"/>
        <v>#DIV/0!</v>
      </c>
      <c r="I140" s="12" t="e">
        <f t="shared" si="41"/>
        <v>#DIV/0!</v>
      </c>
      <c r="J140" s="12" t="e">
        <f t="shared" si="42"/>
        <v>#DIV/0!</v>
      </c>
      <c r="K140" s="12">
        <f t="shared" si="43"/>
        <v>15625</v>
      </c>
      <c r="L140" s="12" t="e">
        <f t="shared" si="44"/>
        <v>#DIV/0!</v>
      </c>
      <c r="M140" s="12" t="e">
        <f t="shared" si="45"/>
        <v>#DIV/0!</v>
      </c>
      <c r="N140" s="95" t="e">
        <f t="shared" si="46"/>
        <v>#DIV/0!</v>
      </c>
      <c r="O140" s="90" t="e">
        <f t="shared" si="49"/>
        <v>#DIV/0!</v>
      </c>
      <c r="P140" s="90" t="e">
        <f t="shared" si="50"/>
        <v>#DIV/0!</v>
      </c>
      <c r="Q140" s="90"/>
      <c r="R140" s="30"/>
    </row>
    <row r="141" spans="1:18" x14ac:dyDescent="0.2">
      <c r="A141">
        <v>5</v>
      </c>
      <c r="B141">
        <v>6895543</v>
      </c>
      <c r="C141">
        <v>223</v>
      </c>
      <c r="D141">
        <v>200</v>
      </c>
      <c r="E141" s="123">
        <f t="shared" si="48"/>
        <v>139</v>
      </c>
      <c r="F141" s="102" t="e">
        <f t="shared" si="47"/>
        <v>#DIV/0!</v>
      </c>
      <c r="G141" s="4">
        <f t="shared" si="39"/>
        <v>126</v>
      </c>
      <c r="H141" s="12" t="e">
        <f t="shared" si="40"/>
        <v>#DIV/0!</v>
      </c>
      <c r="I141" s="12" t="e">
        <f t="shared" si="41"/>
        <v>#DIV/0!</v>
      </c>
      <c r="J141" s="12" t="e">
        <f t="shared" si="42"/>
        <v>#DIV/0!</v>
      </c>
      <c r="K141" s="12">
        <f t="shared" si="43"/>
        <v>15876</v>
      </c>
      <c r="L141" s="12" t="e">
        <f t="shared" si="44"/>
        <v>#DIV/0!</v>
      </c>
      <c r="M141" s="12" t="e">
        <f t="shared" si="45"/>
        <v>#DIV/0!</v>
      </c>
      <c r="N141" s="95" t="e">
        <f t="shared" si="46"/>
        <v>#DIV/0!</v>
      </c>
      <c r="O141" s="90" t="e">
        <f t="shared" si="49"/>
        <v>#DIV/0!</v>
      </c>
      <c r="P141" s="90" t="e">
        <f t="shared" si="50"/>
        <v>#DIV/0!</v>
      </c>
      <c r="Q141" s="90"/>
      <c r="R141" s="30"/>
    </row>
    <row r="142" spans="1:18" x14ac:dyDescent="0.2">
      <c r="A142">
        <v>5</v>
      </c>
      <c r="B142">
        <v>6945313</v>
      </c>
      <c r="C142">
        <v>100</v>
      </c>
      <c r="D142">
        <v>200</v>
      </c>
      <c r="E142" s="123">
        <f t="shared" si="48"/>
        <v>140</v>
      </c>
      <c r="F142" s="102" t="e">
        <f t="shared" si="47"/>
        <v>#DIV/0!</v>
      </c>
      <c r="G142" s="4">
        <f t="shared" si="39"/>
        <v>127</v>
      </c>
      <c r="H142" s="12" t="e">
        <f t="shared" si="40"/>
        <v>#DIV/0!</v>
      </c>
      <c r="I142" s="12" t="e">
        <f t="shared" si="41"/>
        <v>#DIV/0!</v>
      </c>
      <c r="J142" s="12" t="e">
        <f t="shared" si="42"/>
        <v>#DIV/0!</v>
      </c>
      <c r="K142" s="12">
        <f t="shared" si="43"/>
        <v>16129</v>
      </c>
      <c r="L142" s="12" t="e">
        <f t="shared" si="44"/>
        <v>#DIV/0!</v>
      </c>
      <c r="M142" s="12" t="e">
        <f t="shared" si="45"/>
        <v>#DIV/0!</v>
      </c>
      <c r="N142" s="95" t="e">
        <f t="shared" si="46"/>
        <v>#DIV/0!</v>
      </c>
      <c r="O142" s="90" t="e">
        <f t="shared" si="49"/>
        <v>#DIV/0!</v>
      </c>
      <c r="P142" s="90" t="e">
        <f t="shared" si="50"/>
        <v>#DIV/0!</v>
      </c>
      <c r="Q142" s="90"/>
      <c r="R142" s="30"/>
    </row>
    <row r="143" spans="1:18" x14ac:dyDescent="0.2">
      <c r="A143">
        <v>5</v>
      </c>
      <c r="B143">
        <v>6991361</v>
      </c>
      <c r="C143">
        <v>224</v>
      </c>
      <c r="D143">
        <v>200</v>
      </c>
      <c r="E143" s="123">
        <f t="shared" si="48"/>
        <v>141</v>
      </c>
      <c r="F143" s="102" t="e">
        <f t="shared" si="47"/>
        <v>#DIV/0!</v>
      </c>
      <c r="G143" s="4">
        <f t="shared" si="39"/>
        <v>128</v>
      </c>
      <c r="H143" s="12" t="e">
        <f t="shared" si="40"/>
        <v>#DIV/0!</v>
      </c>
      <c r="I143" s="12" t="e">
        <f t="shared" si="41"/>
        <v>#DIV/0!</v>
      </c>
      <c r="J143" s="12" t="e">
        <f t="shared" si="42"/>
        <v>#DIV/0!</v>
      </c>
      <c r="K143" s="12">
        <f t="shared" si="43"/>
        <v>16384</v>
      </c>
      <c r="L143" s="12" t="e">
        <f t="shared" si="44"/>
        <v>#DIV/0!</v>
      </c>
      <c r="M143" s="12" t="e">
        <f t="shared" si="45"/>
        <v>#DIV/0!</v>
      </c>
      <c r="N143" s="95" t="e">
        <f t="shared" si="46"/>
        <v>#DIV/0!</v>
      </c>
      <c r="O143" s="90" t="e">
        <f t="shared" si="49"/>
        <v>#DIV/0!</v>
      </c>
      <c r="P143" s="90" t="e">
        <f t="shared" si="50"/>
        <v>#DIV/0!</v>
      </c>
      <c r="Q143" s="90"/>
      <c r="R143" s="30"/>
    </row>
    <row r="144" spans="1:18" x14ac:dyDescent="0.2">
      <c r="A144">
        <v>5</v>
      </c>
      <c r="B144">
        <v>7037158</v>
      </c>
      <c r="C144">
        <v>235</v>
      </c>
      <c r="D144">
        <v>200</v>
      </c>
      <c r="E144" s="123">
        <f t="shared" si="48"/>
        <v>142</v>
      </c>
      <c r="F144" s="102" t="e">
        <f t="shared" si="47"/>
        <v>#DIV/0!</v>
      </c>
      <c r="G144" s="4">
        <f t="shared" si="39"/>
        <v>129</v>
      </c>
      <c r="H144" s="12" t="e">
        <f t="shared" si="40"/>
        <v>#DIV/0!</v>
      </c>
      <c r="I144" s="12" t="e">
        <f t="shared" si="41"/>
        <v>#DIV/0!</v>
      </c>
      <c r="J144" s="12" t="e">
        <f t="shared" si="42"/>
        <v>#DIV/0!</v>
      </c>
      <c r="K144" s="12">
        <f t="shared" si="43"/>
        <v>16641</v>
      </c>
      <c r="L144" s="12" t="e">
        <f t="shared" si="44"/>
        <v>#DIV/0!</v>
      </c>
      <c r="M144" s="12" t="e">
        <f t="shared" si="45"/>
        <v>#DIV/0!</v>
      </c>
      <c r="N144" s="95" t="e">
        <f t="shared" si="46"/>
        <v>#DIV/0!</v>
      </c>
      <c r="O144" s="90" t="e">
        <f t="shared" si="49"/>
        <v>#DIV/0!</v>
      </c>
      <c r="P144" s="90" t="e">
        <f t="shared" si="50"/>
        <v>#DIV/0!</v>
      </c>
      <c r="Q144" s="90"/>
      <c r="R144" s="30"/>
    </row>
    <row r="145" spans="1:18" x14ac:dyDescent="0.2">
      <c r="A145">
        <v>5</v>
      </c>
      <c r="B145">
        <v>7083217</v>
      </c>
      <c r="C145">
        <v>226</v>
      </c>
      <c r="D145">
        <v>200</v>
      </c>
      <c r="E145" s="123">
        <f t="shared" si="48"/>
        <v>143</v>
      </c>
      <c r="F145" s="102" t="e">
        <f t="shared" si="47"/>
        <v>#DIV/0!</v>
      </c>
      <c r="G145" s="4">
        <f t="shared" si="39"/>
        <v>130</v>
      </c>
      <c r="H145" s="12" t="e">
        <f t="shared" si="40"/>
        <v>#DIV/0!</v>
      </c>
      <c r="I145" s="12" t="e">
        <f t="shared" si="41"/>
        <v>#DIV/0!</v>
      </c>
      <c r="J145" s="12" t="e">
        <f t="shared" si="42"/>
        <v>#DIV/0!</v>
      </c>
      <c r="K145" s="12">
        <f t="shared" si="43"/>
        <v>16900</v>
      </c>
      <c r="L145" s="12" t="e">
        <f t="shared" si="44"/>
        <v>#DIV/0!</v>
      </c>
      <c r="M145" s="12" t="e">
        <f t="shared" si="45"/>
        <v>#DIV/0!</v>
      </c>
      <c r="N145" s="95" t="e">
        <f t="shared" si="46"/>
        <v>#DIV/0!</v>
      </c>
      <c r="O145" s="90" t="e">
        <f t="shared" si="49"/>
        <v>#DIV/0!</v>
      </c>
      <c r="P145" s="90" t="e">
        <f t="shared" si="50"/>
        <v>#DIV/0!</v>
      </c>
      <c r="Q145" s="90"/>
      <c r="R145" s="30"/>
    </row>
    <row r="146" spans="1:18" x14ac:dyDescent="0.2">
      <c r="A146">
        <v>5</v>
      </c>
      <c r="B146">
        <v>7129148</v>
      </c>
      <c r="C146">
        <v>235</v>
      </c>
      <c r="D146">
        <v>200</v>
      </c>
      <c r="E146" s="123">
        <f t="shared" si="48"/>
        <v>144</v>
      </c>
      <c r="F146" s="102" t="e">
        <f t="shared" si="47"/>
        <v>#DIV/0!</v>
      </c>
      <c r="G146" s="4">
        <f t="shared" si="39"/>
        <v>131</v>
      </c>
      <c r="H146" s="12" t="e">
        <f t="shared" si="40"/>
        <v>#DIV/0!</v>
      </c>
      <c r="I146" s="12" t="e">
        <f t="shared" si="41"/>
        <v>#DIV/0!</v>
      </c>
      <c r="J146" s="12" t="e">
        <f t="shared" si="42"/>
        <v>#DIV/0!</v>
      </c>
      <c r="K146" s="12">
        <f t="shared" si="43"/>
        <v>17161</v>
      </c>
      <c r="L146" s="12" t="e">
        <f t="shared" si="44"/>
        <v>#DIV/0!</v>
      </c>
      <c r="M146" s="12" t="e">
        <f t="shared" si="45"/>
        <v>#DIV/0!</v>
      </c>
      <c r="N146" s="95" t="e">
        <f t="shared" si="46"/>
        <v>#DIV/0!</v>
      </c>
      <c r="O146" s="90" t="e">
        <f t="shared" si="49"/>
        <v>#DIV/0!</v>
      </c>
      <c r="P146" s="90" t="e">
        <f t="shared" si="50"/>
        <v>#DIV/0!</v>
      </c>
      <c r="Q146" s="90"/>
      <c r="R146" s="30"/>
    </row>
    <row r="147" spans="1:18" x14ac:dyDescent="0.2">
      <c r="A147">
        <v>5</v>
      </c>
      <c r="B147">
        <v>7174838</v>
      </c>
      <c r="C147">
        <v>234</v>
      </c>
      <c r="D147">
        <v>200</v>
      </c>
      <c r="E147" s="123">
        <f t="shared" si="48"/>
        <v>145</v>
      </c>
      <c r="F147" s="102" t="e">
        <f t="shared" si="47"/>
        <v>#DIV/0!</v>
      </c>
      <c r="G147" s="4">
        <f t="shared" si="39"/>
        <v>132</v>
      </c>
      <c r="H147" s="12" t="e">
        <f t="shared" si="40"/>
        <v>#DIV/0!</v>
      </c>
      <c r="I147" s="12" t="e">
        <f t="shared" si="41"/>
        <v>#DIV/0!</v>
      </c>
      <c r="J147" s="12" t="e">
        <f t="shared" si="42"/>
        <v>#DIV/0!</v>
      </c>
      <c r="K147" s="12">
        <f t="shared" si="43"/>
        <v>17424</v>
      </c>
      <c r="L147" s="12" t="e">
        <f t="shared" si="44"/>
        <v>#DIV/0!</v>
      </c>
      <c r="M147" s="12" t="e">
        <f t="shared" si="45"/>
        <v>#DIV/0!</v>
      </c>
      <c r="N147" s="95" t="e">
        <f t="shared" si="46"/>
        <v>#DIV/0!</v>
      </c>
      <c r="O147" s="90" t="e">
        <f t="shared" si="49"/>
        <v>#DIV/0!</v>
      </c>
      <c r="P147" s="90" t="e">
        <f t="shared" si="50"/>
        <v>#DIV/0!</v>
      </c>
      <c r="Q147" s="90"/>
      <c r="R147" s="30"/>
    </row>
    <row r="148" spans="1:18" x14ac:dyDescent="0.2">
      <c r="A148">
        <v>5</v>
      </c>
      <c r="B148">
        <v>7221102</v>
      </c>
      <c r="C148">
        <v>217</v>
      </c>
      <c r="D148">
        <v>200</v>
      </c>
      <c r="E148" s="123">
        <f t="shared" si="48"/>
        <v>146</v>
      </c>
      <c r="F148" s="102" t="e">
        <f t="shared" si="47"/>
        <v>#DIV/0!</v>
      </c>
      <c r="G148" s="4">
        <f t="shared" si="39"/>
        <v>133</v>
      </c>
      <c r="H148" s="12" t="e">
        <f t="shared" si="40"/>
        <v>#DIV/0!</v>
      </c>
      <c r="I148" s="12" t="e">
        <f t="shared" si="41"/>
        <v>#DIV/0!</v>
      </c>
      <c r="J148" s="12" t="e">
        <f t="shared" si="42"/>
        <v>#DIV/0!</v>
      </c>
      <c r="K148" s="12">
        <f t="shared" si="43"/>
        <v>17689</v>
      </c>
      <c r="L148" s="12" t="e">
        <f t="shared" si="44"/>
        <v>#DIV/0!</v>
      </c>
      <c r="M148" s="12" t="e">
        <f t="shared" si="45"/>
        <v>#DIV/0!</v>
      </c>
      <c r="N148" s="95" t="e">
        <f t="shared" si="46"/>
        <v>#DIV/0!</v>
      </c>
      <c r="O148" s="90" t="e">
        <f t="shared" si="49"/>
        <v>#DIV/0!</v>
      </c>
      <c r="P148" s="90" t="e">
        <f t="shared" si="50"/>
        <v>#DIV/0!</v>
      </c>
      <c r="Q148" s="90"/>
      <c r="R148" s="30"/>
    </row>
    <row r="149" spans="1:18" x14ac:dyDescent="0.2">
      <c r="A149">
        <v>5</v>
      </c>
      <c r="B149">
        <v>7258365</v>
      </c>
      <c r="C149">
        <v>184</v>
      </c>
      <c r="D149">
        <v>200</v>
      </c>
      <c r="E149" s="123">
        <f t="shared" si="48"/>
        <v>147</v>
      </c>
      <c r="F149" s="102" t="e">
        <f t="shared" si="47"/>
        <v>#DIV/0!</v>
      </c>
      <c r="G149" s="4">
        <f t="shared" si="39"/>
        <v>134</v>
      </c>
      <c r="H149" s="12" t="e">
        <f t="shared" si="40"/>
        <v>#DIV/0!</v>
      </c>
      <c r="I149" s="12" t="e">
        <f t="shared" si="41"/>
        <v>#DIV/0!</v>
      </c>
      <c r="J149" s="12" t="e">
        <f t="shared" si="42"/>
        <v>#DIV/0!</v>
      </c>
      <c r="K149" s="12">
        <f t="shared" si="43"/>
        <v>17956</v>
      </c>
      <c r="L149" s="12" t="e">
        <f t="shared" si="44"/>
        <v>#DIV/0!</v>
      </c>
      <c r="M149" s="12" t="e">
        <f t="shared" si="45"/>
        <v>#DIV/0!</v>
      </c>
      <c r="N149" s="95" t="e">
        <f t="shared" si="46"/>
        <v>#DIV/0!</v>
      </c>
      <c r="O149" s="90" t="e">
        <f t="shared" si="49"/>
        <v>#DIV/0!</v>
      </c>
      <c r="P149" s="90" t="e">
        <f t="shared" si="50"/>
        <v>#DIV/0!</v>
      </c>
      <c r="Q149" s="90"/>
      <c r="R149" s="30"/>
    </row>
    <row r="150" spans="1:18" x14ac:dyDescent="0.2">
      <c r="A150">
        <v>5</v>
      </c>
      <c r="B150">
        <v>7317989</v>
      </c>
      <c r="C150">
        <v>109</v>
      </c>
      <c r="D150">
        <v>200</v>
      </c>
      <c r="E150" s="123">
        <f t="shared" si="48"/>
        <v>148</v>
      </c>
      <c r="F150" s="102" t="e">
        <f t="shared" si="47"/>
        <v>#DIV/0!</v>
      </c>
      <c r="G150" s="4">
        <f t="shared" si="39"/>
        <v>135</v>
      </c>
      <c r="H150" s="12" t="e">
        <f t="shared" si="40"/>
        <v>#DIV/0!</v>
      </c>
      <c r="I150" s="12" t="e">
        <f t="shared" si="41"/>
        <v>#DIV/0!</v>
      </c>
      <c r="J150" s="12" t="e">
        <f t="shared" si="42"/>
        <v>#DIV/0!</v>
      </c>
      <c r="K150" s="12">
        <f t="shared" si="43"/>
        <v>18225</v>
      </c>
      <c r="L150" s="12" t="e">
        <f t="shared" si="44"/>
        <v>#DIV/0!</v>
      </c>
      <c r="M150" s="12" t="e">
        <f t="shared" si="45"/>
        <v>#DIV/0!</v>
      </c>
      <c r="N150" s="95" t="e">
        <f t="shared" si="46"/>
        <v>#DIV/0!</v>
      </c>
      <c r="O150" s="90" t="e">
        <f t="shared" si="49"/>
        <v>#DIV/0!</v>
      </c>
      <c r="P150" s="90" t="e">
        <f t="shared" si="50"/>
        <v>#DIV/0!</v>
      </c>
      <c r="Q150" s="90"/>
      <c r="R150" s="30"/>
    </row>
    <row r="151" spans="1:18" x14ac:dyDescent="0.2">
      <c r="A151">
        <v>5</v>
      </c>
      <c r="B151">
        <v>7364117</v>
      </c>
      <c r="C151">
        <v>227</v>
      </c>
      <c r="D151">
        <v>200</v>
      </c>
      <c r="E151" s="123">
        <f t="shared" si="48"/>
        <v>149</v>
      </c>
      <c r="F151" s="102" t="e">
        <f t="shared" si="47"/>
        <v>#DIV/0!</v>
      </c>
      <c r="G151" s="4">
        <f t="shared" si="39"/>
        <v>136</v>
      </c>
      <c r="H151" s="12" t="e">
        <f t="shared" si="40"/>
        <v>#DIV/0!</v>
      </c>
      <c r="I151" s="12" t="e">
        <f t="shared" si="41"/>
        <v>#DIV/0!</v>
      </c>
      <c r="J151" s="12" t="e">
        <f t="shared" si="42"/>
        <v>#DIV/0!</v>
      </c>
      <c r="K151" s="12">
        <f t="shared" si="43"/>
        <v>18496</v>
      </c>
      <c r="L151" s="12" t="e">
        <f t="shared" si="44"/>
        <v>#DIV/0!</v>
      </c>
      <c r="M151" s="12" t="e">
        <f t="shared" si="45"/>
        <v>#DIV/0!</v>
      </c>
      <c r="N151" s="95" t="e">
        <f t="shared" si="46"/>
        <v>#DIV/0!</v>
      </c>
      <c r="O151" s="90" t="e">
        <f t="shared" si="49"/>
        <v>#DIV/0!</v>
      </c>
      <c r="P151" s="90" t="e">
        <f t="shared" si="50"/>
        <v>#DIV/0!</v>
      </c>
      <c r="Q151" s="90"/>
      <c r="R151" s="30"/>
    </row>
    <row r="152" spans="1:18" x14ac:dyDescent="0.2">
      <c r="A152">
        <v>5</v>
      </c>
      <c r="B152">
        <v>7409971</v>
      </c>
      <c r="C152">
        <v>233</v>
      </c>
      <c r="D152">
        <v>200</v>
      </c>
      <c r="E152" s="123">
        <f t="shared" si="48"/>
        <v>150</v>
      </c>
      <c r="F152" s="102" t="e">
        <f t="shared" si="47"/>
        <v>#DIV/0!</v>
      </c>
      <c r="G152" s="4">
        <f t="shared" si="39"/>
        <v>137</v>
      </c>
      <c r="H152" s="12" t="e">
        <f t="shared" si="40"/>
        <v>#DIV/0!</v>
      </c>
      <c r="I152" s="12" t="e">
        <f t="shared" si="41"/>
        <v>#DIV/0!</v>
      </c>
      <c r="J152" s="12" t="e">
        <f t="shared" si="42"/>
        <v>#DIV/0!</v>
      </c>
      <c r="K152" s="12">
        <f t="shared" si="43"/>
        <v>18769</v>
      </c>
      <c r="L152" s="12" t="e">
        <f t="shared" si="44"/>
        <v>#DIV/0!</v>
      </c>
      <c r="M152" s="12" t="e">
        <f t="shared" si="45"/>
        <v>#DIV/0!</v>
      </c>
      <c r="N152" s="95" t="e">
        <f t="shared" si="46"/>
        <v>#DIV/0!</v>
      </c>
      <c r="O152" s="90" t="e">
        <f t="shared" si="49"/>
        <v>#DIV/0!</v>
      </c>
      <c r="P152" s="90" t="e">
        <f t="shared" si="50"/>
        <v>#DIV/0!</v>
      </c>
      <c r="Q152" s="90"/>
      <c r="R152" s="30"/>
    </row>
    <row r="153" spans="1:18" x14ac:dyDescent="0.2">
      <c r="A153">
        <v>5</v>
      </c>
      <c r="B153">
        <v>7456574</v>
      </c>
      <c r="C153">
        <v>209</v>
      </c>
      <c r="D153">
        <v>200</v>
      </c>
      <c r="E153" s="123">
        <f t="shared" si="48"/>
        <v>151</v>
      </c>
      <c r="F153" s="102" t="e">
        <f t="shared" si="47"/>
        <v>#DIV/0!</v>
      </c>
      <c r="G153" s="4">
        <f t="shared" si="39"/>
        <v>138</v>
      </c>
      <c r="H153" s="12" t="e">
        <f t="shared" si="40"/>
        <v>#DIV/0!</v>
      </c>
      <c r="I153" s="12" t="e">
        <f t="shared" si="41"/>
        <v>#DIV/0!</v>
      </c>
      <c r="J153" s="12" t="e">
        <f t="shared" si="42"/>
        <v>#DIV/0!</v>
      </c>
      <c r="K153" s="12">
        <f t="shared" si="43"/>
        <v>19044</v>
      </c>
      <c r="L153" s="12" t="e">
        <f t="shared" si="44"/>
        <v>#DIV/0!</v>
      </c>
      <c r="M153" s="12" t="e">
        <f t="shared" si="45"/>
        <v>#DIV/0!</v>
      </c>
      <c r="N153" s="95" t="e">
        <f t="shared" si="46"/>
        <v>#DIV/0!</v>
      </c>
      <c r="O153" s="90" t="e">
        <f t="shared" si="49"/>
        <v>#DIV/0!</v>
      </c>
      <c r="P153" s="90" t="e">
        <f t="shared" si="50"/>
        <v>#DIV/0!</v>
      </c>
      <c r="Q153" s="90"/>
      <c r="R153" s="30"/>
    </row>
    <row r="154" spans="1:18" x14ac:dyDescent="0.2">
      <c r="A154">
        <v>5</v>
      </c>
      <c r="B154">
        <v>7502960</v>
      </c>
      <c r="C154">
        <v>216</v>
      </c>
      <c r="D154">
        <v>200</v>
      </c>
      <c r="E154" s="123">
        <f t="shared" si="48"/>
        <v>152</v>
      </c>
      <c r="F154" s="102" t="e">
        <f t="shared" si="47"/>
        <v>#DIV/0!</v>
      </c>
      <c r="G154" s="4">
        <f t="shared" si="39"/>
        <v>139</v>
      </c>
      <c r="H154" s="12" t="e">
        <f t="shared" si="40"/>
        <v>#DIV/0!</v>
      </c>
      <c r="I154" s="12" t="e">
        <f t="shared" si="41"/>
        <v>#DIV/0!</v>
      </c>
      <c r="J154" s="12" t="e">
        <f t="shared" si="42"/>
        <v>#DIV/0!</v>
      </c>
      <c r="K154" s="12">
        <f t="shared" si="43"/>
        <v>19321</v>
      </c>
      <c r="L154" s="12" t="e">
        <f t="shared" si="44"/>
        <v>#DIV/0!</v>
      </c>
      <c r="M154" s="12" t="e">
        <f t="shared" si="45"/>
        <v>#DIV/0!</v>
      </c>
      <c r="N154" s="95" t="e">
        <f t="shared" si="46"/>
        <v>#DIV/0!</v>
      </c>
      <c r="O154" s="90" t="e">
        <f t="shared" si="49"/>
        <v>#DIV/0!</v>
      </c>
      <c r="P154" s="90" t="e">
        <f t="shared" si="50"/>
        <v>#DIV/0!</v>
      </c>
      <c r="Q154" s="90"/>
      <c r="R154" s="30"/>
    </row>
    <row r="155" spans="1:18" x14ac:dyDescent="0.2">
      <c r="A155">
        <v>5</v>
      </c>
      <c r="B155">
        <v>7548847</v>
      </c>
      <c r="C155">
        <v>232</v>
      </c>
      <c r="D155">
        <v>200</v>
      </c>
      <c r="E155" s="123">
        <f t="shared" si="48"/>
        <v>153</v>
      </c>
      <c r="F155" s="102" t="e">
        <f t="shared" si="47"/>
        <v>#DIV/0!</v>
      </c>
      <c r="G155" s="4">
        <f t="shared" si="39"/>
        <v>140</v>
      </c>
      <c r="H155" s="12" t="e">
        <f t="shared" si="40"/>
        <v>#DIV/0!</v>
      </c>
      <c r="I155" s="12" t="e">
        <f t="shared" si="41"/>
        <v>#DIV/0!</v>
      </c>
      <c r="J155" s="12" t="e">
        <f t="shared" si="42"/>
        <v>#DIV/0!</v>
      </c>
      <c r="K155" s="12">
        <f t="shared" si="43"/>
        <v>19600</v>
      </c>
      <c r="L155" s="12" t="e">
        <f t="shared" si="44"/>
        <v>#DIV/0!</v>
      </c>
      <c r="M155" s="12" t="e">
        <f t="shared" si="45"/>
        <v>#DIV/0!</v>
      </c>
      <c r="N155" s="95" t="e">
        <f t="shared" si="46"/>
        <v>#DIV/0!</v>
      </c>
      <c r="O155" s="90" t="e">
        <f t="shared" si="49"/>
        <v>#DIV/0!</v>
      </c>
      <c r="P155" s="90" t="e">
        <f t="shared" si="50"/>
        <v>#DIV/0!</v>
      </c>
      <c r="Q155" s="90"/>
      <c r="R155" s="30"/>
    </row>
    <row r="156" spans="1:18" x14ac:dyDescent="0.2">
      <c r="A156">
        <v>5</v>
      </c>
      <c r="B156">
        <v>7594935</v>
      </c>
      <c r="C156">
        <v>226</v>
      </c>
      <c r="D156">
        <v>200</v>
      </c>
      <c r="E156" s="123">
        <f t="shared" si="48"/>
        <v>154</v>
      </c>
      <c r="F156" s="102" t="e">
        <f t="shared" si="47"/>
        <v>#DIV/0!</v>
      </c>
      <c r="G156" s="4">
        <f t="shared" si="39"/>
        <v>141</v>
      </c>
      <c r="H156" s="12" t="e">
        <f t="shared" si="40"/>
        <v>#DIV/0!</v>
      </c>
      <c r="I156" s="12" t="e">
        <f t="shared" si="41"/>
        <v>#DIV/0!</v>
      </c>
      <c r="J156" s="12" t="e">
        <f t="shared" si="42"/>
        <v>#DIV/0!</v>
      </c>
      <c r="K156" s="12">
        <f t="shared" si="43"/>
        <v>19881</v>
      </c>
      <c r="L156" s="12" t="e">
        <f t="shared" si="44"/>
        <v>#DIV/0!</v>
      </c>
      <c r="M156" s="12" t="e">
        <f t="shared" si="45"/>
        <v>#DIV/0!</v>
      </c>
      <c r="N156" s="95" t="e">
        <f t="shared" si="46"/>
        <v>#DIV/0!</v>
      </c>
      <c r="O156" s="90" t="e">
        <f t="shared" si="49"/>
        <v>#DIV/0!</v>
      </c>
      <c r="P156" s="90" t="e">
        <f t="shared" si="50"/>
        <v>#DIV/0!</v>
      </c>
      <c r="Q156" s="90"/>
      <c r="R156" s="30"/>
    </row>
    <row r="157" spans="1:18" x14ac:dyDescent="0.2">
      <c r="A157">
        <v>5</v>
      </c>
      <c r="B157">
        <v>7640894</v>
      </c>
      <c r="C157">
        <v>233</v>
      </c>
      <c r="D157">
        <v>200</v>
      </c>
      <c r="E157" s="123">
        <f t="shared" si="48"/>
        <v>155</v>
      </c>
      <c r="F157" s="102" t="e">
        <f t="shared" si="47"/>
        <v>#DIV/0!</v>
      </c>
      <c r="G157" s="4">
        <f t="shared" si="39"/>
        <v>142</v>
      </c>
      <c r="H157" s="12" t="e">
        <f t="shared" si="40"/>
        <v>#DIV/0!</v>
      </c>
      <c r="I157" s="12" t="e">
        <f t="shared" si="41"/>
        <v>#DIV/0!</v>
      </c>
      <c r="J157" s="12" t="e">
        <f t="shared" si="42"/>
        <v>#DIV/0!</v>
      </c>
      <c r="K157" s="12">
        <f t="shared" si="43"/>
        <v>20164</v>
      </c>
      <c r="L157" s="12" t="e">
        <f t="shared" si="44"/>
        <v>#DIV/0!</v>
      </c>
      <c r="M157" s="12" t="e">
        <f t="shared" si="45"/>
        <v>#DIV/0!</v>
      </c>
      <c r="N157" s="95" t="e">
        <f t="shared" si="46"/>
        <v>#DIV/0!</v>
      </c>
      <c r="O157" s="90" t="e">
        <f t="shared" si="49"/>
        <v>#DIV/0!</v>
      </c>
      <c r="P157" s="90" t="e">
        <f t="shared" si="50"/>
        <v>#DIV/0!</v>
      </c>
      <c r="Q157" s="90"/>
      <c r="R157" s="30"/>
    </row>
    <row r="158" spans="1:18" x14ac:dyDescent="0.2">
      <c r="A158">
        <v>6</v>
      </c>
      <c r="B158">
        <v>7685497</v>
      </c>
      <c r="C158">
        <v>274</v>
      </c>
      <c r="D158">
        <v>200</v>
      </c>
      <c r="E158" s="123">
        <f t="shared" si="48"/>
        <v>156</v>
      </c>
      <c r="F158" s="102" t="e">
        <f t="shared" si="47"/>
        <v>#DIV/0!</v>
      </c>
      <c r="G158" s="4">
        <f t="shared" si="39"/>
        <v>143</v>
      </c>
      <c r="H158" s="12" t="e">
        <f t="shared" si="40"/>
        <v>#DIV/0!</v>
      </c>
      <c r="I158" s="12" t="e">
        <f t="shared" si="41"/>
        <v>#DIV/0!</v>
      </c>
      <c r="J158" s="12" t="e">
        <f t="shared" si="42"/>
        <v>#DIV/0!</v>
      </c>
      <c r="K158" s="12">
        <f t="shared" si="43"/>
        <v>20449</v>
      </c>
      <c r="L158" s="12" t="e">
        <f t="shared" si="44"/>
        <v>#DIV/0!</v>
      </c>
      <c r="M158" s="12" t="e">
        <f t="shared" si="45"/>
        <v>#DIV/0!</v>
      </c>
      <c r="N158" s="95" t="e">
        <f t="shared" si="46"/>
        <v>#DIV/0!</v>
      </c>
      <c r="O158" s="90" t="e">
        <f t="shared" si="49"/>
        <v>#DIV/0!</v>
      </c>
      <c r="P158" s="90" t="e">
        <f t="shared" si="50"/>
        <v>#DIV/0!</v>
      </c>
      <c r="Q158" s="90"/>
      <c r="R158" s="30"/>
    </row>
    <row r="159" spans="1:18" x14ac:dyDescent="0.2">
      <c r="A159">
        <v>6</v>
      </c>
      <c r="B159">
        <v>7730016</v>
      </c>
      <c r="C159">
        <v>277</v>
      </c>
      <c r="D159">
        <v>200</v>
      </c>
      <c r="E159" s="123">
        <f t="shared" si="48"/>
        <v>157</v>
      </c>
      <c r="F159" s="102" t="e">
        <f t="shared" si="47"/>
        <v>#DIV/0!</v>
      </c>
      <c r="G159" s="4">
        <f t="shared" si="39"/>
        <v>144</v>
      </c>
      <c r="H159" s="12" t="e">
        <f t="shared" si="40"/>
        <v>#DIV/0!</v>
      </c>
      <c r="I159" s="12" t="e">
        <f t="shared" si="41"/>
        <v>#DIV/0!</v>
      </c>
      <c r="J159" s="12" t="e">
        <f t="shared" si="42"/>
        <v>#DIV/0!</v>
      </c>
      <c r="K159" s="12">
        <f t="shared" si="43"/>
        <v>20736</v>
      </c>
      <c r="L159" s="12" t="e">
        <f t="shared" si="44"/>
        <v>#DIV/0!</v>
      </c>
      <c r="M159" s="12" t="e">
        <f t="shared" si="45"/>
        <v>#DIV/0!</v>
      </c>
      <c r="N159" s="95" t="e">
        <f t="shared" si="46"/>
        <v>#DIV/0!</v>
      </c>
      <c r="O159" s="90" t="e">
        <f t="shared" si="49"/>
        <v>#DIV/0!</v>
      </c>
      <c r="P159" s="90" t="e">
        <f t="shared" si="50"/>
        <v>#DIV/0!</v>
      </c>
      <c r="Q159" s="90"/>
      <c r="R159" s="30"/>
    </row>
    <row r="160" spans="1:18" x14ac:dyDescent="0.2">
      <c r="A160">
        <v>6</v>
      </c>
      <c r="B160">
        <v>7778720</v>
      </c>
      <c r="C160">
        <v>137</v>
      </c>
      <c r="D160">
        <v>200</v>
      </c>
      <c r="E160" s="123">
        <f t="shared" si="48"/>
        <v>158</v>
      </c>
      <c r="F160" s="102" t="e">
        <f t="shared" si="47"/>
        <v>#DIV/0!</v>
      </c>
      <c r="G160" s="4">
        <f t="shared" si="39"/>
        <v>145</v>
      </c>
      <c r="H160" s="12" t="e">
        <f t="shared" si="40"/>
        <v>#DIV/0!</v>
      </c>
      <c r="I160" s="12" t="e">
        <f t="shared" si="41"/>
        <v>#DIV/0!</v>
      </c>
      <c r="J160" s="12" t="e">
        <f t="shared" si="42"/>
        <v>#DIV/0!</v>
      </c>
      <c r="K160" s="12">
        <f t="shared" si="43"/>
        <v>21025</v>
      </c>
      <c r="L160" s="12" t="e">
        <f t="shared" si="44"/>
        <v>#DIV/0!</v>
      </c>
      <c r="M160" s="12" t="e">
        <f t="shared" si="45"/>
        <v>#DIV/0!</v>
      </c>
      <c r="N160" s="95" t="e">
        <f t="shared" si="46"/>
        <v>#DIV/0!</v>
      </c>
      <c r="O160" s="90" t="e">
        <f t="shared" si="49"/>
        <v>#DIV/0!</v>
      </c>
      <c r="P160" s="90" t="e">
        <f t="shared" si="50"/>
        <v>#DIV/0!</v>
      </c>
      <c r="Q160" s="90"/>
      <c r="R160" s="30"/>
    </row>
    <row r="161" spans="1:18" x14ac:dyDescent="0.2">
      <c r="A161">
        <v>6</v>
      </c>
      <c r="B161">
        <v>7823227</v>
      </c>
      <c r="C161">
        <v>276</v>
      </c>
      <c r="D161">
        <v>200</v>
      </c>
      <c r="E161" s="123">
        <f t="shared" si="48"/>
        <v>159</v>
      </c>
      <c r="F161" s="102" t="e">
        <f t="shared" si="47"/>
        <v>#DIV/0!</v>
      </c>
      <c r="G161" s="4">
        <f t="shared" si="39"/>
        <v>146</v>
      </c>
      <c r="H161" s="12" t="e">
        <f t="shared" si="40"/>
        <v>#DIV/0!</v>
      </c>
      <c r="I161" s="12" t="e">
        <f t="shared" si="41"/>
        <v>#DIV/0!</v>
      </c>
      <c r="J161" s="12" t="e">
        <f t="shared" si="42"/>
        <v>#DIV/0!</v>
      </c>
      <c r="K161" s="12">
        <f t="shared" si="43"/>
        <v>21316</v>
      </c>
      <c r="L161" s="12" t="e">
        <f t="shared" si="44"/>
        <v>#DIV/0!</v>
      </c>
      <c r="M161" s="12" t="e">
        <f t="shared" si="45"/>
        <v>#DIV/0!</v>
      </c>
      <c r="N161" s="95" t="e">
        <f t="shared" si="46"/>
        <v>#DIV/0!</v>
      </c>
      <c r="O161" s="90" t="e">
        <f t="shared" si="49"/>
        <v>#DIV/0!</v>
      </c>
      <c r="P161" s="90" t="e">
        <f t="shared" si="50"/>
        <v>#DIV/0!</v>
      </c>
      <c r="Q161" s="90"/>
      <c r="R161" s="30"/>
    </row>
    <row r="162" spans="1:18" x14ac:dyDescent="0.2">
      <c r="A162">
        <v>6</v>
      </c>
      <c r="B162">
        <v>7868125</v>
      </c>
      <c r="C162">
        <v>266</v>
      </c>
      <c r="D162">
        <v>200</v>
      </c>
      <c r="E162" s="123">
        <f t="shared" si="48"/>
        <v>160</v>
      </c>
      <c r="F162" s="102" t="e">
        <f t="shared" si="47"/>
        <v>#DIV/0!</v>
      </c>
      <c r="G162" s="4">
        <f t="shared" si="39"/>
        <v>147</v>
      </c>
      <c r="H162" s="12" t="e">
        <f t="shared" si="40"/>
        <v>#DIV/0!</v>
      </c>
      <c r="I162" s="12" t="e">
        <f t="shared" si="41"/>
        <v>#DIV/0!</v>
      </c>
      <c r="J162" s="12" t="e">
        <f t="shared" si="42"/>
        <v>#DIV/0!</v>
      </c>
      <c r="K162" s="12">
        <f t="shared" si="43"/>
        <v>21609</v>
      </c>
      <c r="L162" s="12" t="e">
        <f t="shared" si="44"/>
        <v>#DIV/0!</v>
      </c>
      <c r="M162" s="12" t="e">
        <f t="shared" si="45"/>
        <v>#DIV/0!</v>
      </c>
      <c r="N162" s="95" t="e">
        <f t="shared" si="46"/>
        <v>#DIV/0!</v>
      </c>
      <c r="O162" s="90" t="e">
        <f t="shared" si="49"/>
        <v>#DIV/0!</v>
      </c>
      <c r="P162" s="90" t="e">
        <f t="shared" si="50"/>
        <v>#DIV/0!</v>
      </c>
      <c r="Q162" s="90"/>
      <c r="R162" s="30"/>
    </row>
    <row r="163" spans="1:18" x14ac:dyDescent="0.2">
      <c r="A163">
        <v>6</v>
      </c>
      <c r="B163">
        <v>7914358</v>
      </c>
      <c r="C163">
        <v>219</v>
      </c>
      <c r="D163">
        <v>200</v>
      </c>
      <c r="E163" s="123">
        <f t="shared" si="48"/>
        <v>161</v>
      </c>
      <c r="F163" s="102" t="e">
        <f t="shared" si="47"/>
        <v>#DIV/0!</v>
      </c>
      <c r="G163" s="4">
        <f t="shared" si="39"/>
        <v>148</v>
      </c>
      <c r="H163" s="12" t="e">
        <f t="shared" si="40"/>
        <v>#DIV/0!</v>
      </c>
      <c r="I163" s="12" t="e">
        <f t="shared" si="41"/>
        <v>#DIV/0!</v>
      </c>
      <c r="J163" s="12" t="e">
        <f t="shared" si="42"/>
        <v>#DIV/0!</v>
      </c>
      <c r="K163" s="12">
        <f t="shared" si="43"/>
        <v>21904</v>
      </c>
      <c r="L163" s="12" t="e">
        <f t="shared" si="44"/>
        <v>#DIV/0!</v>
      </c>
      <c r="M163" s="12" t="e">
        <f t="shared" si="45"/>
        <v>#DIV/0!</v>
      </c>
      <c r="N163" s="95" t="e">
        <f t="shared" si="46"/>
        <v>#DIV/0!</v>
      </c>
      <c r="O163" s="90" t="e">
        <f t="shared" si="49"/>
        <v>#DIV/0!</v>
      </c>
      <c r="P163" s="90" t="e">
        <f t="shared" si="50"/>
        <v>#DIV/0!</v>
      </c>
      <c r="Q163" s="90"/>
      <c r="R163" s="30"/>
    </row>
    <row r="164" spans="1:18" x14ac:dyDescent="0.2">
      <c r="A164">
        <v>6</v>
      </c>
      <c r="B164">
        <v>7959808</v>
      </c>
      <c r="C164">
        <v>247</v>
      </c>
      <c r="D164">
        <v>200</v>
      </c>
      <c r="E164" s="123">
        <f t="shared" si="48"/>
        <v>162</v>
      </c>
      <c r="F164" s="102" t="e">
        <f t="shared" si="47"/>
        <v>#DIV/0!</v>
      </c>
      <c r="G164" s="4">
        <f t="shared" ref="G164:G227" si="51">E164-$S$3</f>
        <v>149</v>
      </c>
      <c r="H164" s="12" t="e">
        <f t="shared" ref="H164:H227" si="52">F164-$S$4</f>
        <v>#DIV/0!</v>
      </c>
      <c r="I164" s="12" t="e">
        <f t="shared" ref="I164:I227" si="53">H164*H164</f>
        <v>#DIV/0!</v>
      </c>
      <c r="J164" s="12" t="e">
        <f t="shared" ref="J164:J227" si="54">G164*H164</f>
        <v>#DIV/0!</v>
      </c>
      <c r="K164" s="12">
        <f t="shared" ref="K164:K227" si="55">G164*G164</f>
        <v>22201</v>
      </c>
      <c r="L164" s="12" t="e">
        <f t="shared" ref="L164:L227" si="56">H164*H165</f>
        <v>#DIV/0!</v>
      </c>
      <c r="M164" s="12" t="e">
        <f t="shared" ref="M164:M227" si="57">G164*H165</f>
        <v>#DIV/0!</v>
      </c>
      <c r="N164" s="95" t="e">
        <f t="shared" ref="N164:N227" si="58">F163*$S$10+E163*$S$11</f>
        <v>#DIV/0!</v>
      </c>
      <c r="O164" s="90" t="e">
        <f t="shared" si="49"/>
        <v>#DIV/0!</v>
      </c>
      <c r="P164" s="90" t="e">
        <f t="shared" si="50"/>
        <v>#DIV/0!</v>
      </c>
      <c r="Q164" s="90"/>
      <c r="R164" s="30"/>
    </row>
    <row r="165" spans="1:18" x14ac:dyDescent="0.2">
      <c r="A165">
        <v>6</v>
      </c>
      <c r="B165">
        <v>8006369</v>
      </c>
      <c r="C165">
        <v>206</v>
      </c>
      <c r="D165">
        <v>200</v>
      </c>
      <c r="E165" s="123">
        <f t="shared" si="48"/>
        <v>163</v>
      </c>
      <c r="F165" s="102" t="e">
        <f t="shared" si="47"/>
        <v>#DIV/0!</v>
      </c>
      <c r="G165" s="4">
        <f t="shared" si="51"/>
        <v>150</v>
      </c>
      <c r="H165" s="12" t="e">
        <f t="shared" si="52"/>
        <v>#DIV/0!</v>
      </c>
      <c r="I165" s="12" t="e">
        <f t="shared" si="53"/>
        <v>#DIV/0!</v>
      </c>
      <c r="J165" s="12" t="e">
        <f t="shared" si="54"/>
        <v>#DIV/0!</v>
      </c>
      <c r="K165" s="12">
        <f t="shared" si="55"/>
        <v>22500</v>
      </c>
      <c r="L165" s="12" t="e">
        <f t="shared" si="56"/>
        <v>#DIV/0!</v>
      </c>
      <c r="M165" s="12" t="e">
        <f t="shared" si="57"/>
        <v>#DIV/0!</v>
      </c>
      <c r="N165" s="95" t="e">
        <f t="shared" si="58"/>
        <v>#DIV/0!</v>
      </c>
      <c r="O165" s="90" t="e">
        <f t="shared" si="49"/>
        <v>#DIV/0!</v>
      </c>
      <c r="P165" s="90" t="e">
        <f t="shared" si="50"/>
        <v>#DIV/0!</v>
      </c>
      <c r="Q165" s="90"/>
      <c r="R165" s="30"/>
    </row>
    <row r="166" spans="1:18" x14ac:dyDescent="0.2">
      <c r="A166">
        <v>6</v>
      </c>
      <c r="B166">
        <v>8051490</v>
      </c>
      <c r="C166">
        <v>256</v>
      </c>
      <c r="D166">
        <v>200</v>
      </c>
      <c r="E166" s="123">
        <f t="shared" si="48"/>
        <v>164</v>
      </c>
      <c r="F166" s="102" t="e">
        <f t="shared" si="47"/>
        <v>#DIV/0!</v>
      </c>
      <c r="G166" s="4">
        <f t="shared" si="51"/>
        <v>151</v>
      </c>
      <c r="H166" s="12" t="e">
        <f t="shared" si="52"/>
        <v>#DIV/0!</v>
      </c>
      <c r="I166" s="12" t="e">
        <f t="shared" si="53"/>
        <v>#DIV/0!</v>
      </c>
      <c r="J166" s="12" t="e">
        <f t="shared" si="54"/>
        <v>#DIV/0!</v>
      </c>
      <c r="K166" s="12">
        <f t="shared" si="55"/>
        <v>22801</v>
      </c>
      <c r="L166" s="12" t="e">
        <f t="shared" si="56"/>
        <v>#DIV/0!</v>
      </c>
      <c r="M166" s="12" t="e">
        <f t="shared" si="57"/>
        <v>#DIV/0!</v>
      </c>
      <c r="N166" s="95" t="e">
        <f t="shared" si="58"/>
        <v>#DIV/0!</v>
      </c>
      <c r="O166" s="90" t="e">
        <f t="shared" si="49"/>
        <v>#DIV/0!</v>
      </c>
      <c r="P166" s="90" t="e">
        <f t="shared" si="50"/>
        <v>#DIV/0!</v>
      </c>
      <c r="Q166" s="90"/>
      <c r="R166" s="30"/>
    </row>
    <row r="167" spans="1:18" x14ac:dyDescent="0.2">
      <c r="A167">
        <v>6</v>
      </c>
      <c r="B167">
        <v>8072600</v>
      </c>
      <c r="C167">
        <v>121</v>
      </c>
      <c r="D167">
        <v>200</v>
      </c>
      <c r="E167" s="123">
        <f t="shared" si="48"/>
        <v>165</v>
      </c>
      <c r="F167" s="102" t="e">
        <f t="shared" si="47"/>
        <v>#DIV/0!</v>
      </c>
      <c r="G167" s="4">
        <f t="shared" si="51"/>
        <v>152</v>
      </c>
      <c r="H167" s="12" t="e">
        <f t="shared" si="52"/>
        <v>#DIV/0!</v>
      </c>
      <c r="I167" s="12" t="e">
        <f t="shared" si="53"/>
        <v>#DIV/0!</v>
      </c>
      <c r="J167" s="12" t="e">
        <f t="shared" si="54"/>
        <v>#DIV/0!</v>
      </c>
      <c r="K167" s="12">
        <f t="shared" si="55"/>
        <v>23104</v>
      </c>
      <c r="L167" s="12" t="e">
        <f t="shared" si="56"/>
        <v>#DIV/0!</v>
      </c>
      <c r="M167" s="12" t="e">
        <f t="shared" si="57"/>
        <v>#DIV/0!</v>
      </c>
      <c r="N167" s="95" t="e">
        <f t="shared" si="58"/>
        <v>#DIV/0!</v>
      </c>
      <c r="O167" s="90" t="e">
        <f t="shared" si="49"/>
        <v>#DIV/0!</v>
      </c>
      <c r="P167" s="90" t="e">
        <f t="shared" si="50"/>
        <v>#DIV/0!</v>
      </c>
      <c r="Q167" s="90"/>
      <c r="R167" s="30"/>
    </row>
    <row r="168" spans="1:18" x14ac:dyDescent="0.2">
      <c r="A168">
        <v>6</v>
      </c>
      <c r="B168">
        <v>8147685</v>
      </c>
      <c r="C168">
        <v>188</v>
      </c>
      <c r="D168">
        <v>200</v>
      </c>
      <c r="E168" s="123">
        <f t="shared" si="48"/>
        <v>166</v>
      </c>
      <c r="F168" s="102" t="e">
        <f t="shared" si="47"/>
        <v>#DIV/0!</v>
      </c>
      <c r="G168" s="4">
        <f t="shared" si="51"/>
        <v>153</v>
      </c>
      <c r="H168" s="12" t="e">
        <f t="shared" si="52"/>
        <v>#DIV/0!</v>
      </c>
      <c r="I168" s="12" t="e">
        <f t="shared" si="53"/>
        <v>#DIV/0!</v>
      </c>
      <c r="J168" s="12" t="e">
        <f t="shared" si="54"/>
        <v>#DIV/0!</v>
      </c>
      <c r="K168" s="12">
        <f t="shared" si="55"/>
        <v>23409</v>
      </c>
      <c r="L168" s="12" t="e">
        <f t="shared" si="56"/>
        <v>#DIV/0!</v>
      </c>
      <c r="M168" s="12" t="e">
        <f t="shared" si="57"/>
        <v>#DIV/0!</v>
      </c>
      <c r="N168" s="95" t="e">
        <f t="shared" si="58"/>
        <v>#DIV/0!</v>
      </c>
      <c r="O168" s="90" t="e">
        <f t="shared" si="49"/>
        <v>#DIV/0!</v>
      </c>
      <c r="P168" s="90" t="e">
        <f t="shared" si="50"/>
        <v>#DIV/0!</v>
      </c>
      <c r="Q168" s="90"/>
      <c r="R168" s="30"/>
    </row>
    <row r="169" spans="1:18" x14ac:dyDescent="0.2">
      <c r="A169">
        <v>6</v>
      </c>
      <c r="B169">
        <v>8192796</v>
      </c>
      <c r="C169">
        <v>255</v>
      </c>
      <c r="D169">
        <v>200</v>
      </c>
      <c r="E169" s="123">
        <f t="shared" si="48"/>
        <v>167</v>
      </c>
      <c r="F169" s="102" t="e">
        <f t="shared" si="47"/>
        <v>#DIV/0!</v>
      </c>
      <c r="G169" s="4">
        <f t="shared" si="51"/>
        <v>154</v>
      </c>
      <c r="H169" s="12" t="e">
        <f t="shared" si="52"/>
        <v>#DIV/0!</v>
      </c>
      <c r="I169" s="12" t="e">
        <f t="shared" si="53"/>
        <v>#DIV/0!</v>
      </c>
      <c r="J169" s="12" t="e">
        <f t="shared" si="54"/>
        <v>#DIV/0!</v>
      </c>
      <c r="K169" s="12">
        <f t="shared" si="55"/>
        <v>23716</v>
      </c>
      <c r="L169" s="12" t="e">
        <f t="shared" si="56"/>
        <v>#DIV/0!</v>
      </c>
      <c r="M169" s="12" t="e">
        <f t="shared" si="57"/>
        <v>#DIV/0!</v>
      </c>
      <c r="N169" s="95" t="e">
        <f t="shared" si="58"/>
        <v>#DIV/0!</v>
      </c>
      <c r="O169" s="90" t="e">
        <f t="shared" si="49"/>
        <v>#DIV/0!</v>
      </c>
      <c r="P169" s="90" t="e">
        <f t="shared" si="50"/>
        <v>#DIV/0!</v>
      </c>
      <c r="Q169" s="90"/>
      <c r="R169" s="30"/>
    </row>
    <row r="170" spans="1:18" x14ac:dyDescent="0.2">
      <c r="A170">
        <v>6</v>
      </c>
      <c r="B170">
        <v>8238582</v>
      </c>
      <c r="C170">
        <v>236</v>
      </c>
      <c r="D170">
        <v>200</v>
      </c>
      <c r="E170" s="123">
        <f t="shared" si="48"/>
        <v>168</v>
      </c>
      <c r="F170" s="102" t="e">
        <f t="shared" si="47"/>
        <v>#DIV/0!</v>
      </c>
      <c r="G170" s="4">
        <f t="shared" si="51"/>
        <v>155</v>
      </c>
      <c r="H170" s="12" t="e">
        <f t="shared" si="52"/>
        <v>#DIV/0!</v>
      </c>
      <c r="I170" s="12" t="e">
        <f t="shared" si="53"/>
        <v>#DIV/0!</v>
      </c>
      <c r="J170" s="12" t="e">
        <f t="shared" si="54"/>
        <v>#DIV/0!</v>
      </c>
      <c r="K170" s="12">
        <f t="shared" si="55"/>
        <v>24025</v>
      </c>
      <c r="L170" s="12" t="e">
        <f t="shared" si="56"/>
        <v>#DIV/0!</v>
      </c>
      <c r="M170" s="12" t="e">
        <f t="shared" si="57"/>
        <v>#DIV/0!</v>
      </c>
      <c r="N170" s="95" t="e">
        <f t="shared" si="58"/>
        <v>#DIV/0!</v>
      </c>
      <c r="O170" s="90" t="e">
        <f t="shared" si="49"/>
        <v>#DIV/0!</v>
      </c>
      <c r="P170" s="90" t="e">
        <f t="shared" si="50"/>
        <v>#DIV/0!</v>
      </c>
      <c r="Q170" s="90"/>
      <c r="R170" s="30"/>
    </row>
    <row r="171" spans="1:18" x14ac:dyDescent="0.2">
      <c r="A171">
        <v>6</v>
      </c>
      <c r="B171">
        <v>8284218</v>
      </c>
      <c r="C171">
        <v>236</v>
      </c>
      <c r="D171">
        <v>200</v>
      </c>
      <c r="E171" s="123">
        <f t="shared" si="48"/>
        <v>169</v>
      </c>
      <c r="F171" s="102" t="e">
        <f t="shared" si="47"/>
        <v>#DIV/0!</v>
      </c>
      <c r="G171" s="4">
        <f t="shared" si="51"/>
        <v>156</v>
      </c>
      <c r="H171" s="12" t="e">
        <f t="shared" si="52"/>
        <v>#DIV/0!</v>
      </c>
      <c r="I171" s="12" t="e">
        <f t="shared" si="53"/>
        <v>#DIV/0!</v>
      </c>
      <c r="J171" s="12" t="e">
        <f t="shared" si="54"/>
        <v>#DIV/0!</v>
      </c>
      <c r="K171" s="12">
        <f t="shared" si="55"/>
        <v>24336</v>
      </c>
      <c r="L171" s="12" t="e">
        <f t="shared" si="56"/>
        <v>#DIV/0!</v>
      </c>
      <c r="M171" s="12" t="e">
        <f t="shared" si="57"/>
        <v>#DIV/0!</v>
      </c>
      <c r="N171" s="95" t="e">
        <f t="shared" si="58"/>
        <v>#DIV/0!</v>
      </c>
      <c r="O171" s="90" t="e">
        <f t="shared" si="49"/>
        <v>#DIV/0!</v>
      </c>
      <c r="P171" s="90" t="e">
        <f t="shared" si="50"/>
        <v>#DIV/0!</v>
      </c>
      <c r="Q171" s="90"/>
      <c r="R171" s="30"/>
    </row>
    <row r="172" spans="1:18" x14ac:dyDescent="0.2">
      <c r="A172">
        <v>6</v>
      </c>
      <c r="B172">
        <v>8329754</v>
      </c>
      <c r="C172">
        <v>241</v>
      </c>
      <c r="D172">
        <v>200</v>
      </c>
      <c r="E172" s="123">
        <f t="shared" si="48"/>
        <v>170</v>
      </c>
      <c r="F172" s="102" t="e">
        <f t="shared" si="47"/>
        <v>#DIV/0!</v>
      </c>
      <c r="G172" s="4">
        <f t="shared" si="51"/>
        <v>157</v>
      </c>
      <c r="H172" s="12" t="e">
        <f t="shared" si="52"/>
        <v>#DIV/0!</v>
      </c>
      <c r="I172" s="12" t="e">
        <f t="shared" si="53"/>
        <v>#DIV/0!</v>
      </c>
      <c r="J172" s="12" t="e">
        <f t="shared" si="54"/>
        <v>#DIV/0!</v>
      </c>
      <c r="K172" s="12">
        <f t="shared" si="55"/>
        <v>24649</v>
      </c>
      <c r="L172" s="12" t="e">
        <f t="shared" si="56"/>
        <v>#DIV/0!</v>
      </c>
      <c r="M172" s="12" t="e">
        <f t="shared" si="57"/>
        <v>#DIV/0!</v>
      </c>
      <c r="N172" s="95" t="e">
        <f t="shared" si="58"/>
        <v>#DIV/0!</v>
      </c>
      <c r="O172" s="90" t="e">
        <f t="shared" si="49"/>
        <v>#DIV/0!</v>
      </c>
      <c r="P172" s="90" t="e">
        <f t="shared" si="50"/>
        <v>#DIV/0!</v>
      </c>
      <c r="Q172" s="90"/>
      <c r="R172" s="30"/>
    </row>
    <row r="173" spans="1:18" x14ac:dyDescent="0.2">
      <c r="A173">
        <v>6</v>
      </c>
      <c r="B173">
        <v>8375825</v>
      </c>
      <c r="C173">
        <v>225</v>
      </c>
      <c r="D173">
        <v>200</v>
      </c>
      <c r="E173" s="123">
        <f t="shared" si="48"/>
        <v>171</v>
      </c>
      <c r="F173" s="102" t="e">
        <f t="shared" si="47"/>
        <v>#DIV/0!</v>
      </c>
      <c r="G173" s="4">
        <f t="shared" si="51"/>
        <v>158</v>
      </c>
      <c r="H173" s="12" t="e">
        <f t="shared" si="52"/>
        <v>#DIV/0!</v>
      </c>
      <c r="I173" s="12" t="e">
        <f t="shared" si="53"/>
        <v>#DIV/0!</v>
      </c>
      <c r="J173" s="12" t="e">
        <f t="shared" si="54"/>
        <v>#DIV/0!</v>
      </c>
      <c r="K173" s="12">
        <f t="shared" si="55"/>
        <v>24964</v>
      </c>
      <c r="L173" s="12" t="e">
        <f t="shared" si="56"/>
        <v>#DIV/0!</v>
      </c>
      <c r="M173" s="12" t="e">
        <f t="shared" si="57"/>
        <v>#DIV/0!</v>
      </c>
      <c r="N173" s="95" t="e">
        <f t="shared" si="58"/>
        <v>#DIV/0!</v>
      </c>
      <c r="O173" s="90" t="e">
        <f t="shared" si="49"/>
        <v>#DIV/0!</v>
      </c>
      <c r="P173" s="90" t="e">
        <f t="shared" si="50"/>
        <v>#DIV/0!</v>
      </c>
      <c r="Q173" s="90"/>
      <c r="R173" s="30"/>
    </row>
    <row r="174" spans="1:18" x14ac:dyDescent="0.2">
      <c r="A174">
        <v>6</v>
      </c>
      <c r="B174">
        <v>8421532</v>
      </c>
      <c r="C174">
        <v>236</v>
      </c>
      <c r="D174">
        <v>200</v>
      </c>
      <c r="E174" s="123">
        <f t="shared" si="48"/>
        <v>172</v>
      </c>
      <c r="F174" s="102" t="e">
        <f t="shared" si="47"/>
        <v>#DIV/0!</v>
      </c>
      <c r="G174" s="4">
        <f t="shared" si="51"/>
        <v>159</v>
      </c>
      <c r="H174" s="12" t="e">
        <f t="shared" si="52"/>
        <v>#DIV/0!</v>
      </c>
      <c r="I174" s="12" t="e">
        <f t="shared" si="53"/>
        <v>#DIV/0!</v>
      </c>
      <c r="J174" s="12" t="e">
        <f t="shared" si="54"/>
        <v>#DIV/0!</v>
      </c>
      <c r="K174" s="12">
        <f t="shared" si="55"/>
        <v>25281</v>
      </c>
      <c r="L174" s="12" t="e">
        <f t="shared" si="56"/>
        <v>#DIV/0!</v>
      </c>
      <c r="M174" s="12" t="e">
        <f t="shared" si="57"/>
        <v>#DIV/0!</v>
      </c>
      <c r="N174" s="95" t="e">
        <f t="shared" si="58"/>
        <v>#DIV/0!</v>
      </c>
      <c r="O174" s="90" t="e">
        <f t="shared" si="49"/>
        <v>#DIV/0!</v>
      </c>
      <c r="P174" s="90" t="e">
        <f t="shared" si="50"/>
        <v>#DIV/0!</v>
      </c>
      <c r="Q174" s="90"/>
      <c r="R174" s="30"/>
    </row>
    <row r="175" spans="1:18" x14ac:dyDescent="0.2">
      <c r="A175">
        <v>6</v>
      </c>
      <c r="B175">
        <v>8467114</v>
      </c>
      <c r="C175">
        <v>241</v>
      </c>
      <c r="D175">
        <v>200</v>
      </c>
      <c r="E175" s="123">
        <f t="shared" si="48"/>
        <v>173</v>
      </c>
      <c r="F175" s="102" t="e">
        <f t="shared" si="47"/>
        <v>#DIV/0!</v>
      </c>
      <c r="G175" s="4">
        <f t="shared" si="51"/>
        <v>160</v>
      </c>
      <c r="H175" s="12" t="e">
        <f t="shared" si="52"/>
        <v>#DIV/0!</v>
      </c>
      <c r="I175" s="12" t="e">
        <f t="shared" si="53"/>
        <v>#DIV/0!</v>
      </c>
      <c r="J175" s="12" t="e">
        <f t="shared" si="54"/>
        <v>#DIV/0!</v>
      </c>
      <c r="K175" s="12">
        <f t="shared" si="55"/>
        <v>25600</v>
      </c>
      <c r="L175" s="12" t="e">
        <f t="shared" si="56"/>
        <v>#DIV/0!</v>
      </c>
      <c r="M175" s="12" t="e">
        <f t="shared" si="57"/>
        <v>#DIV/0!</v>
      </c>
      <c r="N175" s="95" t="e">
        <f t="shared" si="58"/>
        <v>#DIV/0!</v>
      </c>
      <c r="O175" s="90" t="e">
        <f t="shared" si="49"/>
        <v>#DIV/0!</v>
      </c>
      <c r="P175" s="90" t="e">
        <f t="shared" si="50"/>
        <v>#DIV/0!</v>
      </c>
      <c r="Q175" s="90"/>
      <c r="R175" s="30"/>
    </row>
    <row r="176" spans="1:18" x14ac:dyDescent="0.2">
      <c r="A176">
        <v>6</v>
      </c>
      <c r="B176">
        <v>8512295</v>
      </c>
      <c r="C176">
        <v>254</v>
      </c>
      <c r="D176">
        <v>200</v>
      </c>
      <c r="E176" s="123">
        <f t="shared" si="48"/>
        <v>174</v>
      </c>
      <c r="F176" s="102" t="e">
        <f t="shared" si="47"/>
        <v>#DIV/0!</v>
      </c>
      <c r="G176" s="4">
        <f t="shared" si="51"/>
        <v>161</v>
      </c>
      <c r="H176" s="12" t="e">
        <f t="shared" si="52"/>
        <v>#DIV/0!</v>
      </c>
      <c r="I176" s="12" t="e">
        <f t="shared" si="53"/>
        <v>#DIV/0!</v>
      </c>
      <c r="J176" s="12" t="e">
        <f t="shared" si="54"/>
        <v>#DIV/0!</v>
      </c>
      <c r="K176" s="12">
        <f t="shared" si="55"/>
        <v>25921</v>
      </c>
      <c r="L176" s="12" t="e">
        <f t="shared" si="56"/>
        <v>#DIV/0!</v>
      </c>
      <c r="M176" s="12" t="e">
        <f t="shared" si="57"/>
        <v>#DIV/0!</v>
      </c>
      <c r="N176" s="95" t="e">
        <f t="shared" si="58"/>
        <v>#DIV/0!</v>
      </c>
      <c r="O176" s="90" t="e">
        <f t="shared" si="49"/>
        <v>#DIV/0!</v>
      </c>
      <c r="P176" s="90" t="e">
        <f t="shared" si="50"/>
        <v>#DIV/0!</v>
      </c>
      <c r="Q176" s="90"/>
      <c r="R176" s="30"/>
    </row>
    <row r="177" spans="1:18" x14ac:dyDescent="0.2">
      <c r="A177">
        <v>6</v>
      </c>
      <c r="B177">
        <v>8557422</v>
      </c>
      <c r="C177">
        <v>257</v>
      </c>
      <c r="D177">
        <v>200</v>
      </c>
      <c r="E177" s="123">
        <f t="shared" si="48"/>
        <v>175</v>
      </c>
      <c r="F177" s="102" t="e">
        <f t="shared" si="47"/>
        <v>#DIV/0!</v>
      </c>
      <c r="G177" s="4">
        <f t="shared" si="51"/>
        <v>162</v>
      </c>
      <c r="H177" s="12" t="e">
        <f t="shared" si="52"/>
        <v>#DIV/0!</v>
      </c>
      <c r="I177" s="12" t="e">
        <f t="shared" si="53"/>
        <v>#DIV/0!</v>
      </c>
      <c r="J177" s="12" t="e">
        <f t="shared" si="54"/>
        <v>#DIV/0!</v>
      </c>
      <c r="K177" s="12">
        <f t="shared" si="55"/>
        <v>26244</v>
      </c>
      <c r="L177" s="12" t="e">
        <f t="shared" si="56"/>
        <v>#DIV/0!</v>
      </c>
      <c r="M177" s="12" t="e">
        <f t="shared" si="57"/>
        <v>#DIV/0!</v>
      </c>
      <c r="N177" s="95" t="e">
        <f t="shared" si="58"/>
        <v>#DIV/0!</v>
      </c>
      <c r="O177" s="90" t="e">
        <f t="shared" si="49"/>
        <v>#DIV/0!</v>
      </c>
      <c r="P177" s="90" t="e">
        <f t="shared" si="50"/>
        <v>#DIV/0!</v>
      </c>
      <c r="Q177" s="90"/>
      <c r="R177" s="30"/>
    </row>
    <row r="178" spans="1:18" x14ac:dyDescent="0.2">
      <c r="A178">
        <v>6</v>
      </c>
      <c r="B178">
        <v>8602119</v>
      </c>
      <c r="C178">
        <v>269</v>
      </c>
      <c r="D178">
        <v>200</v>
      </c>
      <c r="E178" s="123">
        <f t="shared" si="48"/>
        <v>176</v>
      </c>
      <c r="F178" s="102" t="e">
        <f t="shared" si="47"/>
        <v>#DIV/0!</v>
      </c>
      <c r="G178" s="4">
        <f t="shared" si="51"/>
        <v>163</v>
      </c>
      <c r="H178" s="12" t="e">
        <f t="shared" si="52"/>
        <v>#DIV/0!</v>
      </c>
      <c r="I178" s="12" t="e">
        <f t="shared" si="53"/>
        <v>#DIV/0!</v>
      </c>
      <c r="J178" s="12" t="e">
        <f t="shared" si="54"/>
        <v>#DIV/0!</v>
      </c>
      <c r="K178" s="12">
        <f t="shared" si="55"/>
        <v>26569</v>
      </c>
      <c r="L178" s="12" t="e">
        <f t="shared" si="56"/>
        <v>#DIV/0!</v>
      </c>
      <c r="M178" s="12" t="e">
        <f t="shared" si="57"/>
        <v>#DIV/0!</v>
      </c>
      <c r="N178" s="95" t="e">
        <f t="shared" si="58"/>
        <v>#DIV/0!</v>
      </c>
      <c r="O178" s="90" t="e">
        <f t="shared" si="49"/>
        <v>#DIV/0!</v>
      </c>
      <c r="P178" s="90" t="e">
        <f t="shared" si="50"/>
        <v>#DIV/0!</v>
      </c>
      <c r="Q178" s="90"/>
      <c r="R178" s="30"/>
    </row>
    <row r="179" spans="1:18" x14ac:dyDescent="0.2">
      <c r="A179">
        <v>6</v>
      </c>
      <c r="B179">
        <v>8650866</v>
      </c>
      <c r="C179">
        <v>134</v>
      </c>
      <c r="D179">
        <v>200</v>
      </c>
      <c r="E179" s="123">
        <f t="shared" si="48"/>
        <v>177</v>
      </c>
      <c r="F179" s="102" t="e">
        <f t="shared" si="47"/>
        <v>#DIV/0!</v>
      </c>
      <c r="G179" s="4">
        <f t="shared" si="51"/>
        <v>164</v>
      </c>
      <c r="H179" s="12" t="e">
        <f t="shared" si="52"/>
        <v>#DIV/0!</v>
      </c>
      <c r="I179" s="12" t="e">
        <f t="shared" si="53"/>
        <v>#DIV/0!</v>
      </c>
      <c r="J179" s="12" t="e">
        <f t="shared" si="54"/>
        <v>#DIV/0!</v>
      </c>
      <c r="K179" s="12">
        <f t="shared" si="55"/>
        <v>26896</v>
      </c>
      <c r="L179" s="12" t="e">
        <f t="shared" si="56"/>
        <v>#DIV/0!</v>
      </c>
      <c r="M179" s="12" t="e">
        <f t="shared" si="57"/>
        <v>#DIV/0!</v>
      </c>
      <c r="N179" s="95" t="e">
        <f t="shared" si="58"/>
        <v>#DIV/0!</v>
      </c>
      <c r="O179" s="90" t="e">
        <f t="shared" si="49"/>
        <v>#DIV/0!</v>
      </c>
      <c r="P179" s="90" t="e">
        <f t="shared" si="50"/>
        <v>#DIV/0!</v>
      </c>
      <c r="Q179" s="90"/>
      <c r="R179" s="30"/>
    </row>
    <row r="180" spans="1:18" x14ac:dyDescent="0.2">
      <c r="A180">
        <v>6</v>
      </c>
      <c r="B180">
        <v>8695738</v>
      </c>
      <c r="C180">
        <v>265</v>
      </c>
      <c r="D180">
        <v>200</v>
      </c>
      <c r="E180" s="123">
        <f t="shared" si="48"/>
        <v>178</v>
      </c>
      <c r="F180" s="102" t="e">
        <f t="shared" si="47"/>
        <v>#DIV/0!</v>
      </c>
      <c r="G180" s="4">
        <f t="shared" si="51"/>
        <v>165</v>
      </c>
      <c r="H180" s="12" t="e">
        <f t="shared" si="52"/>
        <v>#DIV/0!</v>
      </c>
      <c r="I180" s="12" t="e">
        <f t="shared" si="53"/>
        <v>#DIV/0!</v>
      </c>
      <c r="J180" s="12" t="e">
        <f t="shared" si="54"/>
        <v>#DIV/0!</v>
      </c>
      <c r="K180" s="12">
        <f t="shared" si="55"/>
        <v>27225</v>
      </c>
      <c r="L180" s="12" t="e">
        <f t="shared" si="56"/>
        <v>#DIV/0!</v>
      </c>
      <c r="M180" s="12" t="e">
        <f t="shared" si="57"/>
        <v>#DIV/0!</v>
      </c>
      <c r="N180" s="95" t="e">
        <f t="shared" si="58"/>
        <v>#DIV/0!</v>
      </c>
      <c r="O180" s="90" t="e">
        <f t="shared" si="49"/>
        <v>#DIV/0!</v>
      </c>
      <c r="P180" s="90" t="e">
        <f t="shared" si="50"/>
        <v>#DIV/0!</v>
      </c>
      <c r="Q180" s="90"/>
      <c r="R180" s="30"/>
    </row>
    <row r="181" spans="1:18" x14ac:dyDescent="0.2">
      <c r="A181">
        <v>6</v>
      </c>
      <c r="B181">
        <v>8740310</v>
      </c>
      <c r="C181">
        <v>275</v>
      </c>
      <c r="D181">
        <v>200</v>
      </c>
      <c r="E181" s="123">
        <f t="shared" si="48"/>
        <v>179</v>
      </c>
      <c r="F181" s="102" t="e">
        <f t="shared" si="47"/>
        <v>#DIV/0!</v>
      </c>
      <c r="G181" s="4">
        <f t="shared" si="51"/>
        <v>166</v>
      </c>
      <c r="H181" s="12" t="e">
        <f t="shared" si="52"/>
        <v>#DIV/0!</v>
      </c>
      <c r="I181" s="12" t="e">
        <f t="shared" si="53"/>
        <v>#DIV/0!</v>
      </c>
      <c r="J181" s="12" t="e">
        <f t="shared" si="54"/>
        <v>#DIV/0!</v>
      </c>
      <c r="K181" s="12">
        <f t="shared" si="55"/>
        <v>27556</v>
      </c>
      <c r="L181" s="12" t="e">
        <f t="shared" si="56"/>
        <v>#DIV/0!</v>
      </c>
      <c r="M181" s="12" t="e">
        <f t="shared" si="57"/>
        <v>#DIV/0!</v>
      </c>
      <c r="N181" s="95" t="e">
        <f t="shared" si="58"/>
        <v>#DIV/0!</v>
      </c>
      <c r="O181" s="90" t="e">
        <f t="shared" si="49"/>
        <v>#DIV/0!</v>
      </c>
      <c r="P181" s="90" t="e">
        <f t="shared" si="50"/>
        <v>#DIV/0!</v>
      </c>
      <c r="Q181" s="90"/>
      <c r="R181" s="30"/>
    </row>
    <row r="182" spans="1:18" x14ac:dyDescent="0.2">
      <c r="A182">
        <v>6</v>
      </c>
      <c r="B182">
        <v>8785277</v>
      </c>
      <c r="C182">
        <v>266</v>
      </c>
      <c r="D182">
        <v>200</v>
      </c>
      <c r="E182" s="125">
        <f t="shared" si="48"/>
        <v>180</v>
      </c>
      <c r="F182" s="102" t="e">
        <f t="shared" si="47"/>
        <v>#DIV/0!</v>
      </c>
      <c r="G182" s="4">
        <f t="shared" si="51"/>
        <v>167</v>
      </c>
      <c r="H182" s="12" t="e">
        <f t="shared" si="52"/>
        <v>#DIV/0!</v>
      </c>
      <c r="I182" s="12" t="e">
        <f t="shared" si="53"/>
        <v>#DIV/0!</v>
      </c>
      <c r="J182" s="12" t="e">
        <f t="shared" si="54"/>
        <v>#DIV/0!</v>
      </c>
      <c r="K182" s="12">
        <f t="shared" si="55"/>
        <v>27889</v>
      </c>
      <c r="L182" s="12" t="e">
        <f t="shared" si="56"/>
        <v>#DIV/0!</v>
      </c>
      <c r="M182" s="12" t="e">
        <f t="shared" si="57"/>
        <v>#DIV/0!</v>
      </c>
      <c r="N182" s="95" t="e">
        <f t="shared" si="58"/>
        <v>#DIV/0!</v>
      </c>
      <c r="O182" s="90" t="e">
        <f t="shared" si="49"/>
        <v>#DIV/0!</v>
      </c>
      <c r="P182" s="90" t="e">
        <f t="shared" si="50"/>
        <v>#DIV/0!</v>
      </c>
      <c r="Q182" s="92"/>
      <c r="R182" s="30"/>
    </row>
    <row r="183" spans="1:18" x14ac:dyDescent="0.2">
      <c r="A183">
        <v>6</v>
      </c>
      <c r="B183">
        <v>8830574</v>
      </c>
      <c r="C183">
        <v>245</v>
      </c>
      <c r="D183">
        <v>200</v>
      </c>
      <c r="E183" s="123">
        <f t="shared" si="48"/>
        <v>181</v>
      </c>
      <c r="F183" s="102" t="e">
        <f t="shared" si="47"/>
        <v>#DIV/0!</v>
      </c>
      <c r="G183" s="4">
        <f t="shared" si="51"/>
        <v>168</v>
      </c>
      <c r="H183" s="12" t="e">
        <f t="shared" si="52"/>
        <v>#DIV/0!</v>
      </c>
      <c r="I183" s="12" t="e">
        <f t="shared" si="53"/>
        <v>#DIV/0!</v>
      </c>
      <c r="J183" s="12" t="e">
        <f t="shared" si="54"/>
        <v>#DIV/0!</v>
      </c>
      <c r="K183" s="12">
        <f t="shared" si="55"/>
        <v>28224</v>
      </c>
      <c r="L183" s="12" t="e">
        <f t="shared" si="56"/>
        <v>#DIV/0!</v>
      </c>
      <c r="M183" s="12" t="e">
        <f t="shared" si="57"/>
        <v>#DIV/0!</v>
      </c>
      <c r="N183" s="95" t="e">
        <f t="shared" si="58"/>
        <v>#DIV/0!</v>
      </c>
      <c r="O183" s="90" t="e">
        <f t="shared" si="49"/>
        <v>#DIV/0!</v>
      </c>
      <c r="P183" s="90" t="e">
        <f t="shared" si="50"/>
        <v>#DIV/0!</v>
      </c>
      <c r="Q183" s="90"/>
      <c r="R183" s="30"/>
    </row>
    <row r="184" spans="1:18" x14ac:dyDescent="0.2">
      <c r="A184">
        <v>6</v>
      </c>
      <c r="B184">
        <v>8875206</v>
      </c>
      <c r="C184">
        <v>274</v>
      </c>
      <c r="D184">
        <v>200</v>
      </c>
      <c r="E184" s="123">
        <f t="shared" si="48"/>
        <v>182</v>
      </c>
      <c r="F184" s="102" t="e">
        <f t="shared" si="47"/>
        <v>#DIV/0!</v>
      </c>
      <c r="G184" s="4">
        <f t="shared" si="51"/>
        <v>169</v>
      </c>
      <c r="H184" s="12" t="e">
        <f t="shared" si="52"/>
        <v>#DIV/0!</v>
      </c>
      <c r="I184" s="12" t="e">
        <f t="shared" si="53"/>
        <v>#DIV/0!</v>
      </c>
      <c r="J184" s="12" t="e">
        <f t="shared" si="54"/>
        <v>#DIV/0!</v>
      </c>
      <c r="K184" s="12">
        <f t="shared" si="55"/>
        <v>28561</v>
      </c>
      <c r="L184" s="12" t="e">
        <f t="shared" si="56"/>
        <v>#DIV/0!</v>
      </c>
      <c r="M184" s="12" t="e">
        <f t="shared" si="57"/>
        <v>#DIV/0!</v>
      </c>
      <c r="N184" s="95" t="e">
        <f t="shared" si="58"/>
        <v>#DIV/0!</v>
      </c>
      <c r="O184" s="90" t="e">
        <f t="shared" si="49"/>
        <v>#DIV/0!</v>
      </c>
      <c r="P184" s="90" t="e">
        <f t="shared" si="50"/>
        <v>#DIV/0!</v>
      </c>
      <c r="Q184" s="90"/>
      <c r="R184" s="30"/>
    </row>
    <row r="185" spans="1:18" x14ac:dyDescent="0.2">
      <c r="A185">
        <v>6</v>
      </c>
      <c r="B185">
        <v>8920353</v>
      </c>
      <c r="C185">
        <v>254</v>
      </c>
      <c r="D185">
        <v>200</v>
      </c>
      <c r="E185" s="123">
        <f t="shared" si="48"/>
        <v>183</v>
      </c>
      <c r="F185" s="102" t="e">
        <f t="shared" si="47"/>
        <v>#DIV/0!</v>
      </c>
      <c r="G185" s="4">
        <f t="shared" si="51"/>
        <v>170</v>
      </c>
      <c r="H185" s="12" t="e">
        <f t="shared" si="52"/>
        <v>#DIV/0!</v>
      </c>
      <c r="I185" s="12" t="e">
        <f t="shared" si="53"/>
        <v>#DIV/0!</v>
      </c>
      <c r="J185" s="12" t="e">
        <f t="shared" si="54"/>
        <v>#DIV/0!</v>
      </c>
      <c r="K185" s="12">
        <f t="shared" si="55"/>
        <v>28900</v>
      </c>
      <c r="L185" s="12" t="e">
        <f t="shared" si="56"/>
        <v>#DIV/0!</v>
      </c>
      <c r="M185" s="12" t="e">
        <f t="shared" si="57"/>
        <v>#DIV/0!</v>
      </c>
      <c r="N185" s="95" t="e">
        <f t="shared" si="58"/>
        <v>#DIV/0!</v>
      </c>
      <c r="O185" s="90" t="e">
        <f t="shared" si="49"/>
        <v>#DIV/0!</v>
      </c>
      <c r="P185" s="90" t="e">
        <f t="shared" si="50"/>
        <v>#DIV/0!</v>
      </c>
      <c r="Q185" s="90"/>
      <c r="R185" s="30"/>
    </row>
    <row r="186" spans="1:18" x14ac:dyDescent="0.2">
      <c r="A186">
        <v>6</v>
      </c>
      <c r="B186">
        <v>8965405</v>
      </c>
      <c r="C186">
        <v>259</v>
      </c>
      <c r="D186">
        <v>200</v>
      </c>
      <c r="E186" s="123">
        <f t="shared" si="48"/>
        <v>184</v>
      </c>
      <c r="F186" s="102" t="e">
        <f t="shared" si="47"/>
        <v>#DIV/0!</v>
      </c>
      <c r="G186" s="4">
        <f t="shared" si="51"/>
        <v>171</v>
      </c>
      <c r="H186" s="12" t="e">
        <f t="shared" si="52"/>
        <v>#DIV/0!</v>
      </c>
      <c r="I186" s="12" t="e">
        <f t="shared" si="53"/>
        <v>#DIV/0!</v>
      </c>
      <c r="J186" s="12" t="e">
        <f t="shared" si="54"/>
        <v>#DIV/0!</v>
      </c>
      <c r="K186" s="12">
        <f t="shared" si="55"/>
        <v>29241</v>
      </c>
      <c r="L186" s="12" t="e">
        <f t="shared" si="56"/>
        <v>#DIV/0!</v>
      </c>
      <c r="M186" s="12" t="e">
        <f t="shared" si="57"/>
        <v>#DIV/0!</v>
      </c>
      <c r="N186" s="95" t="e">
        <f t="shared" si="58"/>
        <v>#DIV/0!</v>
      </c>
      <c r="O186" s="90" t="e">
        <f t="shared" si="49"/>
        <v>#DIV/0!</v>
      </c>
      <c r="P186" s="90" t="e">
        <f t="shared" si="50"/>
        <v>#DIV/0!</v>
      </c>
      <c r="Q186" s="90"/>
      <c r="R186" s="30"/>
    </row>
    <row r="187" spans="1:18" x14ac:dyDescent="0.2">
      <c r="A187">
        <v>6</v>
      </c>
      <c r="B187">
        <v>9013074</v>
      </c>
      <c r="C187">
        <v>169</v>
      </c>
      <c r="D187">
        <v>200</v>
      </c>
      <c r="E187" s="123">
        <f t="shared" si="48"/>
        <v>185</v>
      </c>
      <c r="F187" s="102" t="e">
        <f t="shared" si="47"/>
        <v>#DIV/0!</v>
      </c>
      <c r="G187" s="4">
        <f t="shared" si="51"/>
        <v>172</v>
      </c>
      <c r="H187" s="12" t="e">
        <f t="shared" si="52"/>
        <v>#DIV/0!</v>
      </c>
      <c r="I187" s="12" t="e">
        <f t="shared" si="53"/>
        <v>#DIV/0!</v>
      </c>
      <c r="J187" s="12" t="e">
        <f t="shared" si="54"/>
        <v>#DIV/0!</v>
      </c>
      <c r="K187" s="12">
        <f t="shared" si="55"/>
        <v>29584</v>
      </c>
      <c r="L187" s="12" t="e">
        <f t="shared" si="56"/>
        <v>#DIV/0!</v>
      </c>
      <c r="M187" s="12" t="e">
        <f t="shared" si="57"/>
        <v>#DIV/0!</v>
      </c>
      <c r="N187" s="95" t="e">
        <f t="shared" si="58"/>
        <v>#DIV/0!</v>
      </c>
      <c r="O187" s="90" t="e">
        <f t="shared" si="49"/>
        <v>#DIV/0!</v>
      </c>
      <c r="P187" s="90" t="e">
        <f t="shared" si="50"/>
        <v>#DIV/0!</v>
      </c>
      <c r="Q187" s="90"/>
      <c r="R187" s="30"/>
    </row>
    <row r="188" spans="1:18" x14ac:dyDescent="0.2">
      <c r="A188">
        <v>6</v>
      </c>
      <c r="B188">
        <v>9057605</v>
      </c>
      <c r="C188">
        <v>274</v>
      </c>
      <c r="D188">
        <v>200</v>
      </c>
      <c r="E188" s="123">
        <f t="shared" si="48"/>
        <v>186</v>
      </c>
      <c r="F188" s="102" t="e">
        <f t="shared" si="47"/>
        <v>#DIV/0!</v>
      </c>
      <c r="G188" s="4">
        <f t="shared" si="51"/>
        <v>173</v>
      </c>
      <c r="H188" s="12" t="e">
        <f t="shared" si="52"/>
        <v>#DIV/0!</v>
      </c>
      <c r="I188" s="12" t="e">
        <f t="shared" si="53"/>
        <v>#DIV/0!</v>
      </c>
      <c r="J188" s="12" t="e">
        <f t="shared" si="54"/>
        <v>#DIV/0!</v>
      </c>
      <c r="K188" s="12">
        <f t="shared" si="55"/>
        <v>29929</v>
      </c>
      <c r="L188" s="12" t="e">
        <f t="shared" si="56"/>
        <v>#DIV/0!</v>
      </c>
      <c r="M188" s="12" t="e">
        <f t="shared" si="57"/>
        <v>#DIV/0!</v>
      </c>
      <c r="N188" s="95" t="e">
        <f t="shared" si="58"/>
        <v>#DIV/0!</v>
      </c>
      <c r="O188" s="90" t="e">
        <f t="shared" si="49"/>
        <v>#DIV/0!</v>
      </c>
      <c r="P188" s="90" t="e">
        <f t="shared" si="50"/>
        <v>#DIV/0!</v>
      </c>
      <c r="Q188" s="90"/>
      <c r="R188" s="30"/>
    </row>
    <row r="189" spans="1:18" x14ac:dyDescent="0.2">
      <c r="A189">
        <v>7</v>
      </c>
      <c r="B189">
        <v>9100976</v>
      </c>
      <c r="C189">
        <v>316</v>
      </c>
      <c r="D189">
        <v>200</v>
      </c>
      <c r="E189" s="123">
        <f t="shared" si="48"/>
        <v>187</v>
      </c>
      <c r="F189" s="102" t="e">
        <f t="shared" si="47"/>
        <v>#DIV/0!</v>
      </c>
      <c r="G189" s="4">
        <f t="shared" si="51"/>
        <v>174</v>
      </c>
      <c r="H189" s="12" t="e">
        <f t="shared" si="52"/>
        <v>#DIV/0!</v>
      </c>
      <c r="I189" s="12" t="e">
        <f t="shared" si="53"/>
        <v>#DIV/0!</v>
      </c>
      <c r="J189" s="12" t="e">
        <f t="shared" si="54"/>
        <v>#DIV/0!</v>
      </c>
      <c r="K189" s="12">
        <f t="shared" si="55"/>
        <v>30276</v>
      </c>
      <c r="L189" s="12" t="e">
        <f t="shared" si="56"/>
        <v>#DIV/0!</v>
      </c>
      <c r="M189" s="12" t="e">
        <f t="shared" si="57"/>
        <v>#DIV/0!</v>
      </c>
      <c r="N189" s="95" t="e">
        <f t="shared" si="58"/>
        <v>#DIV/0!</v>
      </c>
      <c r="O189" s="90" t="e">
        <f t="shared" si="49"/>
        <v>#DIV/0!</v>
      </c>
      <c r="P189" s="90" t="e">
        <f t="shared" si="50"/>
        <v>#DIV/0!</v>
      </c>
      <c r="Q189" s="90"/>
      <c r="R189" s="30"/>
    </row>
    <row r="190" spans="1:18" x14ac:dyDescent="0.2">
      <c r="A190">
        <v>7</v>
      </c>
      <c r="B190">
        <v>9144886</v>
      </c>
      <c r="C190">
        <v>301</v>
      </c>
      <c r="D190">
        <v>200</v>
      </c>
      <c r="E190" s="123">
        <f t="shared" si="48"/>
        <v>188</v>
      </c>
      <c r="F190" s="102" t="e">
        <f t="shared" si="47"/>
        <v>#DIV/0!</v>
      </c>
      <c r="G190" s="4">
        <f t="shared" si="51"/>
        <v>175</v>
      </c>
      <c r="H190" s="12" t="e">
        <f t="shared" si="52"/>
        <v>#DIV/0!</v>
      </c>
      <c r="I190" s="12" t="e">
        <f t="shared" si="53"/>
        <v>#DIV/0!</v>
      </c>
      <c r="J190" s="12" t="e">
        <f t="shared" si="54"/>
        <v>#DIV/0!</v>
      </c>
      <c r="K190" s="12">
        <f t="shared" si="55"/>
        <v>30625</v>
      </c>
      <c r="L190" s="12" t="e">
        <f t="shared" si="56"/>
        <v>#DIV/0!</v>
      </c>
      <c r="M190" s="12" t="e">
        <f t="shared" si="57"/>
        <v>#DIV/0!</v>
      </c>
      <c r="N190" s="95" t="e">
        <f t="shared" si="58"/>
        <v>#DIV/0!</v>
      </c>
      <c r="O190" s="90" t="e">
        <f t="shared" si="49"/>
        <v>#DIV/0!</v>
      </c>
      <c r="P190" s="90" t="e">
        <f t="shared" si="50"/>
        <v>#DIV/0!</v>
      </c>
      <c r="Q190" s="90"/>
      <c r="R190" s="30"/>
    </row>
    <row r="191" spans="1:18" x14ac:dyDescent="0.2">
      <c r="A191">
        <v>7</v>
      </c>
      <c r="B191">
        <v>9188897</v>
      </c>
      <c r="C191">
        <v>296</v>
      </c>
      <c r="D191">
        <v>200</v>
      </c>
      <c r="E191" s="123">
        <f t="shared" si="48"/>
        <v>189</v>
      </c>
      <c r="F191" s="102" t="e">
        <f t="shared" si="47"/>
        <v>#DIV/0!</v>
      </c>
      <c r="G191" s="4">
        <f t="shared" si="51"/>
        <v>176</v>
      </c>
      <c r="H191" s="12" t="e">
        <f t="shared" si="52"/>
        <v>#DIV/0!</v>
      </c>
      <c r="I191" s="12" t="e">
        <f t="shared" si="53"/>
        <v>#DIV/0!</v>
      </c>
      <c r="J191" s="12" t="e">
        <f t="shared" si="54"/>
        <v>#DIV/0!</v>
      </c>
      <c r="K191" s="12">
        <f t="shared" si="55"/>
        <v>30976</v>
      </c>
      <c r="L191" s="12" t="e">
        <f t="shared" si="56"/>
        <v>#DIV/0!</v>
      </c>
      <c r="M191" s="12" t="e">
        <f t="shared" si="57"/>
        <v>#DIV/0!</v>
      </c>
      <c r="N191" s="95" t="e">
        <f t="shared" si="58"/>
        <v>#DIV/0!</v>
      </c>
      <c r="O191" s="90" t="e">
        <f t="shared" si="49"/>
        <v>#DIV/0!</v>
      </c>
      <c r="P191" s="90" t="e">
        <f t="shared" si="50"/>
        <v>#DIV/0!</v>
      </c>
      <c r="Q191" s="90"/>
      <c r="R191" s="30"/>
    </row>
    <row r="192" spans="1:18" x14ac:dyDescent="0.2">
      <c r="A192">
        <v>7</v>
      </c>
      <c r="B192">
        <v>9233278</v>
      </c>
      <c r="C192">
        <v>282</v>
      </c>
      <c r="D192">
        <v>200</v>
      </c>
      <c r="E192" s="123">
        <f t="shared" si="48"/>
        <v>190</v>
      </c>
      <c r="F192" s="102" t="e">
        <f t="shared" si="47"/>
        <v>#DIV/0!</v>
      </c>
      <c r="G192" s="4">
        <f t="shared" si="51"/>
        <v>177</v>
      </c>
      <c r="H192" s="12" t="e">
        <f t="shared" si="52"/>
        <v>#DIV/0!</v>
      </c>
      <c r="I192" s="12" t="e">
        <f t="shared" si="53"/>
        <v>#DIV/0!</v>
      </c>
      <c r="J192" s="12" t="e">
        <f t="shared" si="54"/>
        <v>#DIV/0!</v>
      </c>
      <c r="K192" s="12">
        <f t="shared" si="55"/>
        <v>31329</v>
      </c>
      <c r="L192" s="12" t="e">
        <f t="shared" si="56"/>
        <v>#DIV/0!</v>
      </c>
      <c r="M192" s="12" t="e">
        <f t="shared" si="57"/>
        <v>#DIV/0!</v>
      </c>
      <c r="N192" s="95" t="e">
        <f t="shared" si="58"/>
        <v>#DIV/0!</v>
      </c>
      <c r="O192" s="90" t="e">
        <f t="shared" si="49"/>
        <v>#DIV/0!</v>
      </c>
      <c r="P192" s="90" t="e">
        <f t="shared" si="50"/>
        <v>#DIV/0!</v>
      </c>
      <c r="Q192" s="90"/>
      <c r="R192" s="30"/>
    </row>
    <row r="193" spans="1:18" x14ac:dyDescent="0.2">
      <c r="A193">
        <v>7</v>
      </c>
      <c r="B193">
        <v>9283762</v>
      </c>
      <c r="C193">
        <v>76</v>
      </c>
      <c r="D193">
        <v>200</v>
      </c>
      <c r="E193" s="123">
        <f t="shared" si="48"/>
        <v>191</v>
      </c>
      <c r="F193" s="102" t="e">
        <f t="shared" si="47"/>
        <v>#DIV/0!</v>
      </c>
      <c r="G193" s="4">
        <f t="shared" si="51"/>
        <v>178</v>
      </c>
      <c r="H193" s="12" t="e">
        <f t="shared" si="52"/>
        <v>#DIV/0!</v>
      </c>
      <c r="I193" s="12" t="e">
        <f t="shared" si="53"/>
        <v>#DIV/0!</v>
      </c>
      <c r="J193" s="12" t="e">
        <f t="shared" si="54"/>
        <v>#DIV/0!</v>
      </c>
      <c r="K193" s="12">
        <f t="shared" si="55"/>
        <v>31684</v>
      </c>
      <c r="L193" s="12" t="e">
        <f t="shared" si="56"/>
        <v>#DIV/0!</v>
      </c>
      <c r="M193" s="12" t="e">
        <f t="shared" si="57"/>
        <v>#DIV/0!</v>
      </c>
      <c r="N193" s="95" t="e">
        <f t="shared" si="58"/>
        <v>#DIV/0!</v>
      </c>
      <c r="O193" s="90" t="e">
        <f t="shared" si="49"/>
        <v>#DIV/0!</v>
      </c>
      <c r="P193" s="90" t="e">
        <f t="shared" si="50"/>
        <v>#DIV/0!</v>
      </c>
      <c r="Q193" s="90"/>
      <c r="R193" s="30"/>
    </row>
    <row r="194" spans="1:18" x14ac:dyDescent="0.2">
      <c r="A194">
        <v>7</v>
      </c>
      <c r="B194">
        <v>9327193</v>
      </c>
      <c r="C194">
        <v>315</v>
      </c>
      <c r="D194">
        <v>200</v>
      </c>
      <c r="E194" s="123">
        <f t="shared" si="48"/>
        <v>192</v>
      </c>
      <c r="F194" s="102" t="e">
        <f t="shared" si="47"/>
        <v>#DIV/0!</v>
      </c>
      <c r="G194" s="4">
        <f t="shared" si="51"/>
        <v>179</v>
      </c>
      <c r="H194" s="12" t="e">
        <f t="shared" si="52"/>
        <v>#DIV/0!</v>
      </c>
      <c r="I194" s="12" t="e">
        <f t="shared" si="53"/>
        <v>#DIV/0!</v>
      </c>
      <c r="J194" s="12" t="e">
        <f t="shared" si="54"/>
        <v>#DIV/0!</v>
      </c>
      <c r="K194" s="12">
        <f t="shared" si="55"/>
        <v>32041</v>
      </c>
      <c r="L194" s="12" t="e">
        <f t="shared" si="56"/>
        <v>#DIV/0!</v>
      </c>
      <c r="M194" s="12" t="e">
        <f t="shared" si="57"/>
        <v>#DIV/0!</v>
      </c>
      <c r="N194" s="95" t="e">
        <f t="shared" si="58"/>
        <v>#DIV/0!</v>
      </c>
      <c r="O194" s="90" t="e">
        <f t="shared" si="49"/>
        <v>#DIV/0!</v>
      </c>
      <c r="P194" s="90" t="e">
        <f t="shared" si="50"/>
        <v>#DIV/0!</v>
      </c>
      <c r="Q194" s="90"/>
      <c r="R194" s="30"/>
    </row>
    <row r="195" spans="1:18" x14ac:dyDescent="0.2">
      <c r="A195">
        <v>7</v>
      </c>
      <c r="B195">
        <v>9370873</v>
      </c>
      <c r="C195">
        <v>302</v>
      </c>
      <c r="D195">
        <v>200</v>
      </c>
      <c r="E195" s="123">
        <f t="shared" si="48"/>
        <v>193</v>
      </c>
      <c r="F195" s="102" t="e">
        <f t="shared" si="47"/>
        <v>#DIV/0!</v>
      </c>
      <c r="G195" s="4">
        <f t="shared" si="51"/>
        <v>180</v>
      </c>
      <c r="H195" s="12" t="e">
        <f t="shared" si="52"/>
        <v>#DIV/0!</v>
      </c>
      <c r="I195" s="12" t="e">
        <f t="shared" si="53"/>
        <v>#DIV/0!</v>
      </c>
      <c r="J195" s="12" t="e">
        <f t="shared" si="54"/>
        <v>#DIV/0!</v>
      </c>
      <c r="K195" s="12">
        <f t="shared" si="55"/>
        <v>32400</v>
      </c>
      <c r="L195" s="12" t="e">
        <f t="shared" si="56"/>
        <v>#DIV/0!</v>
      </c>
      <c r="M195" s="12" t="e">
        <f t="shared" si="57"/>
        <v>#DIV/0!</v>
      </c>
      <c r="N195" s="95" t="e">
        <f t="shared" si="58"/>
        <v>#DIV/0!</v>
      </c>
      <c r="O195" s="90" t="e">
        <f t="shared" si="49"/>
        <v>#DIV/0!</v>
      </c>
      <c r="P195" s="90" t="e">
        <f t="shared" si="50"/>
        <v>#DIV/0!</v>
      </c>
      <c r="Q195" s="90"/>
      <c r="R195" s="30"/>
    </row>
    <row r="196" spans="1:18" x14ac:dyDescent="0.2">
      <c r="A196">
        <v>7</v>
      </c>
      <c r="B196">
        <v>9415026</v>
      </c>
      <c r="C196">
        <v>288</v>
      </c>
      <c r="D196">
        <v>200</v>
      </c>
      <c r="E196" s="123">
        <f t="shared" si="48"/>
        <v>194</v>
      </c>
      <c r="F196" s="102" t="e">
        <f t="shared" ref="F196:F259" si="59">AVERAGEIF($A$3:$A$110279,E196,$C$3:$C$110279)</f>
        <v>#DIV/0!</v>
      </c>
      <c r="G196" s="4">
        <f t="shared" si="51"/>
        <v>181</v>
      </c>
      <c r="H196" s="12" t="e">
        <f t="shared" si="52"/>
        <v>#DIV/0!</v>
      </c>
      <c r="I196" s="12" t="e">
        <f t="shared" si="53"/>
        <v>#DIV/0!</v>
      </c>
      <c r="J196" s="12" t="e">
        <f t="shared" si="54"/>
        <v>#DIV/0!</v>
      </c>
      <c r="K196" s="12">
        <f t="shared" si="55"/>
        <v>32761</v>
      </c>
      <c r="L196" s="12" t="e">
        <f t="shared" si="56"/>
        <v>#DIV/0!</v>
      </c>
      <c r="M196" s="12" t="e">
        <f t="shared" si="57"/>
        <v>#DIV/0!</v>
      </c>
      <c r="N196" s="95" t="e">
        <f t="shared" si="58"/>
        <v>#DIV/0!</v>
      </c>
      <c r="O196" s="90" t="e">
        <f t="shared" si="49"/>
        <v>#DIV/0!</v>
      </c>
      <c r="P196" s="90" t="e">
        <f t="shared" si="50"/>
        <v>#DIV/0!</v>
      </c>
      <c r="Q196" s="90"/>
      <c r="R196" s="30"/>
    </row>
    <row r="197" spans="1:18" x14ac:dyDescent="0.2">
      <c r="A197">
        <v>7</v>
      </c>
      <c r="B197">
        <v>9460261</v>
      </c>
      <c r="C197">
        <v>255</v>
      </c>
      <c r="D197">
        <v>200</v>
      </c>
      <c r="E197" s="123">
        <f t="shared" ref="E197:E260" si="60">E196+1</f>
        <v>195</v>
      </c>
      <c r="F197" s="102" t="e">
        <f t="shared" si="59"/>
        <v>#DIV/0!</v>
      </c>
      <c r="G197" s="4">
        <f t="shared" si="51"/>
        <v>182</v>
      </c>
      <c r="H197" s="12" t="e">
        <f t="shared" si="52"/>
        <v>#DIV/0!</v>
      </c>
      <c r="I197" s="12" t="e">
        <f t="shared" si="53"/>
        <v>#DIV/0!</v>
      </c>
      <c r="J197" s="12" t="e">
        <f t="shared" si="54"/>
        <v>#DIV/0!</v>
      </c>
      <c r="K197" s="12">
        <f t="shared" si="55"/>
        <v>33124</v>
      </c>
      <c r="L197" s="12" t="e">
        <f t="shared" si="56"/>
        <v>#DIV/0!</v>
      </c>
      <c r="M197" s="12" t="e">
        <f t="shared" si="57"/>
        <v>#DIV/0!</v>
      </c>
      <c r="N197" s="95" t="e">
        <f t="shared" si="58"/>
        <v>#DIV/0!</v>
      </c>
      <c r="O197" s="90" t="e">
        <f t="shared" ref="O197:O260" si="61">F196*$Y$10+$Y$11*E196</f>
        <v>#DIV/0!</v>
      </c>
      <c r="P197" s="90" t="e">
        <f t="shared" ref="P197:P260" si="62">F196*$AE$10+$AE$11*E196</f>
        <v>#DIV/0!</v>
      </c>
      <c r="Q197" s="90"/>
      <c r="R197" s="30"/>
    </row>
    <row r="198" spans="1:18" x14ac:dyDescent="0.2">
      <c r="A198">
        <v>7</v>
      </c>
      <c r="B198">
        <v>9504741</v>
      </c>
      <c r="C198">
        <v>279</v>
      </c>
      <c r="D198">
        <v>200</v>
      </c>
      <c r="E198" s="123">
        <f t="shared" si="60"/>
        <v>196</v>
      </c>
      <c r="F198" s="102" t="e">
        <f t="shared" si="59"/>
        <v>#DIV/0!</v>
      </c>
      <c r="G198" s="4">
        <f t="shared" si="51"/>
        <v>183</v>
      </c>
      <c r="H198" s="12" t="e">
        <f t="shared" si="52"/>
        <v>#DIV/0!</v>
      </c>
      <c r="I198" s="12" t="e">
        <f t="shared" si="53"/>
        <v>#DIV/0!</v>
      </c>
      <c r="J198" s="12" t="e">
        <f t="shared" si="54"/>
        <v>#DIV/0!</v>
      </c>
      <c r="K198" s="12">
        <f t="shared" si="55"/>
        <v>33489</v>
      </c>
      <c r="L198" s="12" t="e">
        <f t="shared" si="56"/>
        <v>#DIV/0!</v>
      </c>
      <c r="M198" s="12" t="e">
        <f t="shared" si="57"/>
        <v>#DIV/0!</v>
      </c>
      <c r="N198" s="95" t="e">
        <f t="shared" si="58"/>
        <v>#DIV/0!</v>
      </c>
      <c r="O198" s="90" t="e">
        <f t="shared" si="61"/>
        <v>#DIV/0!</v>
      </c>
      <c r="P198" s="90" t="e">
        <f t="shared" si="62"/>
        <v>#DIV/0!</v>
      </c>
      <c r="Q198" s="90"/>
      <c r="R198" s="30"/>
    </row>
    <row r="199" spans="1:18" x14ac:dyDescent="0.2">
      <c r="A199">
        <v>7</v>
      </c>
      <c r="B199">
        <v>9549601</v>
      </c>
      <c r="C199">
        <v>267</v>
      </c>
      <c r="D199">
        <v>200</v>
      </c>
      <c r="E199" s="123">
        <f t="shared" si="60"/>
        <v>197</v>
      </c>
      <c r="F199" s="102" t="e">
        <f t="shared" si="59"/>
        <v>#DIV/0!</v>
      </c>
      <c r="G199" s="4">
        <f t="shared" si="51"/>
        <v>184</v>
      </c>
      <c r="H199" s="12" t="e">
        <f t="shared" si="52"/>
        <v>#DIV/0!</v>
      </c>
      <c r="I199" s="12" t="e">
        <f t="shared" si="53"/>
        <v>#DIV/0!</v>
      </c>
      <c r="J199" s="12" t="e">
        <f t="shared" si="54"/>
        <v>#DIV/0!</v>
      </c>
      <c r="K199" s="12">
        <f t="shared" si="55"/>
        <v>33856</v>
      </c>
      <c r="L199" s="12" t="e">
        <f t="shared" si="56"/>
        <v>#DIV/0!</v>
      </c>
      <c r="M199" s="12" t="e">
        <f t="shared" si="57"/>
        <v>#DIV/0!</v>
      </c>
      <c r="N199" s="95" t="e">
        <f t="shared" si="58"/>
        <v>#DIV/0!</v>
      </c>
      <c r="O199" s="90" t="e">
        <f t="shared" si="61"/>
        <v>#DIV/0!</v>
      </c>
      <c r="P199" s="90" t="e">
        <f t="shared" si="62"/>
        <v>#DIV/0!</v>
      </c>
      <c r="Q199" s="90"/>
      <c r="R199" s="30"/>
    </row>
    <row r="200" spans="1:18" x14ac:dyDescent="0.2">
      <c r="A200">
        <v>7</v>
      </c>
      <c r="B200">
        <v>9594208</v>
      </c>
      <c r="C200">
        <v>275</v>
      </c>
      <c r="D200">
        <v>200</v>
      </c>
      <c r="E200" s="123">
        <f t="shared" si="60"/>
        <v>198</v>
      </c>
      <c r="F200" s="102" t="e">
        <f t="shared" si="59"/>
        <v>#DIV/0!</v>
      </c>
      <c r="G200" s="4">
        <f t="shared" si="51"/>
        <v>185</v>
      </c>
      <c r="H200" s="12" t="e">
        <f t="shared" si="52"/>
        <v>#DIV/0!</v>
      </c>
      <c r="I200" s="12" t="e">
        <f t="shared" si="53"/>
        <v>#DIV/0!</v>
      </c>
      <c r="J200" s="12" t="e">
        <f t="shared" si="54"/>
        <v>#DIV/0!</v>
      </c>
      <c r="K200" s="12">
        <f t="shared" si="55"/>
        <v>34225</v>
      </c>
      <c r="L200" s="12" t="e">
        <f t="shared" si="56"/>
        <v>#DIV/0!</v>
      </c>
      <c r="M200" s="12" t="e">
        <f t="shared" si="57"/>
        <v>#DIV/0!</v>
      </c>
      <c r="N200" s="95" t="e">
        <f t="shared" si="58"/>
        <v>#DIV/0!</v>
      </c>
      <c r="O200" s="90" t="e">
        <f t="shared" si="61"/>
        <v>#DIV/0!</v>
      </c>
      <c r="P200" s="90" t="e">
        <f t="shared" si="62"/>
        <v>#DIV/0!</v>
      </c>
      <c r="Q200" s="90"/>
      <c r="R200" s="30"/>
    </row>
    <row r="201" spans="1:18" x14ac:dyDescent="0.2">
      <c r="A201">
        <v>7</v>
      </c>
      <c r="B201">
        <v>9639021</v>
      </c>
      <c r="C201">
        <v>266</v>
      </c>
      <c r="D201">
        <v>200</v>
      </c>
      <c r="E201" s="123">
        <f t="shared" si="60"/>
        <v>199</v>
      </c>
      <c r="F201" s="102" t="e">
        <f t="shared" si="59"/>
        <v>#DIV/0!</v>
      </c>
      <c r="G201" s="4">
        <f t="shared" si="51"/>
        <v>186</v>
      </c>
      <c r="H201" s="12" t="e">
        <f t="shared" si="52"/>
        <v>#DIV/0!</v>
      </c>
      <c r="I201" s="12" t="e">
        <f t="shared" si="53"/>
        <v>#DIV/0!</v>
      </c>
      <c r="J201" s="12" t="e">
        <f t="shared" si="54"/>
        <v>#DIV/0!</v>
      </c>
      <c r="K201" s="12">
        <f t="shared" si="55"/>
        <v>34596</v>
      </c>
      <c r="L201" s="12" t="e">
        <f t="shared" si="56"/>
        <v>#DIV/0!</v>
      </c>
      <c r="M201" s="12" t="e">
        <f t="shared" si="57"/>
        <v>#DIV/0!</v>
      </c>
      <c r="N201" s="95" t="e">
        <f t="shared" si="58"/>
        <v>#DIV/0!</v>
      </c>
      <c r="O201" s="90" t="e">
        <f t="shared" si="61"/>
        <v>#DIV/0!</v>
      </c>
      <c r="P201" s="90" t="e">
        <f t="shared" si="62"/>
        <v>#DIV/0!</v>
      </c>
      <c r="Q201" s="90"/>
      <c r="R201" s="30"/>
    </row>
    <row r="202" spans="1:18" x14ac:dyDescent="0.2">
      <c r="A202">
        <v>7</v>
      </c>
      <c r="B202">
        <v>9684096</v>
      </c>
      <c r="C202">
        <v>280</v>
      </c>
      <c r="D202">
        <v>200</v>
      </c>
      <c r="E202" s="123">
        <f t="shared" si="60"/>
        <v>200</v>
      </c>
      <c r="F202" s="102" t="e">
        <f t="shared" si="59"/>
        <v>#DIV/0!</v>
      </c>
      <c r="G202" s="4">
        <f t="shared" si="51"/>
        <v>187</v>
      </c>
      <c r="H202" s="12" t="e">
        <f t="shared" si="52"/>
        <v>#DIV/0!</v>
      </c>
      <c r="I202" s="12" t="e">
        <f t="shared" si="53"/>
        <v>#DIV/0!</v>
      </c>
      <c r="J202" s="12" t="e">
        <f t="shared" si="54"/>
        <v>#DIV/0!</v>
      </c>
      <c r="K202" s="12">
        <f t="shared" si="55"/>
        <v>34969</v>
      </c>
      <c r="L202" s="12" t="e">
        <f t="shared" si="56"/>
        <v>#DIV/0!</v>
      </c>
      <c r="M202" s="12" t="e">
        <f t="shared" si="57"/>
        <v>#DIV/0!</v>
      </c>
      <c r="N202" s="95" t="e">
        <f t="shared" si="58"/>
        <v>#DIV/0!</v>
      </c>
      <c r="O202" s="90" t="e">
        <f t="shared" si="61"/>
        <v>#DIV/0!</v>
      </c>
      <c r="P202" s="90" t="e">
        <f t="shared" si="62"/>
        <v>#DIV/0!</v>
      </c>
      <c r="Q202" s="90"/>
      <c r="R202" s="30"/>
    </row>
    <row r="203" spans="1:18" x14ac:dyDescent="0.2">
      <c r="A203">
        <v>7</v>
      </c>
      <c r="B203">
        <v>9728677</v>
      </c>
      <c r="C203">
        <v>257</v>
      </c>
      <c r="D203">
        <v>200</v>
      </c>
      <c r="E203" s="123">
        <f t="shared" si="60"/>
        <v>201</v>
      </c>
      <c r="F203" s="102" t="e">
        <f t="shared" si="59"/>
        <v>#DIV/0!</v>
      </c>
      <c r="G203" s="4">
        <f t="shared" si="51"/>
        <v>188</v>
      </c>
      <c r="H203" s="12" t="e">
        <f t="shared" si="52"/>
        <v>#DIV/0!</v>
      </c>
      <c r="I203" s="12" t="e">
        <f t="shared" si="53"/>
        <v>#DIV/0!</v>
      </c>
      <c r="J203" s="12" t="e">
        <f t="shared" si="54"/>
        <v>#DIV/0!</v>
      </c>
      <c r="K203" s="12">
        <f t="shared" si="55"/>
        <v>35344</v>
      </c>
      <c r="L203" s="12" t="e">
        <f t="shared" si="56"/>
        <v>#DIV/0!</v>
      </c>
      <c r="M203" s="12" t="e">
        <f t="shared" si="57"/>
        <v>#DIV/0!</v>
      </c>
      <c r="N203" s="95" t="e">
        <f t="shared" si="58"/>
        <v>#DIV/0!</v>
      </c>
      <c r="O203" s="90" t="e">
        <f t="shared" si="61"/>
        <v>#DIV/0!</v>
      </c>
      <c r="P203" s="90" t="e">
        <f t="shared" si="62"/>
        <v>#DIV/0!</v>
      </c>
      <c r="Q203" s="90"/>
      <c r="R203" s="30"/>
    </row>
    <row r="204" spans="1:18" x14ac:dyDescent="0.2">
      <c r="A204">
        <v>7</v>
      </c>
      <c r="B204">
        <v>9773640</v>
      </c>
      <c r="C204">
        <v>267</v>
      </c>
      <c r="D204">
        <v>200</v>
      </c>
      <c r="E204" s="123">
        <f t="shared" si="60"/>
        <v>202</v>
      </c>
      <c r="F204" s="102" t="e">
        <f t="shared" si="59"/>
        <v>#DIV/0!</v>
      </c>
      <c r="G204" s="4">
        <f t="shared" si="51"/>
        <v>189</v>
      </c>
      <c r="H204" s="12" t="e">
        <f t="shared" si="52"/>
        <v>#DIV/0!</v>
      </c>
      <c r="I204" s="12" t="e">
        <f t="shared" si="53"/>
        <v>#DIV/0!</v>
      </c>
      <c r="J204" s="12" t="e">
        <f t="shared" si="54"/>
        <v>#DIV/0!</v>
      </c>
      <c r="K204" s="12">
        <f t="shared" si="55"/>
        <v>35721</v>
      </c>
      <c r="L204" s="12" t="e">
        <f t="shared" si="56"/>
        <v>#DIV/0!</v>
      </c>
      <c r="M204" s="12" t="e">
        <f t="shared" si="57"/>
        <v>#DIV/0!</v>
      </c>
      <c r="N204" s="95" t="e">
        <f t="shared" si="58"/>
        <v>#DIV/0!</v>
      </c>
      <c r="O204" s="90" t="e">
        <f t="shared" si="61"/>
        <v>#DIV/0!</v>
      </c>
      <c r="P204" s="90" t="e">
        <f t="shared" si="62"/>
        <v>#DIV/0!</v>
      </c>
      <c r="Q204" s="90"/>
      <c r="R204" s="30"/>
    </row>
    <row r="205" spans="1:18" x14ac:dyDescent="0.2">
      <c r="A205">
        <v>7</v>
      </c>
      <c r="B205">
        <v>9820037</v>
      </c>
      <c r="C205">
        <v>214</v>
      </c>
      <c r="D205">
        <v>200</v>
      </c>
      <c r="E205" s="123">
        <f t="shared" si="60"/>
        <v>203</v>
      </c>
      <c r="F205" s="102" t="e">
        <f t="shared" si="59"/>
        <v>#DIV/0!</v>
      </c>
      <c r="G205" s="4">
        <f t="shared" si="51"/>
        <v>190</v>
      </c>
      <c r="H205" s="12" t="e">
        <f t="shared" si="52"/>
        <v>#DIV/0!</v>
      </c>
      <c r="I205" s="12" t="e">
        <f t="shared" si="53"/>
        <v>#DIV/0!</v>
      </c>
      <c r="J205" s="12" t="e">
        <f t="shared" si="54"/>
        <v>#DIV/0!</v>
      </c>
      <c r="K205" s="12">
        <f t="shared" si="55"/>
        <v>36100</v>
      </c>
      <c r="L205" s="12" t="e">
        <f t="shared" si="56"/>
        <v>#DIV/0!</v>
      </c>
      <c r="M205" s="12" t="e">
        <f t="shared" si="57"/>
        <v>#DIV/0!</v>
      </c>
      <c r="N205" s="95" t="e">
        <f t="shared" si="58"/>
        <v>#DIV/0!</v>
      </c>
      <c r="O205" s="90" t="e">
        <f t="shared" si="61"/>
        <v>#DIV/0!</v>
      </c>
      <c r="P205" s="90" t="e">
        <f t="shared" si="62"/>
        <v>#DIV/0!</v>
      </c>
      <c r="Q205" s="90"/>
      <c r="R205" s="30"/>
    </row>
    <row r="206" spans="1:18" x14ac:dyDescent="0.2">
      <c r="A206">
        <v>7</v>
      </c>
      <c r="B206">
        <v>9867262</v>
      </c>
      <c r="C206">
        <v>187</v>
      </c>
      <c r="D206">
        <v>200</v>
      </c>
      <c r="E206" s="123">
        <f t="shared" si="60"/>
        <v>204</v>
      </c>
      <c r="F206" s="102" t="e">
        <f t="shared" si="59"/>
        <v>#DIV/0!</v>
      </c>
      <c r="G206" s="4">
        <f t="shared" si="51"/>
        <v>191</v>
      </c>
      <c r="H206" s="12" t="e">
        <f t="shared" si="52"/>
        <v>#DIV/0!</v>
      </c>
      <c r="I206" s="12" t="e">
        <f t="shared" si="53"/>
        <v>#DIV/0!</v>
      </c>
      <c r="J206" s="12" t="e">
        <f t="shared" si="54"/>
        <v>#DIV/0!</v>
      </c>
      <c r="K206" s="12">
        <f t="shared" si="55"/>
        <v>36481</v>
      </c>
      <c r="L206" s="12" t="e">
        <f t="shared" si="56"/>
        <v>#DIV/0!</v>
      </c>
      <c r="M206" s="12" t="e">
        <f t="shared" si="57"/>
        <v>#DIV/0!</v>
      </c>
      <c r="N206" s="95" t="e">
        <f t="shared" si="58"/>
        <v>#DIV/0!</v>
      </c>
      <c r="O206" s="90" t="e">
        <f t="shared" si="61"/>
        <v>#DIV/0!</v>
      </c>
      <c r="P206" s="90" t="e">
        <f t="shared" si="62"/>
        <v>#DIV/0!</v>
      </c>
      <c r="Q206" s="90"/>
      <c r="R206" s="30"/>
    </row>
    <row r="207" spans="1:18" x14ac:dyDescent="0.2">
      <c r="A207">
        <v>7</v>
      </c>
      <c r="B207">
        <v>9911789</v>
      </c>
      <c r="C207">
        <v>278</v>
      </c>
      <c r="D207">
        <v>200</v>
      </c>
      <c r="E207" s="123">
        <f t="shared" si="60"/>
        <v>205</v>
      </c>
      <c r="F207" s="102" t="e">
        <f t="shared" si="59"/>
        <v>#DIV/0!</v>
      </c>
      <c r="G207" s="4">
        <f t="shared" si="51"/>
        <v>192</v>
      </c>
      <c r="H207" s="12" t="e">
        <f t="shared" si="52"/>
        <v>#DIV/0!</v>
      </c>
      <c r="I207" s="12" t="e">
        <f t="shared" si="53"/>
        <v>#DIV/0!</v>
      </c>
      <c r="J207" s="12" t="e">
        <f t="shared" si="54"/>
        <v>#DIV/0!</v>
      </c>
      <c r="K207" s="12">
        <f t="shared" si="55"/>
        <v>36864</v>
      </c>
      <c r="L207" s="12" t="e">
        <f t="shared" si="56"/>
        <v>#DIV/0!</v>
      </c>
      <c r="M207" s="12" t="e">
        <f t="shared" si="57"/>
        <v>#DIV/0!</v>
      </c>
      <c r="N207" s="95" t="e">
        <f t="shared" si="58"/>
        <v>#DIV/0!</v>
      </c>
      <c r="O207" s="90" t="e">
        <f t="shared" si="61"/>
        <v>#DIV/0!</v>
      </c>
      <c r="P207" s="90" t="e">
        <f t="shared" si="62"/>
        <v>#DIV/0!</v>
      </c>
      <c r="Q207" s="90"/>
      <c r="R207" s="30"/>
    </row>
    <row r="208" spans="1:18" x14ac:dyDescent="0.2">
      <c r="A208">
        <v>7</v>
      </c>
      <c r="B208">
        <v>9956125</v>
      </c>
      <c r="C208">
        <v>287</v>
      </c>
      <c r="D208">
        <v>200</v>
      </c>
      <c r="E208" s="123">
        <f t="shared" si="60"/>
        <v>206</v>
      </c>
      <c r="F208" s="102" t="e">
        <f t="shared" si="59"/>
        <v>#DIV/0!</v>
      </c>
      <c r="G208" s="4">
        <f t="shared" si="51"/>
        <v>193</v>
      </c>
      <c r="H208" s="12" t="e">
        <f t="shared" si="52"/>
        <v>#DIV/0!</v>
      </c>
      <c r="I208" s="12" t="e">
        <f t="shared" si="53"/>
        <v>#DIV/0!</v>
      </c>
      <c r="J208" s="12" t="e">
        <f t="shared" si="54"/>
        <v>#DIV/0!</v>
      </c>
      <c r="K208" s="12">
        <f t="shared" si="55"/>
        <v>37249</v>
      </c>
      <c r="L208" s="12" t="e">
        <f t="shared" si="56"/>
        <v>#DIV/0!</v>
      </c>
      <c r="M208" s="12" t="e">
        <f t="shared" si="57"/>
        <v>#DIV/0!</v>
      </c>
      <c r="N208" s="95" t="e">
        <f t="shared" si="58"/>
        <v>#DIV/0!</v>
      </c>
      <c r="O208" s="90" t="e">
        <f t="shared" si="61"/>
        <v>#DIV/0!</v>
      </c>
      <c r="P208" s="90" t="e">
        <f t="shared" si="62"/>
        <v>#DIV/0!</v>
      </c>
      <c r="Q208" s="90"/>
      <c r="R208" s="30"/>
    </row>
    <row r="209" spans="1:18" x14ac:dyDescent="0.2">
      <c r="A209">
        <v>7</v>
      </c>
      <c r="B209">
        <v>9999935</v>
      </c>
      <c r="C209">
        <v>305</v>
      </c>
      <c r="D209">
        <v>200</v>
      </c>
      <c r="E209" s="123">
        <f t="shared" si="60"/>
        <v>207</v>
      </c>
      <c r="F209" s="102" t="e">
        <f t="shared" si="59"/>
        <v>#DIV/0!</v>
      </c>
      <c r="G209" s="4">
        <f t="shared" si="51"/>
        <v>194</v>
      </c>
      <c r="H209" s="12" t="e">
        <f t="shared" si="52"/>
        <v>#DIV/0!</v>
      </c>
      <c r="I209" s="12" t="e">
        <f t="shared" si="53"/>
        <v>#DIV/0!</v>
      </c>
      <c r="J209" s="12" t="e">
        <f t="shared" si="54"/>
        <v>#DIV/0!</v>
      </c>
      <c r="K209" s="12">
        <f t="shared" si="55"/>
        <v>37636</v>
      </c>
      <c r="L209" s="12" t="e">
        <f t="shared" si="56"/>
        <v>#DIV/0!</v>
      </c>
      <c r="M209" s="12" t="e">
        <f t="shared" si="57"/>
        <v>#DIV/0!</v>
      </c>
      <c r="N209" s="95" t="e">
        <f t="shared" si="58"/>
        <v>#DIV/0!</v>
      </c>
      <c r="O209" s="90" t="e">
        <f t="shared" si="61"/>
        <v>#DIV/0!</v>
      </c>
      <c r="P209" s="90" t="e">
        <f t="shared" si="62"/>
        <v>#DIV/0!</v>
      </c>
      <c r="Q209" s="90"/>
      <c r="R209" s="30"/>
    </row>
    <row r="210" spans="1:18" x14ac:dyDescent="0.2">
      <c r="A210">
        <v>7</v>
      </c>
      <c r="B210">
        <v>10034123</v>
      </c>
      <c r="C210">
        <v>249</v>
      </c>
      <c r="D210">
        <v>200</v>
      </c>
      <c r="E210" s="123">
        <f t="shared" si="60"/>
        <v>208</v>
      </c>
      <c r="F210" s="102" t="e">
        <f t="shared" si="59"/>
        <v>#DIV/0!</v>
      </c>
      <c r="G210" s="4">
        <f t="shared" si="51"/>
        <v>195</v>
      </c>
      <c r="H210" s="12" t="e">
        <f t="shared" si="52"/>
        <v>#DIV/0!</v>
      </c>
      <c r="I210" s="12" t="e">
        <f t="shared" si="53"/>
        <v>#DIV/0!</v>
      </c>
      <c r="J210" s="12" t="e">
        <f t="shared" si="54"/>
        <v>#DIV/0!</v>
      </c>
      <c r="K210" s="12">
        <f t="shared" si="55"/>
        <v>38025</v>
      </c>
      <c r="L210" s="12" t="e">
        <f t="shared" si="56"/>
        <v>#DIV/0!</v>
      </c>
      <c r="M210" s="12" t="e">
        <f t="shared" si="57"/>
        <v>#DIV/0!</v>
      </c>
      <c r="N210" s="95" t="e">
        <f t="shared" si="58"/>
        <v>#DIV/0!</v>
      </c>
      <c r="O210" s="90" t="e">
        <f t="shared" si="61"/>
        <v>#DIV/0!</v>
      </c>
      <c r="P210" s="90" t="e">
        <f t="shared" si="62"/>
        <v>#DIV/0!</v>
      </c>
      <c r="Q210" s="90"/>
      <c r="R210" s="30"/>
    </row>
    <row r="211" spans="1:18" x14ac:dyDescent="0.2">
      <c r="A211">
        <v>7</v>
      </c>
      <c r="B211">
        <v>10091788</v>
      </c>
      <c r="C211">
        <v>215</v>
      </c>
      <c r="D211">
        <v>200</v>
      </c>
      <c r="E211" s="123">
        <f t="shared" si="60"/>
        <v>209</v>
      </c>
      <c r="F211" s="102" t="e">
        <f t="shared" si="59"/>
        <v>#DIV/0!</v>
      </c>
      <c r="G211" s="4">
        <f t="shared" si="51"/>
        <v>196</v>
      </c>
      <c r="H211" s="12" t="e">
        <f t="shared" si="52"/>
        <v>#DIV/0!</v>
      </c>
      <c r="I211" s="12" t="e">
        <f t="shared" si="53"/>
        <v>#DIV/0!</v>
      </c>
      <c r="J211" s="12" t="e">
        <f t="shared" si="54"/>
        <v>#DIV/0!</v>
      </c>
      <c r="K211" s="12">
        <f t="shared" si="55"/>
        <v>38416</v>
      </c>
      <c r="L211" s="12" t="e">
        <f t="shared" si="56"/>
        <v>#DIV/0!</v>
      </c>
      <c r="M211" s="12" t="e">
        <f t="shared" si="57"/>
        <v>#DIV/0!</v>
      </c>
      <c r="N211" s="95" t="e">
        <f t="shared" si="58"/>
        <v>#DIV/0!</v>
      </c>
      <c r="O211" s="90" t="e">
        <f t="shared" si="61"/>
        <v>#DIV/0!</v>
      </c>
      <c r="P211" s="90" t="e">
        <f t="shared" si="62"/>
        <v>#DIV/0!</v>
      </c>
      <c r="Q211" s="90"/>
      <c r="R211" s="30"/>
    </row>
    <row r="212" spans="1:18" x14ac:dyDescent="0.2">
      <c r="A212">
        <v>7</v>
      </c>
      <c r="B212">
        <v>10135591</v>
      </c>
      <c r="C212">
        <v>303</v>
      </c>
      <c r="D212">
        <v>200</v>
      </c>
      <c r="E212" s="123">
        <f t="shared" si="60"/>
        <v>210</v>
      </c>
      <c r="F212" s="102" t="e">
        <f t="shared" si="59"/>
        <v>#DIV/0!</v>
      </c>
      <c r="G212" s="4">
        <f t="shared" si="51"/>
        <v>197</v>
      </c>
      <c r="H212" s="12" t="e">
        <f t="shared" si="52"/>
        <v>#DIV/0!</v>
      </c>
      <c r="I212" s="12" t="e">
        <f t="shared" si="53"/>
        <v>#DIV/0!</v>
      </c>
      <c r="J212" s="12" t="e">
        <f t="shared" si="54"/>
        <v>#DIV/0!</v>
      </c>
      <c r="K212" s="12">
        <f t="shared" si="55"/>
        <v>38809</v>
      </c>
      <c r="L212" s="12" t="e">
        <f t="shared" si="56"/>
        <v>#DIV/0!</v>
      </c>
      <c r="M212" s="12" t="e">
        <f t="shared" si="57"/>
        <v>#DIV/0!</v>
      </c>
      <c r="N212" s="95" t="e">
        <f t="shared" si="58"/>
        <v>#DIV/0!</v>
      </c>
      <c r="O212" s="90" t="e">
        <f t="shared" si="61"/>
        <v>#DIV/0!</v>
      </c>
      <c r="P212" s="90" t="e">
        <f t="shared" si="62"/>
        <v>#DIV/0!</v>
      </c>
      <c r="Q212" s="90"/>
      <c r="R212" s="30"/>
    </row>
    <row r="213" spans="1:18" x14ac:dyDescent="0.2">
      <c r="A213">
        <v>7</v>
      </c>
      <c r="B213">
        <v>10179928</v>
      </c>
      <c r="C213">
        <v>287</v>
      </c>
      <c r="D213">
        <v>200</v>
      </c>
      <c r="E213" s="123">
        <f t="shared" si="60"/>
        <v>211</v>
      </c>
      <c r="F213" s="102" t="e">
        <f t="shared" si="59"/>
        <v>#DIV/0!</v>
      </c>
      <c r="G213" s="4">
        <f t="shared" si="51"/>
        <v>198</v>
      </c>
      <c r="H213" s="12" t="e">
        <f t="shared" si="52"/>
        <v>#DIV/0!</v>
      </c>
      <c r="I213" s="12" t="e">
        <f t="shared" si="53"/>
        <v>#DIV/0!</v>
      </c>
      <c r="J213" s="12" t="e">
        <f t="shared" si="54"/>
        <v>#DIV/0!</v>
      </c>
      <c r="K213" s="12">
        <f t="shared" si="55"/>
        <v>39204</v>
      </c>
      <c r="L213" s="12" t="e">
        <f t="shared" si="56"/>
        <v>#DIV/0!</v>
      </c>
      <c r="M213" s="12" t="e">
        <f t="shared" si="57"/>
        <v>#DIV/0!</v>
      </c>
      <c r="N213" s="95" t="e">
        <f t="shared" si="58"/>
        <v>#DIV/0!</v>
      </c>
      <c r="O213" s="90" t="e">
        <f t="shared" si="61"/>
        <v>#DIV/0!</v>
      </c>
      <c r="P213" s="90" t="e">
        <f t="shared" si="62"/>
        <v>#DIV/0!</v>
      </c>
      <c r="Q213" s="90"/>
      <c r="R213" s="30"/>
    </row>
    <row r="214" spans="1:18" x14ac:dyDescent="0.2">
      <c r="A214">
        <v>7</v>
      </c>
      <c r="B214">
        <v>10223630</v>
      </c>
      <c r="C214">
        <v>307</v>
      </c>
      <c r="D214">
        <v>200</v>
      </c>
      <c r="E214" s="123">
        <f t="shared" si="60"/>
        <v>212</v>
      </c>
      <c r="F214" s="102" t="e">
        <f t="shared" si="59"/>
        <v>#DIV/0!</v>
      </c>
      <c r="G214" s="4">
        <f t="shared" si="51"/>
        <v>199</v>
      </c>
      <c r="H214" s="12" t="e">
        <f t="shared" si="52"/>
        <v>#DIV/0!</v>
      </c>
      <c r="I214" s="12" t="e">
        <f t="shared" si="53"/>
        <v>#DIV/0!</v>
      </c>
      <c r="J214" s="12" t="e">
        <f t="shared" si="54"/>
        <v>#DIV/0!</v>
      </c>
      <c r="K214" s="12">
        <f t="shared" si="55"/>
        <v>39601</v>
      </c>
      <c r="L214" s="12" t="e">
        <f t="shared" si="56"/>
        <v>#DIV/0!</v>
      </c>
      <c r="M214" s="12" t="e">
        <f t="shared" si="57"/>
        <v>#DIV/0!</v>
      </c>
      <c r="N214" s="95" t="e">
        <f t="shared" si="58"/>
        <v>#DIV/0!</v>
      </c>
      <c r="O214" s="90" t="e">
        <f t="shared" si="61"/>
        <v>#DIV/0!</v>
      </c>
      <c r="P214" s="90" t="e">
        <f t="shared" si="62"/>
        <v>#DIV/0!</v>
      </c>
      <c r="Q214" s="90"/>
      <c r="R214" s="30"/>
    </row>
    <row r="215" spans="1:18" x14ac:dyDescent="0.2">
      <c r="A215">
        <v>7</v>
      </c>
      <c r="B215">
        <v>10267282</v>
      </c>
      <c r="C215">
        <v>309</v>
      </c>
      <c r="D215">
        <v>200</v>
      </c>
      <c r="E215" s="123">
        <f t="shared" si="60"/>
        <v>213</v>
      </c>
      <c r="F215" s="102" t="e">
        <f t="shared" si="59"/>
        <v>#DIV/0!</v>
      </c>
      <c r="G215" s="4">
        <f t="shared" si="51"/>
        <v>200</v>
      </c>
      <c r="H215" s="12" t="e">
        <f t="shared" si="52"/>
        <v>#DIV/0!</v>
      </c>
      <c r="I215" s="12" t="e">
        <f t="shared" si="53"/>
        <v>#DIV/0!</v>
      </c>
      <c r="J215" s="12" t="e">
        <f t="shared" si="54"/>
        <v>#DIV/0!</v>
      </c>
      <c r="K215" s="12">
        <f t="shared" si="55"/>
        <v>40000</v>
      </c>
      <c r="L215" s="12" t="e">
        <f t="shared" si="56"/>
        <v>#DIV/0!</v>
      </c>
      <c r="M215" s="12" t="e">
        <f t="shared" si="57"/>
        <v>#DIV/0!</v>
      </c>
      <c r="N215" s="95" t="e">
        <f t="shared" si="58"/>
        <v>#DIV/0!</v>
      </c>
      <c r="O215" s="90" t="e">
        <f t="shared" si="61"/>
        <v>#DIV/0!</v>
      </c>
      <c r="P215" s="90" t="e">
        <f t="shared" si="62"/>
        <v>#DIV/0!</v>
      </c>
      <c r="Q215" s="90"/>
      <c r="R215" s="30"/>
    </row>
    <row r="216" spans="1:18" x14ac:dyDescent="0.2">
      <c r="A216">
        <v>7</v>
      </c>
      <c r="B216">
        <v>10311379</v>
      </c>
      <c r="C216">
        <v>296</v>
      </c>
      <c r="D216">
        <v>200</v>
      </c>
      <c r="E216" s="123">
        <f t="shared" si="60"/>
        <v>214</v>
      </c>
      <c r="F216" s="102" t="e">
        <f t="shared" si="59"/>
        <v>#DIV/0!</v>
      </c>
      <c r="G216" s="4">
        <f t="shared" si="51"/>
        <v>201</v>
      </c>
      <c r="H216" s="12" t="e">
        <f t="shared" si="52"/>
        <v>#DIV/0!</v>
      </c>
      <c r="I216" s="12" t="e">
        <f t="shared" si="53"/>
        <v>#DIV/0!</v>
      </c>
      <c r="J216" s="12" t="e">
        <f t="shared" si="54"/>
        <v>#DIV/0!</v>
      </c>
      <c r="K216" s="12">
        <f t="shared" si="55"/>
        <v>40401</v>
      </c>
      <c r="L216" s="12" t="e">
        <f t="shared" si="56"/>
        <v>#DIV/0!</v>
      </c>
      <c r="M216" s="12" t="e">
        <f t="shared" si="57"/>
        <v>#DIV/0!</v>
      </c>
      <c r="N216" s="95" t="e">
        <f t="shared" si="58"/>
        <v>#DIV/0!</v>
      </c>
      <c r="O216" s="90" t="e">
        <f t="shared" si="61"/>
        <v>#DIV/0!</v>
      </c>
      <c r="P216" s="90" t="e">
        <f t="shared" si="62"/>
        <v>#DIV/0!</v>
      </c>
      <c r="Q216" s="90"/>
      <c r="R216" s="30"/>
    </row>
    <row r="217" spans="1:18" x14ac:dyDescent="0.2">
      <c r="A217">
        <v>7</v>
      </c>
      <c r="B217">
        <v>10354960</v>
      </c>
      <c r="C217">
        <v>310</v>
      </c>
      <c r="D217">
        <v>200</v>
      </c>
      <c r="E217" s="123">
        <f t="shared" si="60"/>
        <v>215</v>
      </c>
      <c r="F217" s="102" t="e">
        <f t="shared" si="59"/>
        <v>#DIV/0!</v>
      </c>
      <c r="G217" s="4">
        <f t="shared" si="51"/>
        <v>202</v>
      </c>
      <c r="H217" s="12" t="e">
        <f t="shared" si="52"/>
        <v>#DIV/0!</v>
      </c>
      <c r="I217" s="12" t="e">
        <f t="shared" si="53"/>
        <v>#DIV/0!</v>
      </c>
      <c r="J217" s="12" t="e">
        <f t="shared" si="54"/>
        <v>#DIV/0!</v>
      </c>
      <c r="K217" s="12">
        <f t="shared" si="55"/>
        <v>40804</v>
      </c>
      <c r="L217" s="12" t="e">
        <f t="shared" si="56"/>
        <v>#DIV/0!</v>
      </c>
      <c r="M217" s="12" t="e">
        <f t="shared" si="57"/>
        <v>#DIV/0!</v>
      </c>
      <c r="N217" s="95" t="e">
        <f t="shared" si="58"/>
        <v>#DIV/0!</v>
      </c>
      <c r="O217" s="90" t="e">
        <f t="shared" si="61"/>
        <v>#DIV/0!</v>
      </c>
      <c r="P217" s="90" t="e">
        <f t="shared" si="62"/>
        <v>#DIV/0!</v>
      </c>
      <c r="Q217" s="90"/>
      <c r="R217" s="30"/>
    </row>
    <row r="218" spans="1:18" x14ac:dyDescent="0.2">
      <c r="A218">
        <v>7</v>
      </c>
      <c r="B218">
        <v>10398706</v>
      </c>
      <c r="C218">
        <v>303</v>
      </c>
      <c r="D218">
        <v>200</v>
      </c>
      <c r="E218" s="123">
        <f t="shared" si="60"/>
        <v>216</v>
      </c>
      <c r="F218" s="102" t="e">
        <f t="shared" si="59"/>
        <v>#DIV/0!</v>
      </c>
      <c r="G218" s="4">
        <f t="shared" si="51"/>
        <v>203</v>
      </c>
      <c r="H218" s="12" t="e">
        <f t="shared" si="52"/>
        <v>#DIV/0!</v>
      </c>
      <c r="I218" s="12" t="e">
        <f t="shared" si="53"/>
        <v>#DIV/0!</v>
      </c>
      <c r="J218" s="12" t="e">
        <f t="shared" si="54"/>
        <v>#DIV/0!</v>
      </c>
      <c r="K218" s="12">
        <f t="shared" si="55"/>
        <v>41209</v>
      </c>
      <c r="L218" s="12" t="e">
        <f t="shared" si="56"/>
        <v>#DIV/0!</v>
      </c>
      <c r="M218" s="12" t="e">
        <f t="shared" si="57"/>
        <v>#DIV/0!</v>
      </c>
      <c r="N218" s="95" t="e">
        <f t="shared" si="58"/>
        <v>#DIV/0!</v>
      </c>
      <c r="O218" s="90" t="e">
        <f t="shared" si="61"/>
        <v>#DIV/0!</v>
      </c>
      <c r="P218" s="90" t="e">
        <f t="shared" si="62"/>
        <v>#DIV/0!</v>
      </c>
      <c r="Q218" s="90"/>
      <c r="R218" s="30"/>
    </row>
    <row r="219" spans="1:18" x14ac:dyDescent="0.2">
      <c r="A219">
        <v>7</v>
      </c>
      <c r="B219">
        <v>10442449</v>
      </c>
      <c r="C219">
        <v>305</v>
      </c>
      <c r="D219">
        <v>200</v>
      </c>
      <c r="E219" s="123">
        <f t="shared" si="60"/>
        <v>217</v>
      </c>
      <c r="F219" s="102" t="e">
        <f t="shared" si="59"/>
        <v>#DIV/0!</v>
      </c>
      <c r="G219" s="4">
        <f t="shared" si="51"/>
        <v>204</v>
      </c>
      <c r="H219" s="12" t="e">
        <f t="shared" si="52"/>
        <v>#DIV/0!</v>
      </c>
      <c r="I219" s="12" t="e">
        <f t="shared" si="53"/>
        <v>#DIV/0!</v>
      </c>
      <c r="J219" s="12" t="e">
        <f t="shared" si="54"/>
        <v>#DIV/0!</v>
      </c>
      <c r="K219" s="12">
        <f t="shared" si="55"/>
        <v>41616</v>
      </c>
      <c r="L219" s="12" t="e">
        <f t="shared" si="56"/>
        <v>#DIV/0!</v>
      </c>
      <c r="M219" s="12" t="e">
        <f t="shared" si="57"/>
        <v>#DIV/0!</v>
      </c>
      <c r="N219" s="95" t="e">
        <f t="shared" si="58"/>
        <v>#DIV/0!</v>
      </c>
      <c r="O219" s="90" t="e">
        <f t="shared" si="61"/>
        <v>#DIV/0!</v>
      </c>
      <c r="P219" s="90" t="e">
        <f t="shared" si="62"/>
        <v>#DIV/0!</v>
      </c>
      <c r="Q219" s="90"/>
      <c r="R219" s="30"/>
    </row>
    <row r="220" spans="1:18" x14ac:dyDescent="0.2">
      <c r="A220">
        <v>8</v>
      </c>
      <c r="B220">
        <v>10485026</v>
      </c>
      <c r="C220">
        <v>342</v>
      </c>
      <c r="D220">
        <v>200</v>
      </c>
      <c r="E220" s="123">
        <f t="shared" si="60"/>
        <v>218</v>
      </c>
      <c r="F220" s="102" t="e">
        <f t="shared" si="59"/>
        <v>#DIV/0!</v>
      </c>
      <c r="G220" s="4">
        <f t="shared" si="51"/>
        <v>205</v>
      </c>
      <c r="H220" s="12" t="e">
        <f t="shared" si="52"/>
        <v>#DIV/0!</v>
      </c>
      <c r="I220" s="12" t="e">
        <f t="shared" si="53"/>
        <v>#DIV/0!</v>
      </c>
      <c r="J220" s="12" t="e">
        <f t="shared" si="54"/>
        <v>#DIV/0!</v>
      </c>
      <c r="K220" s="12">
        <f t="shared" si="55"/>
        <v>42025</v>
      </c>
      <c r="L220" s="12" t="e">
        <f t="shared" si="56"/>
        <v>#DIV/0!</v>
      </c>
      <c r="M220" s="12" t="e">
        <f t="shared" si="57"/>
        <v>#DIV/0!</v>
      </c>
      <c r="N220" s="95" t="e">
        <f t="shared" si="58"/>
        <v>#DIV/0!</v>
      </c>
      <c r="O220" s="90" t="e">
        <f t="shared" si="61"/>
        <v>#DIV/0!</v>
      </c>
      <c r="P220" s="90" t="e">
        <f t="shared" si="62"/>
        <v>#DIV/0!</v>
      </c>
      <c r="Q220" s="90"/>
      <c r="R220" s="30"/>
    </row>
    <row r="221" spans="1:18" x14ac:dyDescent="0.2">
      <c r="A221">
        <v>8</v>
      </c>
      <c r="B221">
        <v>10531468</v>
      </c>
      <c r="C221">
        <v>214</v>
      </c>
      <c r="D221">
        <v>200</v>
      </c>
      <c r="E221" s="123">
        <f t="shared" si="60"/>
        <v>219</v>
      </c>
      <c r="F221" s="102" t="e">
        <f t="shared" si="59"/>
        <v>#DIV/0!</v>
      </c>
      <c r="G221" s="4">
        <f t="shared" si="51"/>
        <v>206</v>
      </c>
      <c r="H221" s="12" t="e">
        <f t="shared" si="52"/>
        <v>#DIV/0!</v>
      </c>
      <c r="I221" s="12" t="e">
        <f t="shared" si="53"/>
        <v>#DIV/0!</v>
      </c>
      <c r="J221" s="12" t="e">
        <f t="shared" si="54"/>
        <v>#DIV/0!</v>
      </c>
      <c r="K221" s="12">
        <f t="shared" si="55"/>
        <v>42436</v>
      </c>
      <c r="L221" s="12" t="e">
        <f t="shared" si="56"/>
        <v>#DIV/0!</v>
      </c>
      <c r="M221" s="12" t="e">
        <f t="shared" si="57"/>
        <v>#DIV/0!</v>
      </c>
      <c r="N221" s="95" t="e">
        <f t="shared" si="58"/>
        <v>#DIV/0!</v>
      </c>
      <c r="O221" s="90" t="e">
        <f t="shared" si="61"/>
        <v>#DIV/0!</v>
      </c>
      <c r="P221" s="90" t="e">
        <f t="shared" si="62"/>
        <v>#DIV/0!</v>
      </c>
      <c r="Q221" s="90"/>
      <c r="R221" s="30"/>
    </row>
    <row r="222" spans="1:18" x14ac:dyDescent="0.2">
      <c r="A222">
        <v>8</v>
      </c>
      <c r="B222">
        <v>10573968</v>
      </c>
      <c r="C222">
        <v>347</v>
      </c>
      <c r="D222">
        <v>200</v>
      </c>
      <c r="E222" s="123">
        <f t="shared" si="60"/>
        <v>220</v>
      </c>
      <c r="F222" s="102" t="e">
        <f t="shared" si="59"/>
        <v>#DIV/0!</v>
      </c>
      <c r="G222" s="4">
        <f t="shared" si="51"/>
        <v>207</v>
      </c>
      <c r="H222" s="12" t="e">
        <f t="shared" si="52"/>
        <v>#DIV/0!</v>
      </c>
      <c r="I222" s="12" t="e">
        <f t="shared" si="53"/>
        <v>#DIV/0!</v>
      </c>
      <c r="J222" s="12" t="e">
        <f t="shared" si="54"/>
        <v>#DIV/0!</v>
      </c>
      <c r="K222" s="12">
        <f t="shared" si="55"/>
        <v>42849</v>
      </c>
      <c r="L222" s="12" t="e">
        <f t="shared" si="56"/>
        <v>#DIV/0!</v>
      </c>
      <c r="M222" s="12" t="e">
        <f t="shared" si="57"/>
        <v>#DIV/0!</v>
      </c>
      <c r="N222" s="95" t="e">
        <f t="shared" si="58"/>
        <v>#DIV/0!</v>
      </c>
      <c r="O222" s="90" t="e">
        <f t="shared" si="61"/>
        <v>#DIV/0!</v>
      </c>
      <c r="P222" s="90" t="e">
        <f t="shared" si="62"/>
        <v>#DIV/0!</v>
      </c>
      <c r="Q222" s="90"/>
      <c r="R222" s="30"/>
    </row>
    <row r="223" spans="1:18" x14ac:dyDescent="0.2">
      <c r="A223">
        <v>8</v>
      </c>
      <c r="B223">
        <v>10620091</v>
      </c>
      <c r="C223">
        <v>223</v>
      </c>
      <c r="D223">
        <v>200</v>
      </c>
      <c r="E223" s="123">
        <f t="shared" si="60"/>
        <v>221</v>
      </c>
      <c r="F223" s="102" t="e">
        <f t="shared" si="59"/>
        <v>#DIV/0!</v>
      </c>
      <c r="G223" s="4">
        <f t="shared" si="51"/>
        <v>208</v>
      </c>
      <c r="H223" s="12" t="e">
        <f t="shared" si="52"/>
        <v>#DIV/0!</v>
      </c>
      <c r="I223" s="12" t="e">
        <f t="shared" si="53"/>
        <v>#DIV/0!</v>
      </c>
      <c r="J223" s="12" t="e">
        <f t="shared" si="54"/>
        <v>#DIV/0!</v>
      </c>
      <c r="K223" s="12">
        <f t="shared" si="55"/>
        <v>43264</v>
      </c>
      <c r="L223" s="12" t="e">
        <f t="shared" si="56"/>
        <v>#DIV/0!</v>
      </c>
      <c r="M223" s="12" t="e">
        <f t="shared" si="57"/>
        <v>#DIV/0!</v>
      </c>
      <c r="N223" s="95" t="e">
        <f t="shared" si="58"/>
        <v>#DIV/0!</v>
      </c>
      <c r="O223" s="90" t="e">
        <f t="shared" si="61"/>
        <v>#DIV/0!</v>
      </c>
      <c r="P223" s="90" t="e">
        <f t="shared" si="62"/>
        <v>#DIV/0!</v>
      </c>
      <c r="Q223" s="90"/>
      <c r="R223" s="30"/>
    </row>
    <row r="224" spans="1:18" x14ac:dyDescent="0.2">
      <c r="A224">
        <v>8</v>
      </c>
      <c r="B224">
        <v>10662732</v>
      </c>
      <c r="C224">
        <v>340</v>
      </c>
      <c r="D224">
        <v>200</v>
      </c>
      <c r="E224" s="123">
        <f t="shared" si="60"/>
        <v>222</v>
      </c>
      <c r="F224" s="102" t="e">
        <f t="shared" si="59"/>
        <v>#DIV/0!</v>
      </c>
      <c r="G224" s="4">
        <f t="shared" si="51"/>
        <v>209</v>
      </c>
      <c r="H224" s="12" t="e">
        <f t="shared" si="52"/>
        <v>#DIV/0!</v>
      </c>
      <c r="I224" s="12" t="e">
        <f t="shared" si="53"/>
        <v>#DIV/0!</v>
      </c>
      <c r="J224" s="12" t="e">
        <f t="shared" si="54"/>
        <v>#DIV/0!</v>
      </c>
      <c r="K224" s="12">
        <f t="shared" si="55"/>
        <v>43681</v>
      </c>
      <c r="L224" s="12" t="e">
        <f t="shared" si="56"/>
        <v>#DIV/0!</v>
      </c>
      <c r="M224" s="12" t="e">
        <f t="shared" si="57"/>
        <v>#DIV/0!</v>
      </c>
      <c r="N224" s="95" t="e">
        <f t="shared" si="58"/>
        <v>#DIV/0!</v>
      </c>
      <c r="O224" s="90" t="e">
        <f t="shared" si="61"/>
        <v>#DIV/0!</v>
      </c>
      <c r="P224" s="90" t="e">
        <f t="shared" si="62"/>
        <v>#DIV/0!</v>
      </c>
      <c r="Q224" s="90"/>
      <c r="R224" s="30"/>
    </row>
    <row r="225" spans="1:18" x14ac:dyDescent="0.2">
      <c r="A225">
        <v>8</v>
      </c>
      <c r="B225">
        <v>10701260</v>
      </c>
      <c r="C225">
        <v>310</v>
      </c>
      <c r="D225">
        <v>200</v>
      </c>
      <c r="E225" s="123">
        <f t="shared" si="60"/>
        <v>223</v>
      </c>
      <c r="F225" s="102" t="e">
        <f t="shared" si="59"/>
        <v>#DIV/0!</v>
      </c>
      <c r="G225" s="4">
        <f t="shared" si="51"/>
        <v>210</v>
      </c>
      <c r="H225" s="12" t="e">
        <f t="shared" si="52"/>
        <v>#DIV/0!</v>
      </c>
      <c r="I225" s="12" t="e">
        <f t="shared" si="53"/>
        <v>#DIV/0!</v>
      </c>
      <c r="J225" s="12" t="e">
        <f t="shared" si="54"/>
        <v>#DIV/0!</v>
      </c>
      <c r="K225" s="12">
        <f t="shared" si="55"/>
        <v>44100</v>
      </c>
      <c r="L225" s="12" t="e">
        <f t="shared" si="56"/>
        <v>#DIV/0!</v>
      </c>
      <c r="M225" s="12" t="e">
        <f t="shared" si="57"/>
        <v>#DIV/0!</v>
      </c>
      <c r="N225" s="95" t="e">
        <f t="shared" si="58"/>
        <v>#DIV/0!</v>
      </c>
      <c r="O225" s="90" t="e">
        <f t="shared" si="61"/>
        <v>#DIV/0!</v>
      </c>
      <c r="P225" s="90" t="e">
        <f t="shared" si="62"/>
        <v>#DIV/0!</v>
      </c>
      <c r="Q225" s="90"/>
      <c r="R225" s="30"/>
    </row>
    <row r="226" spans="1:18" x14ac:dyDescent="0.2">
      <c r="A226">
        <v>8</v>
      </c>
      <c r="B226">
        <v>10749652</v>
      </c>
      <c r="C226">
        <v>318</v>
      </c>
      <c r="D226">
        <v>200</v>
      </c>
      <c r="E226" s="123">
        <f t="shared" si="60"/>
        <v>224</v>
      </c>
      <c r="F226" s="102" t="e">
        <f t="shared" si="59"/>
        <v>#DIV/0!</v>
      </c>
      <c r="G226" s="4">
        <f t="shared" si="51"/>
        <v>211</v>
      </c>
      <c r="H226" s="12" t="e">
        <f t="shared" si="52"/>
        <v>#DIV/0!</v>
      </c>
      <c r="I226" s="12" t="e">
        <f t="shared" si="53"/>
        <v>#DIV/0!</v>
      </c>
      <c r="J226" s="12" t="e">
        <f t="shared" si="54"/>
        <v>#DIV/0!</v>
      </c>
      <c r="K226" s="12">
        <f t="shared" si="55"/>
        <v>44521</v>
      </c>
      <c r="L226" s="12" t="e">
        <f t="shared" si="56"/>
        <v>#DIV/0!</v>
      </c>
      <c r="M226" s="12" t="e">
        <f t="shared" si="57"/>
        <v>#DIV/0!</v>
      </c>
      <c r="N226" s="95" t="e">
        <f t="shared" si="58"/>
        <v>#DIV/0!</v>
      </c>
      <c r="O226" s="90" t="e">
        <f t="shared" si="61"/>
        <v>#DIV/0!</v>
      </c>
      <c r="P226" s="90" t="e">
        <f t="shared" si="62"/>
        <v>#DIV/0!</v>
      </c>
      <c r="Q226" s="90"/>
      <c r="R226" s="30"/>
    </row>
    <row r="227" spans="1:18" x14ac:dyDescent="0.2">
      <c r="A227">
        <v>8</v>
      </c>
      <c r="B227">
        <v>10793983</v>
      </c>
      <c r="C227">
        <v>286</v>
      </c>
      <c r="D227">
        <v>200</v>
      </c>
      <c r="E227" s="123">
        <f t="shared" si="60"/>
        <v>225</v>
      </c>
      <c r="F227" s="102" t="e">
        <f t="shared" si="59"/>
        <v>#DIV/0!</v>
      </c>
      <c r="G227" s="4">
        <f t="shared" si="51"/>
        <v>212</v>
      </c>
      <c r="H227" s="12" t="e">
        <f t="shared" si="52"/>
        <v>#DIV/0!</v>
      </c>
      <c r="I227" s="12" t="e">
        <f t="shared" si="53"/>
        <v>#DIV/0!</v>
      </c>
      <c r="J227" s="12" t="e">
        <f t="shared" si="54"/>
        <v>#DIV/0!</v>
      </c>
      <c r="K227" s="12">
        <f t="shared" si="55"/>
        <v>44944</v>
      </c>
      <c r="L227" s="12" t="e">
        <f t="shared" si="56"/>
        <v>#DIV/0!</v>
      </c>
      <c r="M227" s="12" t="e">
        <f t="shared" si="57"/>
        <v>#DIV/0!</v>
      </c>
      <c r="N227" s="95" t="e">
        <f t="shared" si="58"/>
        <v>#DIV/0!</v>
      </c>
      <c r="O227" s="90" t="e">
        <f t="shared" si="61"/>
        <v>#DIV/0!</v>
      </c>
      <c r="P227" s="90" t="e">
        <f t="shared" si="62"/>
        <v>#DIV/0!</v>
      </c>
      <c r="Q227" s="90"/>
      <c r="R227" s="30"/>
    </row>
    <row r="228" spans="1:18" x14ac:dyDescent="0.2">
      <c r="A228">
        <v>8</v>
      </c>
      <c r="B228">
        <v>10836816</v>
      </c>
      <c r="C228">
        <v>333</v>
      </c>
      <c r="D228">
        <v>200</v>
      </c>
      <c r="E228" s="123">
        <f t="shared" si="60"/>
        <v>226</v>
      </c>
      <c r="F228" s="102" t="e">
        <f t="shared" si="59"/>
        <v>#DIV/0!</v>
      </c>
      <c r="G228" s="4">
        <f t="shared" ref="G228:G291" si="63">E228-$S$3</f>
        <v>213</v>
      </c>
      <c r="H228" s="12" t="e">
        <f t="shared" ref="H228:H291" si="64">F228-$S$4</f>
        <v>#DIV/0!</v>
      </c>
      <c r="I228" s="12" t="e">
        <f t="shared" ref="I228:I291" si="65">H228*H228</f>
        <v>#DIV/0!</v>
      </c>
      <c r="J228" s="12" t="e">
        <f t="shared" ref="J228:J291" si="66">G228*H228</f>
        <v>#DIV/0!</v>
      </c>
      <c r="K228" s="12">
        <f t="shared" ref="K228:K291" si="67">G228*G228</f>
        <v>45369</v>
      </c>
      <c r="L228" s="12" t="e">
        <f t="shared" ref="L228:L291" si="68">H228*H229</f>
        <v>#DIV/0!</v>
      </c>
      <c r="M228" s="12" t="e">
        <f t="shared" ref="M228:M291" si="69">G228*H229</f>
        <v>#DIV/0!</v>
      </c>
      <c r="N228" s="95" t="e">
        <f t="shared" ref="N228:N291" si="70">F227*$S$10+E227*$S$11</f>
        <v>#DIV/0!</v>
      </c>
      <c r="O228" s="90" t="e">
        <f t="shared" si="61"/>
        <v>#DIV/0!</v>
      </c>
      <c r="P228" s="90" t="e">
        <f t="shared" si="62"/>
        <v>#DIV/0!</v>
      </c>
      <c r="Q228" s="90"/>
      <c r="R228" s="30"/>
    </row>
    <row r="229" spans="1:18" x14ac:dyDescent="0.2">
      <c r="A229">
        <v>8</v>
      </c>
      <c r="B229">
        <v>10879697</v>
      </c>
      <c r="C229">
        <v>334</v>
      </c>
      <c r="D229">
        <v>200</v>
      </c>
      <c r="E229" s="123">
        <f t="shared" si="60"/>
        <v>227</v>
      </c>
      <c r="F229" s="102" t="e">
        <f t="shared" si="59"/>
        <v>#DIV/0!</v>
      </c>
      <c r="G229" s="4">
        <f t="shared" si="63"/>
        <v>214</v>
      </c>
      <c r="H229" s="12" t="e">
        <f t="shared" si="64"/>
        <v>#DIV/0!</v>
      </c>
      <c r="I229" s="12" t="e">
        <f t="shared" si="65"/>
        <v>#DIV/0!</v>
      </c>
      <c r="J229" s="12" t="e">
        <f t="shared" si="66"/>
        <v>#DIV/0!</v>
      </c>
      <c r="K229" s="12">
        <f t="shared" si="67"/>
        <v>45796</v>
      </c>
      <c r="L229" s="12" t="e">
        <f t="shared" si="68"/>
        <v>#DIV/0!</v>
      </c>
      <c r="M229" s="12" t="e">
        <f t="shared" si="69"/>
        <v>#DIV/0!</v>
      </c>
      <c r="N229" s="95" t="e">
        <f t="shared" si="70"/>
        <v>#DIV/0!</v>
      </c>
      <c r="O229" s="90" t="e">
        <f t="shared" si="61"/>
        <v>#DIV/0!</v>
      </c>
      <c r="P229" s="90" t="e">
        <f t="shared" si="62"/>
        <v>#DIV/0!</v>
      </c>
      <c r="Q229" s="90"/>
      <c r="R229" s="30"/>
    </row>
    <row r="230" spans="1:18" x14ac:dyDescent="0.2">
      <c r="A230">
        <v>8</v>
      </c>
      <c r="B230">
        <v>10923102</v>
      </c>
      <c r="C230">
        <v>313</v>
      </c>
      <c r="D230">
        <v>200</v>
      </c>
      <c r="E230" s="123">
        <f t="shared" si="60"/>
        <v>228</v>
      </c>
      <c r="F230" s="102" t="e">
        <f t="shared" si="59"/>
        <v>#DIV/0!</v>
      </c>
      <c r="G230" s="4">
        <f t="shared" si="63"/>
        <v>215</v>
      </c>
      <c r="H230" s="12" t="e">
        <f t="shared" si="64"/>
        <v>#DIV/0!</v>
      </c>
      <c r="I230" s="12" t="e">
        <f t="shared" si="65"/>
        <v>#DIV/0!</v>
      </c>
      <c r="J230" s="12" t="e">
        <f t="shared" si="66"/>
        <v>#DIV/0!</v>
      </c>
      <c r="K230" s="12">
        <f t="shared" si="67"/>
        <v>46225</v>
      </c>
      <c r="L230" s="12" t="e">
        <f t="shared" si="68"/>
        <v>#DIV/0!</v>
      </c>
      <c r="M230" s="12" t="e">
        <f t="shared" si="69"/>
        <v>#DIV/0!</v>
      </c>
      <c r="N230" s="95" t="e">
        <f t="shared" si="70"/>
        <v>#DIV/0!</v>
      </c>
      <c r="O230" s="90" t="e">
        <f t="shared" si="61"/>
        <v>#DIV/0!</v>
      </c>
      <c r="P230" s="90" t="e">
        <f t="shared" si="62"/>
        <v>#DIV/0!</v>
      </c>
      <c r="Q230" s="90"/>
      <c r="R230" s="30"/>
    </row>
    <row r="231" spans="1:18" x14ac:dyDescent="0.2">
      <c r="A231">
        <v>8</v>
      </c>
      <c r="B231">
        <v>10970200</v>
      </c>
      <c r="C231">
        <v>189</v>
      </c>
      <c r="D231">
        <v>200</v>
      </c>
      <c r="E231" s="123">
        <f t="shared" si="60"/>
        <v>229</v>
      </c>
      <c r="F231" s="102" t="e">
        <f t="shared" si="59"/>
        <v>#DIV/0!</v>
      </c>
      <c r="G231" s="4">
        <f t="shared" si="63"/>
        <v>216</v>
      </c>
      <c r="H231" s="12" t="e">
        <f t="shared" si="64"/>
        <v>#DIV/0!</v>
      </c>
      <c r="I231" s="12" t="e">
        <f t="shared" si="65"/>
        <v>#DIV/0!</v>
      </c>
      <c r="J231" s="12" t="e">
        <f t="shared" si="66"/>
        <v>#DIV/0!</v>
      </c>
      <c r="K231" s="12">
        <f t="shared" si="67"/>
        <v>46656</v>
      </c>
      <c r="L231" s="12" t="e">
        <f t="shared" si="68"/>
        <v>#DIV/0!</v>
      </c>
      <c r="M231" s="12" t="e">
        <f t="shared" si="69"/>
        <v>#DIV/0!</v>
      </c>
      <c r="N231" s="95" t="e">
        <f t="shared" si="70"/>
        <v>#DIV/0!</v>
      </c>
      <c r="O231" s="90" t="e">
        <f t="shared" si="61"/>
        <v>#DIV/0!</v>
      </c>
      <c r="P231" s="90" t="e">
        <f t="shared" si="62"/>
        <v>#DIV/0!</v>
      </c>
      <c r="Q231" s="90"/>
      <c r="R231" s="30"/>
    </row>
    <row r="232" spans="1:18" x14ac:dyDescent="0.2">
      <c r="A232">
        <v>8</v>
      </c>
      <c r="B232">
        <v>11013949</v>
      </c>
      <c r="C232">
        <v>302</v>
      </c>
      <c r="D232">
        <v>200</v>
      </c>
      <c r="E232" s="123">
        <f t="shared" si="60"/>
        <v>230</v>
      </c>
      <c r="F232" s="102" t="e">
        <f t="shared" si="59"/>
        <v>#DIV/0!</v>
      </c>
      <c r="G232" s="4">
        <f t="shared" si="63"/>
        <v>217</v>
      </c>
      <c r="H232" s="12" t="e">
        <f t="shared" si="64"/>
        <v>#DIV/0!</v>
      </c>
      <c r="I232" s="12" t="e">
        <f t="shared" si="65"/>
        <v>#DIV/0!</v>
      </c>
      <c r="J232" s="12" t="e">
        <f t="shared" si="66"/>
        <v>#DIV/0!</v>
      </c>
      <c r="K232" s="12">
        <f t="shared" si="67"/>
        <v>47089</v>
      </c>
      <c r="L232" s="12" t="e">
        <f t="shared" si="68"/>
        <v>#DIV/0!</v>
      </c>
      <c r="M232" s="12" t="e">
        <f t="shared" si="69"/>
        <v>#DIV/0!</v>
      </c>
      <c r="N232" s="95" t="e">
        <f t="shared" si="70"/>
        <v>#DIV/0!</v>
      </c>
      <c r="O232" s="90" t="e">
        <f t="shared" si="61"/>
        <v>#DIV/0!</v>
      </c>
      <c r="P232" s="90" t="e">
        <f t="shared" si="62"/>
        <v>#DIV/0!</v>
      </c>
      <c r="Q232" s="90"/>
      <c r="R232" s="30"/>
    </row>
    <row r="233" spans="1:18" x14ac:dyDescent="0.2">
      <c r="A233">
        <v>8</v>
      </c>
      <c r="B233">
        <v>11058385</v>
      </c>
      <c r="C233">
        <v>282</v>
      </c>
      <c r="D233">
        <v>200</v>
      </c>
      <c r="E233" s="123">
        <f t="shared" si="60"/>
        <v>231</v>
      </c>
      <c r="F233" s="102" t="e">
        <f t="shared" si="59"/>
        <v>#DIV/0!</v>
      </c>
      <c r="G233" s="4">
        <f t="shared" si="63"/>
        <v>218</v>
      </c>
      <c r="H233" s="12" t="e">
        <f t="shared" si="64"/>
        <v>#DIV/0!</v>
      </c>
      <c r="I233" s="12" t="e">
        <f t="shared" si="65"/>
        <v>#DIV/0!</v>
      </c>
      <c r="J233" s="12" t="e">
        <f t="shared" si="66"/>
        <v>#DIV/0!</v>
      </c>
      <c r="K233" s="12">
        <f t="shared" si="67"/>
        <v>47524</v>
      </c>
      <c r="L233" s="12" t="e">
        <f t="shared" si="68"/>
        <v>#DIV/0!</v>
      </c>
      <c r="M233" s="12" t="e">
        <f t="shared" si="69"/>
        <v>#DIV/0!</v>
      </c>
      <c r="N233" s="95" t="e">
        <f t="shared" si="70"/>
        <v>#DIV/0!</v>
      </c>
      <c r="O233" s="90" t="e">
        <f t="shared" si="61"/>
        <v>#DIV/0!</v>
      </c>
      <c r="P233" s="90" t="e">
        <f t="shared" si="62"/>
        <v>#DIV/0!</v>
      </c>
      <c r="Q233" s="90"/>
      <c r="R233" s="30"/>
    </row>
    <row r="234" spans="1:18" x14ac:dyDescent="0.2">
      <c r="A234">
        <v>8</v>
      </c>
      <c r="B234">
        <v>11102363</v>
      </c>
      <c r="C234">
        <v>297</v>
      </c>
      <c r="D234">
        <v>200</v>
      </c>
      <c r="E234" s="123">
        <f t="shared" si="60"/>
        <v>232</v>
      </c>
      <c r="F234" s="102" t="e">
        <f t="shared" si="59"/>
        <v>#DIV/0!</v>
      </c>
      <c r="G234" s="4">
        <f t="shared" si="63"/>
        <v>219</v>
      </c>
      <c r="H234" s="12" t="e">
        <f t="shared" si="64"/>
        <v>#DIV/0!</v>
      </c>
      <c r="I234" s="12" t="e">
        <f t="shared" si="65"/>
        <v>#DIV/0!</v>
      </c>
      <c r="J234" s="12" t="e">
        <f t="shared" si="66"/>
        <v>#DIV/0!</v>
      </c>
      <c r="K234" s="12">
        <f t="shared" si="67"/>
        <v>47961</v>
      </c>
      <c r="L234" s="12" t="e">
        <f t="shared" si="68"/>
        <v>#DIV/0!</v>
      </c>
      <c r="M234" s="12" t="e">
        <f t="shared" si="69"/>
        <v>#DIV/0!</v>
      </c>
      <c r="N234" s="95" t="e">
        <f t="shared" si="70"/>
        <v>#DIV/0!</v>
      </c>
      <c r="O234" s="90" t="e">
        <f t="shared" si="61"/>
        <v>#DIV/0!</v>
      </c>
      <c r="P234" s="90" t="e">
        <f t="shared" si="62"/>
        <v>#DIV/0!</v>
      </c>
      <c r="Q234" s="90"/>
      <c r="R234" s="30"/>
    </row>
    <row r="235" spans="1:18" x14ac:dyDescent="0.2">
      <c r="A235">
        <v>8</v>
      </c>
      <c r="B235">
        <v>11146931</v>
      </c>
      <c r="C235">
        <v>277</v>
      </c>
      <c r="D235">
        <v>200</v>
      </c>
      <c r="E235" s="123">
        <f t="shared" si="60"/>
        <v>233</v>
      </c>
      <c r="F235" s="102" t="e">
        <f t="shared" si="59"/>
        <v>#DIV/0!</v>
      </c>
      <c r="G235" s="4">
        <f t="shared" si="63"/>
        <v>220</v>
      </c>
      <c r="H235" s="12" t="e">
        <f t="shared" si="64"/>
        <v>#DIV/0!</v>
      </c>
      <c r="I235" s="12" t="e">
        <f t="shared" si="65"/>
        <v>#DIV/0!</v>
      </c>
      <c r="J235" s="12" t="e">
        <f t="shared" si="66"/>
        <v>#DIV/0!</v>
      </c>
      <c r="K235" s="12">
        <f t="shared" si="67"/>
        <v>48400</v>
      </c>
      <c r="L235" s="12" t="e">
        <f t="shared" si="68"/>
        <v>#DIV/0!</v>
      </c>
      <c r="M235" s="12" t="e">
        <f t="shared" si="69"/>
        <v>#DIV/0!</v>
      </c>
      <c r="N235" s="95" t="e">
        <f t="shared" si="70"/>
        <v>#DIV/0!</v>
      </c>
      <c r="O235" s="90" t="e">
        <f t="shared" si="61"/>
        <v>#DIV/0!</v>
      </c>
      <c r="P235" s="90" t="e">
        <f t="shared" si="62"/>
        <v>#DIV/0!</v>
      </c>
      <c r="Q235" s="90"/>
      <c r="R235" s="30"/>
    </row>
    <row r="236" spans="1:18" x14ac:dyDescent="0.2">
      <c r="A236">
        <v>8</v>
      </c>
      <c r="B236">
        <v>11190868</v>
      </c>
      <c r="C236">
        <v>298</v>
      </c>
      <c r="D236">
        <v>200</v>
      </c>
      <c r="E236" s="123">
        <f t="shared" si="60"/>
        <v>234</v>
      </c>
      <c r="F236" s="102" t="e">
        <f t="shared" si="59"/>
        <v>#DIV/0!</v>
      </c>
      <c r="G236" s="4">
        <f t="shared" si="63"/>
        <v>221</v>
      </c>
      <c r="H236" s="12" t="e">
        <f t="shared" si="64"/>
        <v>#DIV/0!</v>
      </c>
      <c r="I236" s="12" t="e">
        <f t="shared" si="65"/>
        <v>#DIV/0!</v>
      </c>
      <c r="J236" s="12" t="e">
        <f t="shared" si="66"/>
        <v>#DIV/0!</v>
      </c>
      <c r="K236" s="12">
        <f t="shared" si="67"/>
        <v>48841</v>
      </c>
      <c r="L236" s="12" t="e">
        <f t="shared" si="68"/>
        <v>#DIV/0!</v>
      </c>
      <c r="M236" s="12" t="e">
        <f t="shared" si="69"/>
        <v>#DIV/0!</v>
      </c>
      <c r="N236" s="95" t="e">
        <f t="shared" si="70"/>
        <v>#DIV/0!</v>
      </c>
      <c r="O236" s="90" t="e">
        <f t="shared" si="61"/>
        <v>#DIV/0!</v>
      </c>
      <c r="P236" s="90" t="e">
        <f t="shared" si="62"/>
        <v>#DIV/0!</v>
      </c>
      <c r="Q236" s="90"/>
      <c r="R236" s="30"/>
    </row>
    <row r="237" spans="1:18" x14ac:dyDescent="0.2">
      <c r="A237">
        <v>8</v>
      </c>
      <c r="B237">
        <v>11234781</v>
      </c>
      <c r="C237">
        <v>299</v>
      </c>
      <c r="D237">
        <v>200</v>
      </c>
      <c r="E237" s="123">
        <f t="shared" si="60"/>
        <v>235</v>
      </c>
      <c r="F237" s="102" t="e">
        <f t="shared" si="59"/>
        <v>#DIV/0!</v>
      </c>
      <c r="G237" s="4">
        <f t="shared" si="63"/>
        <v>222</v>
      </c>
      <c r="H237" s="12" t="e">
        <f t="shared" si="64"/>
        <v>#DIV/0!</v>
      </c>
      <c r="I237" s="12" t="e">
        <f t="shared" si="65"/>
        <v>#DIV/0!</v>
      </c>
      <c r="J237" s="12" t="e">
        <f t="shared" si="66"/>
        <v>#DIV/0!</v>
      </c>
      <c r="K237" s="12">
        <f t="shared" si="67"/>
        <v>49284</v>
      </c>
      <c r="L237" s="12" t="e">
        <f t="shared" si="68"/>
        <v>#DIV/0!</v>
      </c>
      <c r="M237" s="12" t="e">
        <f t="shared" si="69"/>
        <v>#DIV/0!</v>
      </c>
      <c r="N237" s="95" t="e">
        <f t="shared" si="70"/>
        <v>#DIV/0!</v>
      </c>
      <c r="O237" s="90" t="e">
        <f t="shared" si="61"/>
        <v>#DIV/0!</v>
      </c>
      <c r="P237" s="90" t="e">
        <f t="shared" si="62"/>
        <v>#DIV/0!</v>
      </c>
      <c r="Q237" s="90"/>
      <c r="R237" s="30"/>
    </row>
    <row r="238" spans="1:18" x14ac:dyDescent="0.2">
      <c r="A238">
        <v>8</v>
      </c>
      <c r="B238">
        <v>11279010</v>
      </c>
      <c r="C238">
        <v>291</v>
      </c>
      <c r="D238">
        <v>200</v>
      </c>
      <c r="E238" s="123">
        <f t="shared" si="60"/>
        <v>236</v>
      </c>
      <c r="F238" s="102" t="e">
        <f t="shared" si="59"/>
        <v>#DIV/0!</v>
      </c>
      <c r="G238" s="4">
        <f t="shared" si="63"/>
        <v>223</v>
      </c>
      <c r="H238" s="12" t="e">
        <f t="shared" si="64"/>
        <v>#DIV/0!</v>
      </c>
      <c r="I238" s="12" t="e">
        <f t="shared" si="65"/>
        <v>#DIV/0!</v>
      </c>
      <c r="J238" s="12" t="e">
        <f t="shared" si="66"/>
        <v>#DIV/0!</v>
      </c>
      <c r="K238" s="12">
        <f t="shared" si="67"/>
        <v>49729</v>
      </c>
      <c r="L238" s="12" t="e">
        <f t="shared" si="68"/>
        <v>#DIV/0!</v>
      </c>
      <c r="M238" s="12" t="e">
        <f t="shared" si="69"/>
        <v>#DIV/0!</v>
      </c>
      <c r="N238" s="95" t="e">
        <f t="shared" si="70"/>
        <v>#DIV/0!</v>
      </c>
      <c r="O238" s="90" t="e">
        <f t="shared" si="61"/>
        <v>#DIV/0!</v>
      </c>
      <c r="P238" s="90" t="e">
        <f t="shared" si="62"/>
        <v>#DIV/0!</v>
      </c>
      <c r="Q238" s="90"/>
      <c r="R238" s="30"/>
    </row>
    <row r="239" spans="1:18" x14ac:dyDescent="0.2">
      <c r="A239">
        <v>8</v>
      </c>
      <c r="B239">
        <v>11323025</v>
      </c>
      <c r="C239">
        <v>293</v>
      </c>
      <c r="D239">
        <v>200</v>
      </c>
      <c r="E239" s="123">
        <f t="shared" si="60"/>
        <v>237</v>
      </c>
      <c r="F239" s="102" t="e">
        <f t="shared" si="59"/>
        <v>#DIV/0!</v>
      </c>
      <c r="G239" s="4">
        <f t="shared" si="63"/>
        <v>224</v>
      </c>
      <c r="H239" s="12" t="e">
        <f t="shared" si="64"/>
        <v>#DIV/0!</v>
      </c>
      <c r="I239" s="12" t="e">
        <f t="shared" si="65"/>
        <v>#DIV/0!</v>
      </c>
      <c r="J239" s="12" t="e">
        <f t="shared" si="66"/>
        <v>#DIV/0!</v>
      </c>
      <c r="K239" s="12">
        <f t="shared" si="67"/>
        <v>50176</v>
      </c>
      <c r="L239" s="12" t="e">
        <f t="shared" si="68"/>
        <v>#DIV/0!</v>
      </c>
      <c r="M239" s="12" t="e">
        <f t="shared" si="69"/>
        <v>#DIV/0!</v>
      </c>
      <c r="N239" s="95" t="e">
        <f t="shared" si="70"/>
        <v>#DIV/0!</v>
      </c>
      <c r="O239" s="90" t="e">
        <f t="shared" si="61"/>
        <v>#DIV/0!</v>
      </c>
      <c r="P239" s="90" t="e">
        <f t="shared" si="62"/>
        <v>#DIV/0!</v>
      </c>
      <c r="Q239" s="90"/>
      <c r="R239" s="30"/>
    </row>
    <row r="240" spans="1:18" x14ac:dyDescent="0.2">
      <c r="A240">
        <v>8</v>
      </c>
      <c r="B240">
        <v>11368046</v>
      </c>
      <c r="C240">
        <v>260</v>
      </c>
      <c r="D240">
        <v>200</v>
      </c>
      <c r="E240" s="123">
        <f t="shared" si="60"/>
        <v>238</v>
      </c>
      <c r="F240" s="102" t="e">
        <f t="shared" si="59"/>
        <v>#DIV/0!</v>
      </c>
      <c r="G240" s="4">
        <f t="shared" si="63"/>
        <v>225</v>
      </c>
      <c r="H240" s="12" t="e">
        <f t="shared" si="64"/>
        <v>#DIV/0!</v>
      </c>
      <c r="I240" s="12" t="e">
        <f t="shared" si="65"/>
        <v>#DIV/0!</v>
      </c>
      <c r="J240" s="12" t="e">
        <f t="shared" si="66"/>
        <v>#DIV/0!</v>
      </c>
      <c r="K240" s="12">
        <f t="shared" si="67"/>
        <v>50625</v>
      </c>
      <c r="L240" s="12" t="e">
        <f t="shared" si="68"/>
        <v>#DIV/0!</v>
      </c>
      <c r="M240" s="12" t="e">
        <f t="shared" si="69"/>
        <v>#DIV/0!</v>
      </c>
      <c r="N240" s="95" t="e">
        <f t="shared" si="70"/>
        <v>#DIV/0!</v>
      </c>
      <c r="O240" s="90" t="e">
        <f t="shared" si="61"/>
        <v>#DIV/0!</v>
      </c>
      <c r="P240" s="90" t="e">
        <f t="shared" si="62"/>
        <v>#DIV/0!</v>
      </c>
      <c r="Q240" s="90"/>
      <c r="R240" s="30"/>
    </row>
    <row r="241" spans="1:18" x14ac:dyDescent="0.2">
      <c r="A241">
        <v>8</v>
      </c>
      <c r="B241">
        <v>11407264</v>
      </c>
      <c r="C241">
        <v>274</v>
      </c>
      <c r="D241">
        <v>200</v>
      </c>
      <c r="E241" s="123">
        <f t="shared" si="60"/>
        <v>239</v>
      </c>
      <c r="F241" s="102" t="e">
        <f t="shared" si="59"/>
        <v>#DIV/0!</v>
      </c>
      <c r="G241" s="4">
        <f t="shared" si="63"/>
        <v>226</v>
      </c>
      <c r="H241" s="12" t="e">
        <f t="shared" si="64"/>
        <v>#DIV/0!</v>
      </c>
      <c r="I241" s="12" t="e">
        <f t="shared" si="65"/>
        <v>#DIV/0!</v>
      </c>
      <c r="J241" s="12" t="e">
        <f t="shared" si="66"/>
        <v>#DIV/0!</v>
      </c>
      <c r="K241" s="12">
        <f t="shared" si="67"/>
        <v>51076</v>
      </c>
      <c r="L241" s="12" t="e">
        <f t="shared" si="68"/>
        <v>#DIV/0!</v>
      </c>
      <c r="M241" s="12" t="e">
        <f t="shared" si="69"/>
        <v>#DIV/0!</v>
      </c>
      <c r="N241" s="95" t="e">
        <f t="shared" si="70"/>
        <v>#DIV/0!</v>
      </c>
      <c r="O241" s="90" t="e">
        <f t="shared" si="61"/>
        <v>#DIV/0!</v>
      </c>
      <c r="P241" s="90" t="e">
        <f t="shared" si="62"/>
        <v>#DIV/0!</v>
      </c>
      <c r="Q241" s="90"/>
      <c r="R241" s="30"/>
    </row>
    <row r="242" spans="1:18" x14ac:dyDescent="0.2">
      <c r="A242">
        <v>8</v>
      </c>
      <c r="B242">
        <v>11462618</v>
      </c>
      <c r="C242">
        <v>96</v>
      </c>
      <c r="D242">
        <v>200</v>
      </c>
      <c r="E242" s="123">
        <f t="shared" si="60"/>
        <v>240</v>
      </c>
      <c r="F242" s="102" t="e">
        <f t="shared" si="59"/>
        <v>#DIV/0!</v>
      </c>
      <c r="G242" s="4">
        <f t="shared" si="63"/>
        <v>227</v>
      </c>
      <c r="H242" s="12" t="e">
        <f t="shared" si="64"/>
        <v>#DIV/0!</v>
      </c>
      <c r="I242" s="12" t="e">
        <f t="shared" si="65"/>
        <v>#DIV/0!</v>
      </c>
      <c r="J242" s="12" t="e">
        <f t="shared" si="66"/>
        <v>#DIV/0!</v>
      </c>
      <c r="K242" s="12">
        <f t="shared" si="67"/>
        <v>51529</v>
      </c>
      <c r="L242" s="12" t="e">
        <f t="shared" si="68"/>
        <v>#DIV/0!</v>
      </c>
      <c r="M242" s="12" t="e">
        <f t="shared" si="69"/>
        <v>#DIV/0!</v>
      </c>
      <c r="N242" s="95" t="e">
        <f t="shared" si="70"/>
        <v>#DIV/0!</v>
      </c>
      <c r="O242" s="90" t="e">
        <f t="shared" si="61"/>
        <v>#DIV/0!</v>
      </c>
      <c r="P242" s="90" t="e">
        <f t="shared" si="62"/>
        <v>#DIV/0!</v>
      </c>
      <c r="Q242" s="90"/>
      <c r="R242" s="30"/>
    </row>
    <row r="243" spans="1:18" x14ac:dyDescent="0.2">
      <c r="A243">
        <v>8</v>
      </c>
      <c r="B243">
        <v>11506945</v>
      </c>
      <c r="C243">
        <v>286</v>
      </c>
      <c r="D243">
        <v>200</v>
      </c>
      <c r="E243" s="123">
        <f t="shared" si="60"/>
        <v>241</v>
      </c>
      <c r="F243" s="102" t="e">
        <f t="shared" si="59"/>
        <v>#DIV/0!</v>
      </c>
      <c r="G243" s="4">
        <f t="shared" si="63"/>
        <v>228</v>
      </c>
      <c r="H243" s="12" t="e">
        <f t="shared" si="64"/>
        <v>#DIV/0!</v>
      </c>
      <c r="I243" s="12" t="e">
        <f t="shared" si="65"/>
        <v>#DIV/0!</v>
      </c>
      <c r="J243" s="12" t="e">
        <f t="shared" si="66"/>
        <v>#DIV/0!</v>
      </c>
      <c r="K243" s="12">
        <f t="shared" si="67"/>
        <v>51984</v>
      </c>
      <c r="L243" s="12" t="e">
        <f t="shared" si="68"/>
        <v>#DIV/0!</v>
      </c>
      <c r="M243" s="12" t="e">
        <f t="shared" si="69"/>
        <v>#DIV/0!</v>
      </c>
      <c r="N243" s="95" t="e">
        <f t="shared" si="70"/>
        <v>#DIV/0!</v>
      </c>
      <c r="O243" s="90" t="e">
        <f t="shared" si="61"/>
        <v>#DIV/0!</v>
      </c>
      <c r="P243" s="90" t="e">
        <f t="shared" si="62"/>
        <v>#DIV/0!</v>
      </c>
      <c r="Q243" s="90"/>
      <c r="R243" s="30"/>
    </row>
    <row r="244" spans="1:18" x14ac:dyDescent="0.2">
      <c r="A244">
        <v>8</v>
      </c>
      <c r="B244">
        <v>11550137</v>
      </c>
      <c r="C244">
        <v>324</v>
      </c>
      <c r="D244">
        <v>200</v>
      </c>
      <c r="E244" s="123">
        <f t="shared" si="60"/>
        <v>242</v>
      </c>
      <c r="F244" s="102" t="e">
        <f t="shared" si="59"/>
        <v>#DIV/0!</v>
      </c>
      <c r="G244" s="4">
        <f t="shared" si="63"/>
        <v>229</v>
      </c>
      <c r="H244" s="12" t="e">
        <f t="shared" si="64"/>
        <v>#DIV/0!</v>
      </c>
      <c r="I244" s="12" t="e">
        <f t="shared" si="65"/>
        <v>#DIV/0!</v>
      </c>
      <c r="J244" s="12" t="e">
        <f t="shared" si="66"/>
        <v>#DIV/0!</v>
      </c>
      <c r="K244" s="12">
        <f t="shared" si="67"/>
        <v>52441</v>
      </c>
      <c r="L244" s="12" t="e">
        <f t="shared" si="68"/>
        <v>#DIV/0!</v>
      </c>
      <c r="M244" s="12" t="e">
        <f t="shared" si="69"/>
        <v>#DIV/0!</v>
      </c>
      <c r="N244" s="95" t="e">
        <f t="shared" si="70"/>
        <v>#DIV/0!</v>
      </c>
      <c r="O244" s="90" t="e">
        <f t="shared" si="61"/>
        <v>#DIV/0!</v>
      </c>
      <c r="P244" s="90" t="e">
        <f t="shared" si="62"/>
        <v>#DIV/0!</v>
      </c>
      <c r="Q244" s="90"/>
      <c r="R244" s="30"/>
    </row>
    <row r="245" spans="1:18" x14ac:dyDescent="0.2">
      <c r="A245">
        <v>8</v>
      </c>
      <c r="B245">
        <v>11593432</v>
      </c>
      <c r="C245">
        <v>321</v>
      </c>
      <c r="D245">
        <v>200</v>
      </c>
      <c r="E245" s="123">
        <f t="shared" si="60"/>
        <v>243</v>
      </c>
      <c r="F245" s="102" t="e">
        <f t="shared" si="59"/>
        <v>#DIV/0!</v>
      </c>
      <c r="G245" s="4">
        <f t="shared" si="63"/>
        <v>230</v>
      </c>
      <c r="H245" s="12" t="e">
        <f t="shared" si="64"/>
        <v>#DIV/0!</v>
      </c>
      <c r="I245" s="12" t="e">
        <f t="shared" si="65"/>
        <v>#DIV/0!</v>
      </c>
      <c r="J245" s="12" t="e">
        <f t="shared" si="66"/>
        <v>#DIV/0!</v>
      </c>
      <c r="K245" s="12">
        <f t="shared" si="67"/>
        <v>52900</v>
      </c>
      <c r="L245" s="12" t="e">
        <f t="shared" si="68"/>
        <v>#DIV/0!</v>
      </c>
      <c r="M245" s="12" t="e">
        <f t="shared" si="69"/>
        <v>#DIV/0!</v>
      </c>
      <c r="N245" s="95" t="e">
        <f t="shared" si="70"/>
        <v>#DIV/0!</v>
      </c>
      <c r="O245" s="90" t="e">
        <f t="shared" si="61"/>
        <v>#DIV/0!</v>
      </c>
      <c r="P245" s="90" t="e">
        <f t="shared" si="62"/>
        <v>#DIV/0!</v>
      </c>
      <c r="Q245" s="90"/>
      <c r="R245" s="30"/>
    </row>
    <row r="246" spans="1:18" x14ac:dyDescent="0.2">
      <c r="A246">
        <v>8</v>
      </c>
      <c r="B246">
        <v>11637488</v>
      </c>
      <c r="C246">
        <v>292</v>
      </c>
      <c r="D246">
        <v>200</v>
      </c>
      <c r="E246" s="123">
        <f t="shared" si="60"/>
        <v>244</v>
      </c>
      <c r="F246" s="102" t="e">
        <f t="shared" si="59"/>
        <v>#DIV/0!</v>
      </c>
      <c r="G246" s="4">
        <f t="shared" si="63"/>
        <v>231</v>
      </c>
      <c r="H246" s="12" t="e">
        <f t="shared" si="64"/>
        <v>#DIV/0!</v>
      </c>
      <c r="I246" s="12" t="e">
        <f t="shared" si="65"/>
        <v>#DIV/0!</v>
      </c>
      <c r="J246" s="12" t="e">
        <f t="shared" si="66"/>
        <v>#DIV/0!</v>
      </c>
      <c r="K246" s="12">
        <f t="shared" si="67"/>
        <v>53361</v>
      </c>
      <c r="L246" s="12" t="e">
        <f t="shared" si="68"/>
        <v>#DIV/0!</v>
      </c>
      <c r="M246" s="12" t="e">
        <f t="shared" si="69"/>
        <v>#DIV/0!</v>
      </c>
      <c r="N246" s="95" t="e">
        <f t="shared" si="70"/>
        <v>#DIV/0!</v>
      </c>
      <c r="O246" s="90" t="e">
        <f t="shared" si="61"/>
        <v>#DIV/0!</v>
      </c>
      <c r="P246" s="90" t="e">
        <f t="shared" si="62"/>
        <v>#DIV/0!</v>
      </c>
      <c r="Q246" s="90"/>
      <c r="R246" s="30"/>
    </row>
    <row r="247" spans="1:18" x14ac:dyDescent="0.2">
      <c r="A247">
        <v>8</v>
      </c>
      <c r="B247">
        <v>11681108</v>
      </c>
      <c r="C247">
        <v>308</v>
      </c>
      <c r="D247">
        <v>200</v>
      </c>
      <c r="E247" s="123">
        <f t="shared" si="60"/>
        <v>245</v>
      </c>
      <c r="F247" s="102" t="e">
        <f t="shared" si="59"/>
        <v>#DIV/0!</v>
      </c>
      <c r="G247" s="4">
        <f t="shared" si="63"/>
        <v>232</v>
      </c>
      <c r="H247" s="12" t="e">
        <f t="shared" si="64"/>
        <v>#DIV/0!</v>
      </c>
      <c r="I247" s="12" t="e">
        <f t="shared" si="65"/>
        <v>#DIV/0!</v>
      </c>
      <c r="J247" s="12" t="e">
        <f t="shared" si="66"/>
        <v>#DIV/0!</v>
      </c>
      <c r="K247" s="12">
        <f t="shared" si="67"/>
        <v>53824</v>
      </c>
      <c r="L247" s="12" t="e">
        <f t="shared" si="68"/>
        <v>#DIV/0!</v>
      </c>
      <c r="M247" s="12" t="e">
        <f t="shared" si="69"/>
        <v>#DIV/0!</v>
      </c>
      <c r="N247" s="95" t="e">
        <f t="shared" si="70"/>
        <v>#DIV/0!</v>
      </c>
      <c r="O247" s="90" t="e">
        <f t="shared" si="61"/>
        <v>#DIV/0!</v>
      </c>
      <c r="P247" s="90" t="e">
        <f t="shared" si="62"/>
        <v>#DIV/0!</v>
      </c>
      <c r="Q247" s="90"/>
      <c r="R247" s="30"/>
    </row>
    <row r="248" spans="1:18" x14ac:dyDescent="0.2">
      <c r="A248">
        <v>8</v>
      </c>
      <c r="B248">
        <v>11725322</v>
      </c>
      <c r="C248">
        <v>304</v>
      </c>
      <c r="D248">
        <v>200</v>
      </c>
      <c r="E248" s="123">
        <f t="shared" si="60"/>
        <v>246</v>
      </c>
      <c r="F248" s="102" t="e">
        <f t="shared" si="59"/>
        <v>#DIV/0!</v>
      </c>
      <c r="G248" s="4">
        <f t="shared" si="63"/>
        <v>233</v>
      </c>
      <c r="H248" s="12" t="e">
        <f t="shared" si="64"/>
        <v>#DIV/0!</v>
      </c>
      <c r="I248" s="12" t="e">
        <f t="shared" si="65"/>
        <v>#DIV/0!</v>
      </c>
      <c r="J248" s="12" t="e">
        <f t="shared" si="66"/>
        <v>#DIV/0!</v>
      </c>
      <c r="K248" s="12">
        <f t="shared" si="67"/>
        <v>54289</v>
      </c>
      <c r="L248" s="12" t="e">
        <f t="shared" si="68"/>
        <v>#DIV/0!</v>
      </c>
      <c r="M248" s="12" t="e">
        <f t="shared" si="69"/>
        <v>#DIV/0!</v>
      </c>
      <c r="N248" s="95" t="e">
        <f t="shared" si="70"/>
        <v>#DIV/0!</v>
      </c>
      <c r="O248" s="90" t="e">
        <f t="shared" si="61"/>
        <v>#DIV/0!</v>
      </c>
      <c r="P248" s="90" t="e">
        <f t="shared" si="62"/>
        <v>#DIV/0!</v>
      </c>
      <c r="Q248" s="90"/>
      <c r="R248" s="30"/>
    </row>
    <row r="249" spans="1:18" x14ac:dyDescent="0.2">
      <c r="A249">
        <v>8</v>
      </c>
      <c r="B249">
        <v>11769238</v>
      </c>
      <c r="C249">
        <v>281</v>
      </c>
      <c r="D249">
        <v>200</v>
      </c>
      <c r="E249" s="123">
        <f t="shared" si="60"/>
        <v>247</v>
      </c>
      <c r="F249" s="102" t="e">
        <f t="shared" si="59"/>
        <v>#DIV/0!</v>
      </c>
      <c r="G249" s="4">
        <f t="shared" si="63"/>
        <v>234</v>
      </c>
      <c r="H249" s="12" t="e">
        <f t="shared" si="64"/>
        <v>#DIV/0!</v>
      </c>
      <c r="I249" s="12" t="e">
        <f t="shared" si="65"/>
        <v>#DIV/0!</v>
      </c>
      <c r="J249" s="12" t="e">
        <f t="shared" si="66"/>
        <v>#DIV/0!</v>
      </c>
      <c r="K249" s="12">
        <f t="shared" si="67"/>
        <v>54756</v>
      </c>
      <c r="L249" s="12" t="e">
        <f t="shared" si="68"/>
        <v>#DIV/0!</v>
      </c>
      <c r="M249" s="12" t="e">
        <f t="shared" si="69"/>
        <v>#DIV/0!</v>
      </c>
      <c r="N249" s="95" t="e">
        <f t="shared" si="70"/>
        <v>#DIV/0!</v>
      </c>
      <c r="O249" s="90" t="e">
        <f t="shared" si="61"/>
        <v>#DIV/0!</v>
      </c>
      <c r="P249" s="90" t="e">
        <f t="shared" si="62"/>
        <v>#DIV/0!</v>
      </c>
      <c r="Q249" s="90"/>
      <c r="R249" s="30"/>
    </row>
    <row r="250" spans="1:18" x14ac:dyDescent="0.2">
      <c r="A250">
        <v>8</v>
      </c>
      <c r="B250">
        <v>11813585</v>
      </c>
      <c r="C250">
        <v>284</v>
      </c>
      <c r="D250">
        <v>200</v>
      </c>
      <c r="E250" s="123">
        <f t="shared" si="60"/>
        <v>248</v>
      </c>
      <c r="F250" s="102" t="e">
        <f t="shared" si="59"/>
        <v>#DIV/0!</v>
      </c>
      <c r="G250" s="4">
        <f t="shared" si="63"/>
        <v>235</v>
      </c>
      <c r="H250" s="12" t="e">
        <f t="shared" si="64"/>
        <v>#DIV/0!</v>
      </c>
      <c r="I250" s="12" t="e">
        <f t="shared" si="65"/>
        <v>#DIV/0!</v>
      </c>
      <c r="J250" s="12" t="e">
        <f t="shared" si="66"/>
        <v>#DIV/0!</v>
      </c>
      <c r="K250" s="12">
        <f t="shared" si="67"/>
        <v>55225</v>
      </c>
      <c r="L250" s="12" t="e">
        <f t="shared" si="68"/>
        <v>#DIV/0!</v>
      </c>
      <c r="M250" s="12" t="e">
        <f t="shared" si="69"/>
        <v>#DIV/0!</v>
      </c>
      <c r="N250" s="95" t="e">
        <f t="shared" si="70"/>
        <v>#DIV/0!</v>
      </c>
      <c r="O250" s="90" t="e">
        <f t="shared" si="61"/>
        <v>#DIV/0!</v>
      </c>
      <c r="P250" s="90" t="e">
        <f t="shared" si="62"/>
        <v>#DIV/0!</v>
      </c>
      <c r="Q250" s="90"/>
      <c r="R250" s="30"/>
    </row>
    <row r="251" spans="1:18" x14ac:dyDescent="0.2">
      <c r="A251">
        <v>9</v>
      </c>
      <c r="B251">
        <v>11856630</v>
      </c>
      <c r="C251">
        <v>327</v>
      </c>
      <c r="D251">
        <v>200</v>
      </c>
      <c r="E251" s="123">
        <f t="shared" si="60"/>
        <v>249</v>
      </c>
      <c r="F251" s="102" t="e">
        <f t="shared" si="59"/>
        <v>#DIV/0!</v>
      </c>
      <c r="G251" s="4">
        <f t="shared" si="63"/>
        <v>236</v>
      </c>
      <c r="H251" s="12" t="e">
        <f t="shared" si="64"/>
        <v>#DIV/0!</v>
      </c>
      <c r="I251" s="12" t="e">
        <f t="shared" si="65"/>
        <v>#DIV/0!</v>
      </c>
      <c r="J251" s="12" t="e">
        <f t="shared" si="66"/>
        <v>#DIV/0!</v>
      </c>
      <c r="K251" s="12">
        <f t="shared" si="67"/>
        <v>55696</v>
      </c>
      <c r="L251" s="12" t="e">
        <f t="shared" si="68"/>
        <v>#DIV/0!</v>
      </c>
      <c r="M251" s="12" t="e">
        <f t="shared" si="69"/>
        <v>#DIV/0!</v>
      </c>
      <c r="N251" s="95" t="e">
        <f t="shared" si="70"/>
        <v>#DIV/0!</v>
      </c>
      <c r="O251" s="90" t="e">
        <f t="shared" si="61"/>
        <v>#DIV/0!</v>
      </c>
      <c r="P251" s="90" t="e">
        <f t="shared" si="62"/>
        <v>#DIV/0!</v>
      </c>
      <c r="Q251" s="90"/>
      <c r="R251" s="30"/>
    </row>
    <row r="252" spans="1:18" x14ac:dyDescent="0.2">
      <c r="A252">
        <v>9</v>
      </c>
      <c r="B252">
        <v>11900980</v>
      </c>
      <c r="C252">
        <v>285</v>
      </c>
      <c r="D252">
        <v>200</v>
      </c>
      <c r="E252" s="123">
        <f t="shared" si="60"/>
        <v>250</v>
      </c>
      <c r="F252" s="102" t="e">
        <f t="shared" si="59"/>
        <v>#DIV/0!</v>
      </c>
      <c r="G252" s="4">
        <f t="shared" si="63"/>
        <v>237</v>
      </c>
      <c r="H252" s="12" t="e">
        <f t="shared" si="64"/>
        <v>#DIV/0!</v>
      </c>
      <c r="I252" s="12" t="e">
        <f t="shared" si="65"/>
        <v>#DIV/0!</v>
      </c>
      <c r="J252" s="12" t="e">
        <f t="shared" si="66"/>
        <v>#DIV/0!</v>
      </c>
      <c r="K252" s="12">
        <f t="shared" si="67"/>
        <v>56169</v>
      </c>
      <c r="L252" s="12" t="e">
        <f t="shared" si="68"/>
        <v>#DIV/0!</v>
      </c>
      <c r="M252" s="12" t="e">
        <f t="shared" si="69"/>
        <v>#DIV/0!</v>
      </c>
      <c r="N252" s="95" t="e">
        <f t="shared" si="70"/>
        <v>#DIV/0!</v>
      </c>
      <c r="O252" s="90" t="e">
        <f t="shared" si="61"/>
        <v>#DIV/0!</v>
      </c>
      <c r="P252" s="90" t="e">
        <f t="shared" si="62"/>
        <v>#DIV/0!</v>
      </c>
      <c r="Q252" s="90"/>
      <c r="R252" s="30"/>
    </row>
    <row r="253" spans="1:18" x14ac:dyDescent="0.2">
      <c r="A253">
        <v>9</v>
      </c>
      <c r="B253">
        <v>11944144</v>
      </c>
      <c r="C253">
        <v>323</v>
      </c>
      <c r="D253">
        <v>200</v>
      </c>
      <c r="E253" s="123">
        <f t="shared" si="60"/>
        <v>251</v>
      </c>
      <c r="F253" s="102" t="e">
        <f t="shared" si="59"/>
        <v>#DIV/0!</v>
      </c>
      <c r="G253" s="4">
        <f t="shared" si="63"/>
        <v>238</v>
      </c>
      <c r="H253" s="12" t="e">
        <f t="shared" si="64"/>
        <v>#DIV/0!</v>
      </c>
      <c r="I253" s="12" t="e">
        <f t="shared" si="65"/>
        <v>#DIV/0!</v>
      </c>
      <c r="J253" s="12" t="e">
        <f t="shared" si="66"/>
        <v>#DIV/0!</v>
      </c>
      <c r="K253" s="12">
        <f t="shared" si="67"/>
        <v>56644</v>
      </c>
      <c r="L253" s="12" t="e">
        <f t="shared" si="68"/>
        <v>#DIV/0!</v>
      </c>
      <c r="M253" s="12" t="e">
        <f t="shared" si="69"/>
        <v>#DIV/0!</v>
      </c>
      <c r="N253" s="95" t="e">
        <f t="shared" si="70"/>
        <v>#DIV/0!</v>
      </c>
      <c r="O253" s="90" t="e">
        <f t="shared" si="61"/>
        <v>#DIV/0!</v>
      </c>
      <c r="P253" s="90" t="e">
        <f t="shared" si="62"/>
        <v>#DIV/0!</v>
      </c>
      <c r="Q253" s="90"/>
      <c r="R253" s="30"/>
    </row>
    <row r="254" spans="1:18" x14ac:dyDescent="0.2">
      <c r="A254">
        <v>9</v>
      </c>
      <c r="B254">
        <v>11956769</v>
      </c>
      <c r="C254">
        <v>140</v>
      </c>
      <c r="D254">
        <v>200</v>
      </c>
      <c r="E254" s="123">
        <f t="shared" si="60"/>
        <v>252</v>
      </c>
      <c r="F254" s="102" t="e">
        <f t="shared" si="59"/>
        <v>#DIV/0!</v>
      </c>
      <c r="G254" s="4">
        <f t="shared" si="63"/>
        <v>239</v>
      </c>
      <c r="H254" s="12" t="e">
        <f t="shared" si="64"/>
        <v>#DIV/0!</v>
      </c>
      <c r="I254" s="12" t="e">
        <f t="shared" si="65"/>
        <v>#DIV/0!</v>
      </c>
      <c r="J254" s="12" t="e">
        <f t="shared" si="66"/>
        <v>#DIV/0!</v>
      </c>
      <c r="K254" s="12">
        <f t="shared" si="67"/>
        <v>57121</v>
      </c>
      <c r="L254" s="12" t="e">
        <f t="shared" si="68"/>
        <v>#DIV/0!</v>
      </c>
      <c r="M254" s="12" t="e">
        <f t="shared" si="69"/>
        <v>#DIV/0!</v>
      </c>
      <c r="N254" s="95" t="e">
        <f t="shared" si="70"/>
        <v>#DIV/0!</v>
      </c>
      <c r="O254" s="90" t="e">
        <f t="shared" si="61"/>
        <v>#DIV/0!</v>
      </c>
      <c r="P254" s="90" t="e">
        <f t="shared" si="62"/>
        <v>#DIV/0!</v>
      </c>
      <c r="Q254" s="90"/>
      <c r="R254" s="30"/>
    </row>
    <row r="255" spans="1:18" x14ac:dyDescent="0.2">
      <c r="A255">
        <v>9</v>
      </c>
      <c r="B255">
        <v>12036591</v>
      </c>
      <c r="C255">
        <v>303</v>
      </c>
      <c r="D255">
        <v>200</v>
      </c>
      <c r="E255" s="123">
        <f t="shared" si="60"/>
        <v>253</v>
      </c>
      <c r="F255" s="102" t="e">
        <f t="shared" si="59"/>
        <v>#DIV/0!</v>
      </c>
      <c r="G255" s="4">
        <f t="shared" si="63"/>
        <v>240</v>
      </c>
      <c r="H255" s="12" t="e">
        <f t="shared" si="64"/>
        <v>#DIV/0!</v>
      </c>
      <c r="I255" s="12" t="e">
        <f t="shared" si="65"/>
        <v>#DIV/0!</v>
      </c>
      <c r="J255" s="12" t="e">
        <f t="shared" si="66"/>
        <v>#DIV/0!</v>
      </c>
      <c r="K255" s="12">
        <f t="shared" si="67"/>
        <v>57600</v>
      </c>
      <c r="L255" s="12" t="e">
        <f t="shared" si="68"/>
        <v>#DIV/0!</v>
      </c>
      <c r="M255" s="12" t="e">
        <f t="shared" si="69"/>
        <v>#DIV/0!</v>
      </c>
      <c r="N255" s="95" t="e">
        <f t="shared" si="70"/>
        <v>#DIV/0!</v>
      </c>
      <c r="O255" s="90" t="e">
        <f t="shared" si="61"/>
        <v>#DIV/0!</v>
      </c>
      <c r="P255" s="90" t="e">
        <f t="shared" si="62"/>
        <v>#DIV/0!</v>
      </c>
      <c r="Q255" s="90"/>
      <c r="R255" s="30"/>
    </row>
    <row r="256" spans="1:18" x14ac:dyDescent="0.2">
      <c r="A256">
        <v>9</v>
      </c>
      <c r="B256">
        <v>12079332</v>
      </c>
      <c r="C256">
        <v>338</v>
      </c>
      <c r="D256">
        <v>200</v>
      </c>
      <c r="E256" s="123">
        <f t="shared" si="60"/>
        <v>254</v>
      </c>
      <c r="F256" s="102" t="e">
        <f t="shared" si="59"/>
        <v>#DIV/0!</v>
      </c>
      <c r="G256" s="4">
        <f t="shared" si="63"/>
        <v>241</v>
      </c>
      <c r="H256" s="12" t="e">
        <f t="shared" si="64"/>
        <v>#DIV/0!</v>
      </c>
      <c r="I256" s="12" t="e">
        <f t="shared" si="65"/>
        <v>#DIV/0!</v>
      </c>
      <c r="J256" s="12" t="e">
        <f t="shared" si="66"/>
        <v>#DIV/0!</v>
      </c>
      <c r="K256" s="12">
        <f t="shared" si="67"/>
        <v>58081</v>
      </c>
      <c r="L256" s="12" t="e">
        <f t="shared" si="68"/>
        <v>#DIV/0!</v>
      </c>
      <c r="M256" s="12" t="e">
        <f t="shared" si="69"/>
        <v>#DIV/0!</v>
      </c>
      <c r="N256" s="95" t="e">
        <f t="shared" si="70"/>
        <v>#DIV/0!</v>
      </c>
      <c r="O256" s="90" t="e">
        <f t="shared" si="61"/>
        <v>#DIV/0!</v>
      </c>
      <c r="P256" s="90" t="e">
        <f t="shared" si="62"/>
        <v>#DIV/0!</v>
      </c>
      <c r="Q256" s="90"/>
      <c r="R256" s="30"/>
    </row>
    <row r="257" spans="1:18" x14ac:dyDescent="0.2">
      <c r="A257">
        <v>9</v>
      </c>
      <c r="B257">
        <v>12121267</v>
      </c>
      <c r="C257">
        <v>365</v>
      </c>
      <c r="D257">
        <v>200</v>
      </c>
      <c r="E257" s="123">
        <f t="shared" si="60"/>
        <v>255</v>
      </c>
      <c r="F257" s="102" t="e">
        <f t="shared" si="59"/>
        <v>#DIV/0!</v>
      </c>
      <c r="G257" s="4">
        <f t="shared" si="63"/>
        <v>242</v>
      </c>
      <c r="H257" s="12" t="e">
        <f t="shared" si="64"/>
        <v>#DIV/0!</v>
      </c>
      <c r="I257" s="12" t="e">
        <f t="shared" si="65"/>
        <v>#DIV/0!</v>
      </c>
      <c r="J257" s="12" t="e">
        <f t="shared" si="66"/>
        <v>#DIV/0!</v>
      </c>
      <c r="K257" s="12">
        <f t="shared" si="67"/>
        <v>58564</v>
      </c>
      <c r="L257" s="12" t="e">
        <f t="shared" si="68"/>
        <v>#DIV/0!</v>
      </c>
      <c r="M257" s="12" t="e">
        <f t="shared" si="69"/>
        <v>#DIV/0!</v>
      </c>
      <c r="N257" s="95" t="e">
        <f t="shared" si="70"/>
        <v>#DIV/0!</v>
      </c>
      <c r="O257" s="90" t="e">
        <f t="shared" si="61"/>
        <v>#DIV/0!</v>
      </c>
      <c r="P257" s="90" t="e">
        <f t="shared" si="62"/>
        <v>#DIV/0!</v>
      </c>
      <c r="Q257" s="90"/>
      <c r="R257" s="30"/>
    </row>
    <row r="258" spans="1:18" x14ac:dyDescent="0.2">
      <c r="A258">
        <v>9</v>
      </c>
      <c r="B258">
        <v>12163647</v>
      </c>
      <c r="C258">
        <v>351</v>
      </c>
      <c r="D258">
        <v>200</v>
      </c>
      <c r="E258" s="123">
        <f t="shared" si="60"/>
        <v>256</v>
      </c>
      <c r="F258" s="102" t="e">
        <f t="shared" si="59"/>
        <v>#DIV/0!</v>
      </c>
      <c r="G258" s="4">
        <f t="shared" si="63"/>
        <v>243</v>
      </c>
      <c r="H258" s="12" t="e">
        <f t="shared" si="64"/>
        <v>#DIV/0!</v>
      </c>
      <c r="I258" s="12" t="e">
        <f t="shared" si="65"/>
        <v>#DIV/0!</v>
      </c>
      <c r="J258" s="12" t="e">
        <f t="shared" si="66"/>
        <v>#DIV/0!</v>
      </c>
      <c r="K258" s="12">
        <f t="shared" si="67"/>
        <v>59049</v>
      </c>
      <c r="L258" s="12" t="e">
        <f t="shared" si="68"/>
        <v>#DIV/0!</v>
      </c>
      <c r="M258" s="12" t="e">
        <f t="shared" si="69"/>
        <v>#DIV/0!</v>
      </c>
      <c r="N258" s="95" t="e">
        <f t="shared" si="70"/>
        <v>#DIV/0!</v>
      </c>
      <c r="O258" s="90" t="e">
        <f t="shared" si="61"/>
        <v>#DIV/0!</v>
      </c>
      <c r="P258" s="90" t="e">
        <f t="shared" si="62"/>
        <v>#DIV/0!</v>
      </c>
      <c r="Q258" s="90"/>
      <c r="R258" s="30"/>
    </row>
    <row r="259" spans="1:18" x14ac:dyDescent="0.2">
      <c r="A259">
        <v>9</v>
      </c>
      <c r="B259">
        <v>12206338</v>
      </c>
      <c r="C259">
        <v>340</v>
      </c>
      <c r="D259">
        <v>200</v>
      </c>
      <c r="E259" s="123">
        <f t="shared" si="60"/>
        <v>257</v>
      </c>
      <c r="F259" s="102" t="e">
        <f t="shared" si="59"/>
        <v>#DIV/0!</v>
      </c>
      <c r="G259" s="4">
        <f t="shared" si="63"/>
        <v>244</v>
      </c>
      <c r="H259" s="12" t="e">
        <f t="shared" si="64"/>
        <v>#DIV/0!</v>
      </c>
      <c r="I259" s="12" t="e">
        <f t="shared" si="65"/>
        <v>#DIV/0!</v>
      </c>
      <c r="J259" s="12" t="e">
        <f t="shared" si="66"/>
        <v>#DIV/0!</v>
      </c>
      <c r="K259" s="12">
        <f t="shared" si="67"/>
        <v>59536</v>
      </c>
      <c r="L259" s="12" t="e">
        <f t="shared" si="68"/>
        <v>#DIV/0!</v>
      </c>
      <c r="M259" s="12" t="e">
        <f t="shared" si="69"/>
        <v>#DIV/0!</v>
      </c>
      <c r="N259" s="95" t="e">
        <f t="shared" si="70"/>
        <v>#DIV/0!</v>
      </c>
      <c r="O259" s="90" t="e">
        <f t="shared" si="61"/>
        <v>#DIV/0!</v>
      </c>
      <c r="P259" s="90" t="e">
        <f t="shared" si="62"/>
        <v>#DIV/0!</v>
      </c>
      <c r="Q259" s="90"/>
      <c r="R259" s="30"/>
    </row>
    <row r="260" spans="1:18" x14ac:dyDescent="0.2">
      <c r="A260">
        <v>9</v>
      </c>
      <c r="B260">
        <v>12249260</v>
      </c>
      <c r="C260">
        <v>343</v>
      </c>
      <c r="D260">
        <v>200</v>
      </c>
      <c r="E260" s="123">
        <f t="shared" si="60"/>
        <v>258</v>
      </c>
      <c r="F260" s="102" t="e">
        <f t="shared" ref="F260:F323" si="71">AVERAGEIF($A$3:$A$110279,E260,$C$3:$C$110279)</f>
        <v>#DIV/0!</v>
      </c>
      <c r="G260" s="4">
        <f t="shared" si="63"/>
        <v>245</v>
      </c>
      <c r="H260" s="12" t="e">
        <f t="shared" si="64"/>
        <v>#DIV/0!</v>
      </c>
      <c r="I260" s="12" t="e">
        <f t="shared" si="65"/>
        <v>#DIV/0!</v>
      </c>
      <c r="J260" s="12" t="e">
        <f t="shared" si="66"/>
        <v>#DIV/0!</v>
      </c>
      <c r="K260" s="12">
        <f t="shared" si="67"/>
        <v>60025</v>
      </c>
      <c r="L260" s="12" t="e">
        <f t="shared" si="68"/>
        <v>#DIV/0!</v>
      </c>
      <c r="M260" s="12" t="e">
        <f t="shared" si="69"/>
        <v>#DIV/0!</v>
      </c>
      <c r="N260" s="95" t="e">
        <f t="shared" si="70"/>
        <v>#DIV/0!</v>
      </c>
      <c r="O260" s="90" t="e">
        <f t="shared" si="61"/>
        <v>#DIV/0!</v>
      </c>
      <c r="P260" s="90" t="e">
        <f t="shared" si="62"/>
        <v>#DIV/0!</v>
      </c>
      <c r="Q260" s="90"/>
      <c r="R260" s="30"/>
    </row>
    <row r="261" spans="1:18" x14ac:dyDescent="0.2">
      <c r="A261">
        <v>9</v>
      </c>
      <c r="B261">
        <v>12291813</v>
      </c>
      <c r="C261">
        <v>330</v>
      </c>
      <c r="D261">
        <v>200</v>
      </c>
      <c r="E261" s="123">
        <f t="shared" ref="E261:E324" si="72">E260+1</f>
        <v>259</v>
      </c>
      <c r="F261" s="102" t="e">
        <f t="shared" si="71"/>
        <v>#DIV/0!</v>
      </c>
      <c r="G261" s="4">
        <f t="shared" si="63"/>
        <v>246</v>
      </c>
      <c r="H261" s="12" t="e">
        <f t="shared" si="64"/>
        <v>#DIV/0!</v>
      </c>
      <c r="I261" s="12" t="e">
        <f t="shared" si="65"/>
        <v>#DIV/0!</v>
      </c>
      <c r="J261" s="12" t="e">
        <f t="shared" si="66"/>
        <v>#DIV/0!</v>
      </c>
      <c r="K261" s="12">
        <f t="shared" si="67"/>
        <v>60516</v>
      </c>
      <c r="L261" s="12" t="e">
        <f t="shared" si="68"/>
        <v>#DIV/0!</v>
      </c>
      <c r="M261" s="12" t="e">
        <f t="shared" si="69"/>
        <v>#DIV/0!</v>
      </c>
      <c r="N261" s="95" t="e">
        <f t="shared" si="70"/>
        <v>#DIV/0!</v>
      </c>
      <c r="O261" s="90" t="e">
        <f t="shared" ref="O261:O324" si="73">F260*$Y$10+$Y$11*E260</f>
        <v>#DIV/0!</v>
      </c>
      <c r="P261" s="90" t="e">
        <f t="shared" ref="P261:P324" si="74">F260*$AE$10+$AE$11*E260</f>
        <v>#DIV/0!</v>
      </c>
      <c r="Q261" s="90"/>
      <c r="R261" s="30"/>
    </row>
    <row r="262" spans="1:18" x14ac:dyDescent="0.2">
      <c r="A262">
        <v>9</v>
      </c>
      <c r="B262">
        <v>12333822</v>
      </c>
      <c r="C262">
        <v>363</v>
      </c>
      <c r="D262">
        <v>200</v>
      </c>
      <c r="E262" s="123">
        <f t="shared" si="72"/>
        <v>260</v>
      </c>
      <c r="F262" s="102" t="e">
        <f t="shared" si="71"/>
        <v>#DIV/0!</v>
      </c>
      <c r="G262" s="4">
        <f t="shared" si="63"/>
        <v>247</v>
      </c>
      <c r="H262" s="12" t="e">
        <f t="shared" si="64"/>
        <v>#DIV/0!</v>
      </c>
      <c r="I262" s="12" t="e">
        <f t="shared" si="65"/>
        <v>#DIV/0!</v>
      </c>
      <c r="J262" s="12" t="e">
        <f t="shared" si="66"/>
        <v>#DIV/0!</v>
      </c>
      <c r="K262" s="12">
        <f t="shared" si="67"/>
        <v>61009</v>
      </c>
      <c r="L262" s="12" t="e">
        <f t="shared" si="68"/>
        <v>#DIV/0!</v>
      </c>
      <c r="M262" s="12" t="e">
        <f t="shared" si="69"/>
        <v>#DIV/0!</v>
      </c>
      <c r="N262" s="95" t="e">
        <f t="shared" si="70"/>
        <v>#DIV/0!</v>
      </c>
      <c r="O262" s="90" t="e">
        <f t="shared" si="73"/>
        <v>#DIV/0!</v>
      </c>
      <c r="P262" s="90" t="e">
        <f t="shared" si="74"/>
        <v>#DIV/0!</v>
      </c>
      <c r="Q262" s="90"/>
      <c r="R262" s="30"/>
    </row>
    <row r="263" spans="1:18" x14ac:dyDescent="0.2">
      <c r="A263">
        <v>9</v>
      </c>
      <c r="B263">
        <v>12377539</v>
      </c>
      <c r="C263">
        <v>306</v>
      </c>
      <c r="D263">
        <v>200</v>
      </c>
      <c r="E263" s="123">
        <f t="shared" si="72"/>
        <v>261</v>
      </c>
      <c r="F263" s="102" t="e">
        <f t="shared" si="71"/>
        <v>#DIV/0!</v>
      </c>
      <c r="G263" s="4">
        <f t="shared" si="63"/>
        <v>248</v>
      </c>
      <c r="H263" s="12" t="e">
        <f t="shared" si="64"/>
        <v>#DIV/0!</v>
      </c>
      <c r="I263" s="12" t="e">
        <f t="shared" si="65"/>
        <v>#DIV/0!</v>
      </c>
      <c r="J263" s="12" t="e">
        <f t="shared" si="66"/>
        <v>#DIV/0!</v>
      </c>
      <c r="K263" s="12">
        <f t="shared" si="67"/>
        <v>61504</v>
      </c>
      <c r="L263" s="12" t="e">
        <f t="shared" si="68"/>
        <v>#DIV/0!</v>
      </c>
      <c r="M263" s="12" t="e">
        <f t="shared" si="69"/>
        <v>#DIV/0!</v>
      </c>
      <c r="N263" s="95" t="e">
        <f t="shared" si="70"/>
        <v>#DIV/0!</v>
      </c>
      <c r="O263" s="90" t="e">
        <f t="shared" si="73"/>
        <v>#DIV/0!</v>
      </c>
      <c r="P263" s="90" t="e">
        <f t="shared" si="74"/>
        <v>#DIV/0!</v>
      </c>
      <c r="Q263" s="90"/>
      <c r="R263" s="30"/>
    </row>
    <row r="264" spans="1:18" x14ac:dyDescent="0.2">
      <c r="A264">
        <v>9</v>
      </c>
      <c r="B264">
        <v>12419542</v>
      </c>
      <c r="C264">
        <v>359</v>
      </c>
      <c r="D264">
        <v>200</v>
      </c>
      <c r="E264" s="123">
        <f t="shared" si="72"/>
        <v>262</v>
      </c>
      <c r="F264" s="102" t="e">
        <f t="shared" si="71"/>
        <v>#DIV/0!</v>
      </c>
      <c r="G264" s="4">
        <f t="shared" si="63"/>
        <v>249</v>
      </c>
      <c r="H264" s="12" t="e">
        <f t="shared" si="64"/>
        <v>#DIV/0!</v>
      </c>
      <c r="I264" s="12" t="e">
        <f t="shared" si="65"/>
        <v>#DIV/0!</v>
      </c>
      <c r="J264" s="12" t="e">
        <f t="shared" si="66"/>
        <v>#DIV/0!</v>
      </c>
      <c r="K264" s="12">
        <f t="shared" si="67"/>
        <v>62001</v>
      </c>
      <c r="L264" s="12" t="e">
        <f t="shared" si="68"/>
        <v>#DIV/0!</v>
      </c>
      <c r="M264" s="12" t="e">
        <f t="shared" si="69"/>
        <v>#DIV/0!</v>
      </c>
      <c r="N264" s="95" t="e">
        <f t="shared" si="70"/>
        <v>#DIV/0!</v>
      </c>
      <c r="O264" s="90" t="e">
        <f t="shared" si="73"/>
        <v>#DIV/0!</v>
      </c>
      <c r="P264" s="90" t="e">
        <f t="shared" si="74"/>
        <v>#DIV/0!</v>
      </c>
      <c r="Q264" s="90"/>
      <c r="R264" s="30"/>
    </row>
    <row r="265" spans="1:18" x14ac:dyDescent="0.2">
      <c r="A265">
        <v>9</v>
      </c>
      <c r="B265">
        <v>12469277</v>
      </c>
      <c r="C265">
        <v>118</v>
      </c>
      <c r="D265">
        <v>200</v>
      </c>
      <c r="E265" s="123">
        <f t="shared" si="72"/>
        <v>263</v>
      </c>
      <c r="F265" s="102" t="e">
        <f t="shared" si="71"/>
        <v>#DIV/0!</v>
      </c>
      <c r="G265" s="4">
        <f t="shared" si="63"/>
        <v>250</v>
      </c>
      <c r="H265" s="12" t="e">
        <f t="shared" si="64"/>
        <v>#DIV/0!</v>
      </c>
      <c r="I265" s="12" t="e">
        <f t="shared" si="65"/>
        <v>#DIV/0!</v>
      </c>
      <c r="J265" s="12" t="e">
        <f t="shared" si="66"/>
        <v>#DIV/0!</v>
      </c>
      <c r="K265" s="12">
        <f t="shared" si="67"/>
        <v>62500</v>
      </c>
      <c r="L265" s="12" t="e">
        <f t="shared" si="68"/>
        <v>#DIV/0!</v>
      </c>
      <c r="M265" s="12" t="e">
        <f t="shared" si="69"/>
        <v>#DIV/0!</v>
      </c>
      <c r="N265" s="95" t="e">
        <f t="shared" si="70"/>
        <v>#DIV/0!</v>
      </c>
      <c r="O265" s="90" t="e">
        <f t="shared" si="73"/>
        <v>#DIV/0!</v>
      </c>
      <c r="P265" s="90" t="e">
        <f t="shared" si="74"/>
        <v>#DIV/0!</v>
      </c>
      <c r="Q265" s="90"/>
      <c r="R265" s="30"/>
    </row>
    <row r="266" spans="1:18" x14ac:dyDescent="0.2">
      <c r="A266">
        <v>9</v>
      </c>
      <c r="B266">
        <v>12511771</v>
      </c>
      <c r="C266">
        <v>331</v>
      </c>
      <c r="D266">
        <v>200</v>
      </c>
      <c r="E266" s="123">
        <f t="shared" si="72"/>
        <v>264</v>
      </c>
      <c r="F266" s="102" t="e">
        <f t="shared" si="71"/>
        <v>#DIV/0!</v>
      </c>
      <c r="G266" s="4">
        <f t="shared" si="63"/>
        <v>251</v>
      </c>
      <c r="H266" s="12" t="e">
        <f t="shared" si="64"/>
        <v>#DIV/0!</v>
      </c>
      <c r="I266" s="12" t="e">
        <f t="shared" si="65"/>
        <v>#DIV/0!</v>
      </c>
      <c r="J266" s="12" t="e">
        <f t="shared" si="66"/>
        <v>#DIV/0!</v>
      </c>
      <c r="K266" s="12">
        <f t="shared" si="67"/>
        <v>63001</v>
      </c>
      <c r="L266" s="12" t="e">
        <f t="shared" si="68"/>
        <v>#DIV/0!</v>
      </c>
      <c r="M266" s="12" t="e">
        <f t="shared" si="69"/>
        <v>#DIV/0!</v>
      </c>
      <c r="N266" s="95" t="e">
        <f t="shared" si="70"/>
        <v>#DIV/0!</v>
      </c>
      <c r="O266" s="90" t="e">
        <f t="shared" si="73"/>
        <v>#DIV/0!</v>
      </c>
      <c r="P266" s="90" t="e">
        <f t="shared" si="74"/>
        <v>#DIV/0!</v>
      </c>
      <c r="Q266" s="90"/>
      <c r="R266" s="30"/>
    </row>
    <row r="267" spans="1:18" x14ac:dyDescent="0.2">
      <c r="A267">
        <v>9</v>
      </c>
      <c r="B267">
        <v>12554381</v>
      </c>
      <c r="C267">
        <v>341</v>
      </c>
      <c r="D267">
        <v>200</v>
      </c>
      <c r="E267" s="123">
        <f t="shared" si="72"/>
        <v>265</v>
      </c>
      <c r="F267" s="102" t="e">
        <f t="shared" si="71"/>
        <v>#DIV/0!</v>
      </c>
      <c r="G267" s="4">
        <f t="shared" si="63"/>
        <v>252</v>
      </c>
      <c r="H267" s="12" t="e">
        <f t="shared" si="64"/>
        <v>#DIV/0!</v>
      </c>
      <c r="I267" s="12" t="e">
        <f t="shared" si="65"/>
        <v>#DIV/0!</v>
      </c>
      <c r="J267" s="12" t="e">
        <f t="shared" si="66"/>
        <v>#DIV/0!</v>
      </c>
      <c r="K267" s="12">
        <f t="shared" si="67"/>
        <v>63504</v>
      </c>
      <c r="L267" s="12" t="e">
        <f t="shared" si="68"/>
        <v>#DIV/0!</v>
      </c>
      <c r="M267" s="12" t="e">
        <f t="shared" si="69"/>
        <v>#DIV/0!</v>
      </c>
      <c r="N267" s="95" t="e">
        <f t="shared" si="70"/>
        <v>#DIV/0!</v>
      </c>
      <c r="O267" s="90" t="e">
        <f t="shared" si="73"/>
        <v>#DIV/0!</v>
      </c>
      <c r="P267" s="90" t="e">
        <f t="shared" si="74"/>
        <v>#DIV/0!</v>
      </c>
      <c r="Q267" s="90"/>
      <c r="R267" s="30"/>
    </row>
    <row r="268" spans="1:18" x14ac:dyDescent="0.2">
      <c r="A268">
        <v>9</v>
      </c>
      <c r="B268">
        <v>12595977</v>
      </c>
      <c r="C268">
        <v>374</v>
      </c>
      <c r="D268">
        <v>200</v>
      </c>
      <c r="E268" s="123">
        <f t="shared" si="72"/>
        <v>266</v>
      </c>
      <c r="F268" s="102" t="e">
        <f t="shared" si="71"/>
        <v>#DIV/0!</v>
      </c>
      <c r="G268" s="4">
        <f t="shared" si="63"/>
        <v>253</v>
      </c>
      <c r="H268" s="12" t="e">
        <f t="shared" si="64"/>
        <v>#DIV/0!</v>
      </c>
      <c r="I268" s="12" t="e">
        <f t="shared" si="65"/>
        <v>#DIV/0!</v>
      </c>
      <c r="J268" s="12" t="e">
        <f t="shared" si="66"/>
        <v>#DIV/0!</v>
      </c>
      <c r="K268" s="12">
        <f t="shared" si="67"/>
        <v>64009</v>
      </c>
      <c r="L268" s="12" t="e">
        <f t="shared" si="68"/>
        <v>#DIV/0!</v>
      </c>
      <c r="M268" s="12" t="e">
        <f t="shared" si="69"/>
        <v>#DIV/0!</v>
      </c>
      <c r="N268" s="95" t="e">
        <f t="shared" si="70"/>
        <v>#DIV/0!</v>
      </c>
      <c r="O268" s="90" t="e">
        <f t="shared" si="73"/>
        <v>#DIV/0!</v>
      </c>
      <c r="P268" s="90" t="e">
        <f t="shared" si="74"/>
        <v>#DIV/0!</v>
      </c>
      <c r="Q268" s="90"/>
      <c r="R268" s="30"/>
    </row>
    <row r="269" spans="1:18" x14ac:dyDescent="0.2">
      <c r="A269">
        <v>9</v>
      </c>
      <c r="B269">
        <v>12637894</v>
      </c>
      <c r="C269">
        <v>369</v>
      </c>
      <c r="D269">
        <v>200</v>
      </c>
      <c r="E269" s="123">
        <f t="shared" si="72"/>
        <v>267</v>
      </c>
      <c r="F269" s="102" t="e">
        <f t="shared" si="71"/>
        <v>#DIV/0!</v>
      </c>
      <c r="G269" s="4">
        <f t="shared" si="63"/>
        <v>254</v>
      </c>
      <c r="H269" s="12" t="e">
        <f t="shared" si="64"/>
        <v>#DIV/0!</v>
      </c>
      <c r="I269" s="12" t="e">
        <f t="shared" si="65"/>
        <v>#DIV/0!</v>
      </c>
      <c r="J269" s="12" t="e">
        <f t="shared" si="66"/>
        <v>#DIV/0!</v>
      </c>
      <c r="K269" s="12">
        <f t="shared" si="67"/>
        <v>64516</v>
      </c>
      <c r="L269" s="12" t="e">
        <f t="shared" si="68"/>
        <v>#DIV/0!</v>
      </c>
      <c r="M269" s="12" t="e">
        <f t="shared" si="69"/>
        <v>#DIV/0!</v>
      </c>
      <c r="N269" s="95" t="e">
        <f t="shared" si="70"/>
        <v>#DIV/0!</v>
      </c>
      <c r="O269" s="90" t="e">
        <f t="shared" si="73"/>
        <v>#DIV/0!</v>
      </c>
      <c r="P269" s="90" t="e">
        <f t="shared" si="74"/>
        <v>#DIV/0!</v>
      </c>
      <c r="Q269" s="90"/>
      <c r="R269" s="30"/>
    </row>
    <row r="270" spans="1:18" x14ac:dyDescent="0.2">
      <c r="A270">
        <v>9</v>
      </c>
      <c r="B270">
        <v>12679843</v>
      </c>
      <c r="C270">
        <v>362</v>
      </c>
      <c r="D270">
        <v>200</v>
      </c>
      <c r="E270" s="123">
        <f t="shared" si="72"/>
        <v>268</v>
      </c>
      <c r="F270" s="102" t="e">
        <f t="shared" si="71"/>
        <v>#DIV/0!</v>
      </c>
      <c r="G270" s="4">
        <f t="shared" si="63"/>
        <v>255</v>
      </c>
      <c r="H270" s="12" t="e">
        <f t="shared" si="64"/>
        <v>#DIV/0!</v>
      </c>
      <c r="I270" s="12" t="e">
        <f t="shared" si="65"/>
        <v>#DIV/0!</v>
      </c>
      <c r="J270" s="12" t="e">
        <f t="shared" si="66"/>
        <v>#DIV/0!</v>
      </c>
      <c r="K270" s="12">
        <f t="shared" si="67"/>
        <v>65025</v>
      </c>
      <c r="L270" s="12" t="e">
        <f t="shared" si="68"/>
        <v>#DIV/0!</v>
      </c>
      <c r="M270" s="12" t="e">
        <f t="shared" si="69"/>
        <v>#DIV/0!</v>
      </c>
      <c r="N270" s="95" t="e">
        <f t="shared" si="70"/>
        <v>#DIV/0!</v>
      </c>
      <c r="O270" s="90" t="e">
        <f t="shared" si="73"/>
        <v>#DIV/0!</v>
      </c>
      <c r="P270" s="90" t="e">
        <f t="shared" si="74"/>
        <v>#DIV/0!</v>
      </c>
      <c r="Q270" s="90"/>
      <c r="R270" s="30"/>
    </row>
    <row r="271" spans="1:18" x14ac:dyDescent="0.2">
      <c r="A271">
        <v>9</v>
      </c>
      <c r="B271">
        <v>12721502</v>
      </c>
      <c r="C271">
        <v>384</v>
      </c>
      <c r="D271">
        <v>200</v>
      </c>
      <c r="E271" s="123">
        <f t="shared" si="72"/>
        <v>269</v>
      </c>
      <c r="F271" s="102" t="e">
        <f t="shared" si="71"/>
        <v>#DIV/0!</v>
      </c>
      <c r="G271" s="4">
        <f t="shared" si="63"/>
        <v>256</v>
      </c>
      <c r="H271" s="12" t="e">
        <f t="shared" si="64"/>
        <v>#DIV/0!</v>
      </c>
      <c r="I271" s="12" t="e">
        <f t="shared" si="65"/>
        <v>#DIV/0!</v>
      </c>
      <c r="J271" s="12" t="e">
        <f t="shared" si="66"/>
        <v>#DIV/0!</v>
      </c>
      <c r="K271" s="12">
        <f t="shared" si="67"/>
        <v>65536</v>
      </c>
      <c r="L271" s="12" t="e">
        <f t="shared" si="68"/>
        <v>#DIV/0!</v>
      </c>
      <c r="M271" s="12" t="e">
        <f t="shared" si="69"/>
        <v>#DIV/0!</v>
      </c>
      <c r="N271" s="95" t="e">
        <f t="shared" si="70"/>
        <v>#DIV/0!</v>
      </c>
      <c r="O271" s="90" t="e">
        <f t="shared" si="73"/>
        <v>#DIV/0!</v>
      </c>
      <c r="P271" s="90" t="e">
        <f t="shared" si="74"/>
        <v>#DIV/0!</v>
      </c>
      <c r="Q271" s="90"/>
      <c r="R271" s="30"/>
    </row>
    <row r="272" spans="1:18" x14ac:dyDescent="0.2">
      <c r="A272">
        <v>9</v>
      </c>
      <c r="B272">
        <v>12764615</v>
      </c>
      <c r="C272">
        <v>314</v>
      </c>
      <c r="D272">
        <v>200</v>
      </c>
      <c r="E272" s="123">
        <f t="shared" si="72"/>
        <v>270</v>
      </c>
      <c r="F272" s="102" t="e">
        <f t="shared" si="71"/>
        <v>#DIV/0!</v>
      </c>
      <c r="G272" s="4">
        <f t="shared" si="63"/>
        <v>257</v>
      </c>
      <c r="H272" s="12" t="e">
        <f t="shared" si="64"/>
        <v>#DIV/0!</v>
      </c>
      <c r="I272" s="12" t="e">
        <f t="shared" si="65"/>
        <v>#DIV/0!</v>
      </c>
      <c r="J272" s="12" t="e">
        <f t="shared" si="66"/>
        <v>#DIV/0!</v>
      </c>
      <c r="K272" s="12">
        <f t="shared" si="67"/>
        <v>66049</v>
      </c>
      <c r="L272" s="12" t="e">
        <f t="shared" si="68"/>
        <v>#DIV/0!</v>
      </c>
      <c r="M272" s="12" t="e">
        <f t="shared" si="69"/>
        <v>#DIV/0!</v>
      </c>
      <c r="N272" s="95" t="e">
        <f t="shared" si="70"/>
        <v>#DIV/0!</v>
      </c>
      <c r="O272" s="90" t="e">
        <f t="shared" si="73"/>
        <v>#DIV/0!</v>
      </c>
      <c r="P272" s="90" t="e">
        <f t="shared" si="74"/>
        <v>#DIV/0!</v>
      </c>
      <c r="Q272" s="90"/>
      <c r="R272" s="30"/>
    </row>
    <row r="273" spans="1:18" x14ac:dyDescent="0.2">
      <c r="A273">
        <v>9</v>
      </c>
      <c r="B273">
        <v>12806588</v>
      </c>
      <c r="C273">
        <v>365</v>
      </c>
      <c r="D273">
        <v>200</v>
      </c>
      <c r="E273" s="123">
        <f t="shared" si="72"/>
        <v>271</v>
      </c>
      <c r="F273" s="102" t="e">
        <f t="shared" si="71"/>
        <v>#DIV/0!</v>
      </c>
      <c r="G273" s="4">
        <f t="shared" si="63"/>
        <v>258</v>
      </c>
      <c r="H273" s="12" t="e">
        <f t="shared" si="64"/>
        <v>#DIV/0!</v>
      </c>
      <c r="I273" s="12" t="e">
        <f t="shared" si="65"/>
        <v>#DIV/0!</v>
      </c>
      <c r="J273" s="12" t="e">
        <f t="shared" si="66"/>
        <v>#DIV/0!</v>
      </c>
      <c r="K273" s="12">
        <f t="shared" si="67"/>
        <v>66564</v>
      </c>
      <c r="L273" s="12" t="e">
        <f t="shared" si="68"/>
        <v>#DIV/0!</v>
      </c>
      <c r="M273" s="12" t="e">
        <f t="shared" si="69"/>
        <v>#DIV/0!</v>
      </c>
      <c r="N273" s="95" t="e">
        <f t="shared" si="70"/>
        <v>#DIV/0!</v>
      </c>
      <c r="O273" s="90" t="e">
        <f t="shared" si="73"/>
        <v>#DIV/0!</v>
      </c>
      <c r="P273" s="90" t="e">
        <f t="shared" si="74"/>
        <v>#DIV/0!</v>
      </c>
      <c r="Q273" s="90"/>
      <c r="R273" s="30"/>
    </row>
    <row r="274" spans="1:18" x14ac:dyDescent="0.2">
      <c r="A274">
        <v>9</v>
      </c>
      <c r="B274">
        <v>12848663</v>
      </c>
      <c r="C274">
        <v>363</v>
      </c>
      <c r="D274">
        <v>200</v>
      </c>
      <c r="E274" s="123">
        <f t="shared" si="72"/>
        <v>272</v>
      </c>
      <c r="F274" s="102" t="e">
        <f t="shared" si="71"/>
        <v>#DIV/0!</v>
      </c>
      <c r="G274" s="4">
        <f t="shared" si="63"/>
        <v>259</v>
      </c>
      <c r="H274" s="12" t="e">
        <f t="shared" si="64"/>
        <v>#DIV/0!</v>
      </c>
      <c r="I274" s="12" t="e">
        <f t="shared" si="65"/>
        <v>#DIV/0!</v>
      </c>
      <c r="J274" s="12" t="e">
        <f t="shared" si="66"/>
        <v>#DIV/0!</v>
      </c>
      <c r="K274" s="12">
        <f t="shared" si="67"/>
        <v>67081</v>
      </c>
      <c r="L274" s="12" t="e">
        <f t="shared" si="68"/>
        <v>#DIV/0!</v>
      </c>
      <c r="M274" s="12" t="e">
        <f t="shared" si="69"/>
        <v>#DIV/0!</v>
      </c>
      <c r="N274" s="95" t="e">
        <f t="shared" si="70"/>
        <v>#DIV/0!</v>
      </c>
      <c r="O274" s="90" t="e">
        <f t="shared" si="73"/>
        <v>#DIV/0!</v>
      </c>
      <c r="P274" s="90" t="e">
        <f t="shared" si="74"/>
        <v>#DIV/0!</v>
      </c>
      <c r="Q274" s="90"/>
      <c r="R274" s="30"/>
    </row>
    <row r="275" spans="1:18" x14ac:dyDescent="0.2">
      <c r="A275">
        <v>9</v>
      </c>
      <c r="B275">
        <v>12890835</v>
      </c>
      <c r="C275">
        <v>357</v>
      </c>
      <c r="D275">
        <v>200</v>
      </c>
      <c r="E275" s="123">
        <f t="shared" si="72"/>
        <v>273</v>
      </c>
      <c r="F275" s="102" t="e">
        <f t="shared" si="71"/>
        <v>#DIV/0!</v>
      </c>
      <c r="G275" s="4">
        <f t="shared" si="63"/>
        <v>260</v>
      </c>
      <c r="H275" s="12" t="e">
        <f t="shared" si="64"/>
        <v>#DIV/0!</v>
      </c>
      <c r="I275" s="12" t="e">
        <f t="shared" si="65"/>
        <v>#DIV/0!</v>
      </c>
      <c r="J275" s="12" t="e">
        <f t="shared" si="66"/>
        <v>#DIV/0!</v>
      </c>
      <c r="K275" s="12">
        <f t="shared" si="67"/>
        <v>67600</v>
      </c>
      <c r="L275" s="12" t="e">
        <f t="shared" si="68"/>
        <v>#DIV/0!</v>
      </c>
      <c r="M275" s="12" t="e">
        <f t="shared" si="69"/>
        <v>#DIV/0!</v>
      </c>
      <c r="N275" s="95" t="e">
        <f t="shared" si="70"/>
        <v>#DIV/0!</v>
      </c>
      <c r="O275" s="90" t="e">
        <f t="shared" si="73"/>
        <v>#DIV/0!</v>
      </c>
      <c r="P275" s="90" t="e">
        <f t="shared" si="74"/>
        <v>#DIV/0!</v>
      </c>
      <c r="Q275" s="90"/>
      <c r="R275" s="30"/>
    </row>
    <row r="276" spans="1:18" x14ac:dyDescent="0.2">
      <c r="A276">
        <v>9</v>
      </c>
      <c r="B276">
        <v>12933555</v>
      </c>
      <c r="C276">
        <v>338</v>
      </c>
      <c r="D276">
        <v>200</v>
      </c>
      <c r="E276" s="123">
        <f t="shared" si="72"/>
        <v>274</v>
      </c>
      <c r="F276" s="102" t="e">
        <f t="shared" si="71"/>
        <v>#DIV/0!</v>
      </c>
      <c r="G276" s="4">
        <f t="shared" si="63"/>
        <v>261</v>
      </c>
      <c r="H276" s="12" t="e">
        <f t="shared" si="64"/>
        <v>#DIV/0!</v>
      </c>
      <c r="I276" s="12" t="e">
        <f t="shared" si="65"/>
        <v>#DIV/0!</v>
      </c>
      <c r="J276" s="12" t="e">
        <f t="shared" si="66"/>
        <v>#DIV/0!</v>
      </c>
      <c r="K276" s="12">
        <f t="shared" si="67"/>
        <v>68121</v>
      </c>
      <c r="L276" s="12" t="e">
        <f t="shared" si="68"/>
        <v>#DIV/0!</v>
      </c>
      <c r="M276" s="12" t="e">
        <f t="shared" si="69"/>
        <v>#DIV/0!</v>
      </c>
      <c r="N276" s="95" t="e">
        <f t="shared" si="70"/>
        <v>#DIV/0!</v>
      </c>
      <c r="O276" s="90" t="e">
        <f t="shared" si="73"/>
        <v>#DIV/0!</v>
      </c>
      <c r="P276" s="90" t="e">
        <f t="shared" si="74"/>
        <v>#DIV/0!</v>
      </c>
      <c r="Q276" s="90"/>
      <c r="R276" s="30"/>
    </row>
    <row r="277" spans="1:18" x14ac:dyDescent="0.2">
      <c r="A277">
        <v>9</v>
      </c>
      <c r="B277">
        <v>12974336</v>
      </c>
      <c r="C277">
        <v>251</v>
      </c>
      <c r="D277">
        <v>200</v>
      </c>
      <c r="E277" s="123">
        <f t="shared" si="72"/>
        <v>275</v>
      </c>
      <c r="F277" s="102" t="e">
        <f t="shared" si="71"/>
        <v>#DIV/0!</v>
      </c>
      <c r="G277" s="4">
        <f t="shared" si="63"/>
        <v>262</v>
      </c>
      <c r="H277" s="12" t="e">
        <f t="shared" si="64"/>
        <v>#DIV/0!</v>
      </c>
      <c r="I277" s="12" t="e">
        <f t="shared" si="65"/>
        <v>#DIV/0!</v>
      </c>
      <c r="J277" s="12" t="e">
        <f t="shared" si="66"/>
        <v>#DIV/0!</v>
      </c>
      <c r="K277" s="12">
        <f t="shared" si="67"/>
        <v>68644</v>
      </c>
      <c r="L277" s="12" t="e">
        <f t="shared" si="68"/>
        <v>#DIV/0!</v>
      </c>
      <c r="M277" s="12" t="e">
        <f t="shared" si="69"/>
        <v>#DIV/0!</v>
      </c>
      <c r="N277" s="95" t="e">
        <f t="shared" si="70"/>
        <v>#DIV/0!</v>
      </c>
      <c r="O277" s="90" t="e">
        <f t="shared" si="73"/>
        <v>#DIV/0!</v>
      </c>
      <c r="P277" s="90" t="e">
        <f t="shared" si="74"/>
        <v>#DIV/0!</v>
      </c>
      <c r="Q277" s="90"/>
      <c r="R277" s="30"/>
    </row>
    <row r="278" spans="1:18" x14ac:dyDescent="0.2">
      <c r="A278">
        <v>9</v>
      </c>
      <c r="B278">
        <v>13023724</v>
      </c>
      <c r="C278">
        <v>269</v>
      </c>
      <c r="D278">
        <v>200</v>
      </c>
      <c r="E278" s="123">
        <f t="shared" si="72"/>
        <v>276</v>
      </c>
      <c r="F278" s="102" t="e">
        <f t="shared" si="71"/>
        <v>#DIV/0!</v>
      </c>
      <c r="G278" s="4">
        <f t="shared" si="63"/>
        <v>263</v>
      </c>
      <c r="H278" s="12" t="e">
        <f t="shared" si="64"/>
        <v>#DIV/0!</v>
      </c>
      <c r="I278" s="12" t="e">
        <f t="shared" si="65"/>
        <v>#DIV/0!</v>
      </c>
      <c r="J278" s="12" t="e">
        <f t="shared" si="66"/>
        <v>#DIV/0!</v>
      </c>
      <c r="K278" s="12">
        <f t="shared" si="67"/>
        <v>69169</v>
      </c>
      <c r="L278" s="12" t="e">
        <f t="shared" si="68"/>
        <v>#DIV/0!</v>
      </c>
      <c r="M278" s="12" t="e">
        <f t="shared" si="69"/>
        <v>#DIV/0!</v>
      </c>
      <c r="N278" s="95" t="e">
        <f t="shared" si="70"/>
        <v>#DIV/0!</v>
      </c>
      <c r="O278" s="90" t="e">
        <f t="shared" si="73"/>
        <v>#DIV/0!</v>
      </c>
      <c r="P278" s="90" t="e">
        <f t="shared" si="74"/>
        <v>#DIV/0!</v>
      </c>
      <c r="Q278" s="90"/>
      <c r="R278" s="30"/>
    </row>
    <row r="279" spans="1:18" x14ac:dyDescent="0.2">
      <c r="A279">
        <v>9</v>
      </c>
      <c r="B279">
        <v>13066343</v>
      </c>
      <c r="C279">
        <v>343</v>
      </c>
      <c r="D279">
        <v>200</v>
      </c>
      <c r="E279" s="123">
        <f t="shared" si="72"/>
        <v>277</v>
      </c>
      <c r="F279" s="102" t="e">
        <f t="shared" si="71"/>
        <v>#DIV/0!</v>
      </c>
      <c r="G279" s="4">
        <f t="shared" si="63"/>
        <v>264</v>
      </c>
      <c r="H279" s="12" t="e">
        <f t="shared" si="64"/>
        <v>#DIV/0!</v>
      </c>
      <c r="I279" s="12" t="e">
        <f t="shared" si="65"/>
        <v>#DIV/0!</v>
      </c>
      <c r="J279" s="12" t="e">
        <f t="shared" si="66"/>
        <v>#DIV/0!</v>
      </c>
      <c r="K279" s="12">
        <f t="shared" si="67"/>
        <v>69696</v>
      </c>
      <c r="L279" s="12" t="e">
        <f t="shared" si="68"/>
        <v>#DIV/0!</v>
      </c>
      <c r="M279" s="12" t="e">
        <f t="shared" si="69"/>
        <v>#DIV/0!</v>
      </c>
      <c r="N279" s="95" t="e">
        <f t="shared" si="70"/>
        <v>#DIV/0!</v>
      </c>
      <c r="O279" s="90" t="e">
        <f t="shared" si="73"/>
        <v>#DIV/0!</v>
      </c>
      <c r="P279" s="90" t="e">
        <f t="shared" si="74"/>
        <v>#DIV/0!</v>
      </c>
      <c r="Q279" s="90"/>
      <c r="R279" s="30"/>
    </row>
    <row r="280" spans="1:18" x14ac:dyDescent="0.2">
      <c r="A280">
        <v>9</v>
      </c>
      <c r="B280">
        <v>13109628</v>
      </c>
      <c r="C280">
        <v>322</v>
      </c>
      <c r="D280">
        <v>200</v>
      </c>
      <c r="E280" s="123">
        <f t="shared" si="72"/>
        <v>278</v>
      </c>
      <c r="F280" s="102" t="e">
        <f t="shared" si="71"/>
        <v>#DIV/0!</v>
      </c>
      <c r="G280" s="4">
        <f t="shared" si="63"/>
        <v>265</v>
      </c>
      <c r="H280" s="12" t="e">
        <f t="shared" si="64"/>
        <v>#DIV/0!</v>
      </c>
      <c r="I280" s="12" t="e">
        <f t="shared" si="65"/>
        <v>#DIV/0!</v>
      </c>
      <c r="J280" s="12" t="e">
        <f t="shared" si="66"/>
        <v>#DIV/0!</v>
      </c>
      <c r="K280" s="12">
        <f t="shared" si="67"/>
        <v>70225</v>
      </c>
      <c r="L280" s="12" t="e">
        <f t="shared" si="68"/>
        <v>#DIV/0!</v>
      </c>
      <c r="M280" s="12" t="e">
        <f t="shared" si="69"/>
        <v>#DIV/0!</v>
      </c>
      <c r="N280" s="95" t="e">
        <f t="shared" si="70"/>
        <v>#DIV/0!</v>
      </c>
      <c r="O280" s="90" t="e">
        <f t="shared" si="73"/>
        <v>#DIV/0!</v>
      </c>
      <c r="P280" s="90" t="e">
        <f t="shared" si="74"/>
        <v>#DIV/0!</v>
      </c>
      <c r="Q280" s="90"/>
      <c r="R280" s="30"/>
    </row>
    <row r="281" spans="1:18" x14ac:dyDescent="0.2">
      <c r="A281">
        <v>9</v>
      </c>
      <c r="B281">
        <v>13153352</v>
      </c>
      <c r="C281">
        <v>305</v>
      </c>
      <c r="D281">
        <v>200</v>
      </c>
      <c r="E281" s="123">
        <f t="shared" si="72"/>
        <v>279</v>
      </c>
      <c r="F281" s="102" t="e">
        <f t="shared" si="71"/>
        <v>#DIV/0!</v>
      </c>
      <c r="G281" s="4">
        <f t="shared" si="63"/>
        <v>266</v>
      </c>
      <c r="H281" s="12" t="e">
        <f t="shared" si="64"/>
        <v>#DIV/0!</v>
      </c>
      <c r="I281" s="12" t="e">
        <f t="shared" si="65"/>
        <v>#DIV/0!</v>
      </c>
      <c r="J281" s="12" t="e">
        <f t="shared" si="66"/>
        <v>#DIV/0!</v>
      </c>
      <c r="K281" s="12">
        <f t="shared" si="67"/>
        <v>70756</v>
      </c>
      <c r="L281" s="12" t="e">
        <f t="shared" si="68"/>
        <v>#DIV/0!</v>
      </c>
      <c r="M281" s="12" t="e">
        <f t="shared" si="69"/>
        <v>#DIV/0!</v>
      </c>
      <c r="N281" s="95" t="e">
        <f t="shared" si="70"/>
        <v>#DIV/0!</v>
      </c>
      <c r="O281" s="90" t="e">
        <f t="shared" si="73"/>
        <v>#DIV/0!</v>
      </c>
      <c r="P281" s="90" t="e">
        <f t="shared" si="74"/>
        <v>#DIV/0!</v>
      </c>
      <c r="Q281" s="90"/>
      <c r="R281" s="30"/>
    </row>
    <row r="282" spans="1:18" x14ac:dyDescent="0.2">
      <c r="A282">
        <v>10</v>
      </c>
      <c r="B282">
        <v>13196680</v>
      </c>
      <c r="C282">
        <v>322</v>
      </c>
      <c r="D282">
        <v>200</v>
      </c>
      <c r="E282" s="123">
        <f t="shared" si="72"/>
        <v>280</v>
      </c>
      <c r="F282" s="102" t="e">
        <f t="shared" si="71"/>
        <v>#DIV/0!</v>
      </c>
      <c r="G282" s="4">
        <f t="shared" si="63"/>
        <v>267</v>
      </c>
      <c r="H282" s="12" t="e">
        <f t="shared" si="64"/>
        <v>#DIV/0!</v>
      </c>
      <c r="I282" s="12" t="e">
        <f t="shared" si="65"/>
        <v>#DIV/0!</v>
      </c>
      <c r="J282" s="12" t="e">
        <f t="shared" si="66"/>
        <v>#DIV/0!</v>
      </c>
      <c r="K282" s="12">
        <f t="shared" si="67"/>
        <v>71289</v>
      </c>
      <c r="L282" s="12" t="e">
        <f t="shared" si="68"/>
        <v>#DIV/0!</v>
      </c>
      <c r="M282" s="12" t="e">
        <f t="shared" si="69"/>
        <v>#DIV/0!</v>
      </c>
      <c r="N282" s="95" t="e">
        <f t="shared" si="70"/>
        <v>#DIV/0!</v>
      </c>
      <c r="O282" s="90" t="e">
        <f t="shared" si="73"/>
        <v>#DIV/0!</v>
      </c>
      <c r="P282" s="90" t="e">
        <f t="shared" si="74"/>
        <v>#DIV/0!</v>
      </c>
      <c r="Q282" s="90"/>
      <c r="R282" s="30"/>
    </row>
    <row r="283" spans="1:18" x14ac:dyDescent="0.2">
      <c r="A283">
        <v>10</v>
      </c>
      <c r="B283">
        <v>13241317</v>
      </c>
      <c r="C283">
        <v>279</v>
      </c>
      <c r="D283">
        <v>200</v>
      </c>
      <c r="E283" s="123">
        <f t="shared" si="72"/>
        <v>281</v>
      </c>
      <c r="F283" s="102" t="e">
        <f t="shared" si="71"/>
        <v>#DIV/0!</v>
      </c>
      <c r="G283" s="4">
        <f t="shared" si="63"/>
        <v>268</v>
      </c>
      <c r="H283" s="12" t="e">
        <f t="shared" si="64"/>
        <v>#DIV/0!</v>
      </c>
      <c r="I283" s="12" t="e">
        <f t="shared" si="65"/>
        <v>#DIV/0!</v>
      </c>
      <c r="J283" s="12" t="e">
        <f t="shared" si="66"/>
        <v>#DIV/0!</v>
      </c>
      <c r="K283" s="12">
        <f t="shared" si="67"/>
        <v>71824</v>
      </c>
      <c r="L283" s="12" t="e">
        <f t="shared" si="68"/>
        <v>#DIV/0!</v>
      </c>
      <c r="M283" s="12" t="e">
        <f t="shared" si="69"/>
        <v>#DIV/0!</v>
      </c>
      <c r="N283" s="95" t="e">
        <f t="shared" si="70"/>
        <v>#DIV/0!</v>
      </c>
      <c r="O283" s="90" t="e">
        <f t="shared" si="73"/>
        <v>#DIV/0!</v>
      </c>
      <c r="P283" s="90" t="e">
        <f t="shared" si="74"/>
        <v>#DIV/0!</v>
      </c>
      <c r="Q283" s="90"/>
      <c r="R283" s="30"/>
    </row>
    <row r="284" spans="1:18" x14ac:dyDescent="0.2">
      <c r="A284">
        <v>10</v>
      </c>
      <c r="B284">
        <v>13283206</v>
      </c>
      <c r="C284">
        <v>364</v>
      </c>
      <c r="D284">
        <v>200</v>
      </c>
      <c r="E284" s="123">
        <f t="shared" si="72"/>
        <v>282</v>
      </c>
      <c r="F284" s="102" t="e">
        <f t="shared" si="71"/>
        <v>#DIV/0!</v>
      </c>
      <c r="G284" s="4">
        <f t="shared" si="63"/>
        <v>269</v>
      </c>
      <c r="H284" s="12" t="e">
        <f t="shared" si="64"/>
        <v>#DIV/0!</v>
      </c>
      <c r="I284" s="12" t="e">
        <f t="shared" si="65"/>
        <v>#DIV/0!</v>
      </c>
      <c r="J284" s="12" t="e">
        <f t="shared" si="66"/>
        <v>#DIV/0!</v>
      </c>
      <c r="K284" s="12">
        <f t="shared" si="67"/>
        <v>72361</v>
      </c>
      <c r="L284" s="12" t="e">
        <f t="shared" si="68"/>
        <v>#DIV/0!</v>
      </c>
      <c r="M284" s="12" t="e">
        <f t="shared" si="69"/>
        <v>#DIV/0!</v>
      </c>
      <c r="N284" s="95" t="e">
        <f t="shared" si="70"/>
        <v>#DIV/0!</v>
      </c>
      <c r="O284" s="90" t="e">
        <f t="shared" si="73"/>
        <v>#DIV/0!</v>
      </c>
      <c r="P284" s="90" t="e">
        <f t="shared" si="74"/>
        <v>#DIV/0!</v>
      </c>
      <c r="Q284" s="90"/>
      <c r="R284" s="30"/>
    </row>
    <row r="285" spans="1:18" x14ac:dyDescent="0.2">
      <c r="A285">
        <v>10</v>
      </c>
      <c r="B285">
        <v>13331956</v>
      </c>
      <c r="C285">
        <v>137</v>
      </c>
      <c r="D285">
        <v>200</v>
      </c>
      <c r="E285" s="123">
        <f t="shared" si="72"/>
        <v>283</v>
      </c>
      <c r="F285" s="102" t="e">
        <f t="shared" si="71"/>
        <v>#DIV/0!</v>
      </c>
      <c r="G285" s="4">
        <f t="shared" si="63"/>
        <v>270</v>
      </c>
      <c r="H285" s="12" t="e">
        <f t="shared" si="64"/>
        <v>#DIV/0!</v>
      </c>
      <c r="I285" s="12" t="e">
        <f t="shared" si="65"/>
        <v>#DIV/0!</v>
      </c>
      <c r="J285" s="12" t="e">
        <f t="shared" si="66"/>
        <v>#DIV/0!</v>
      </c>
      <c r="K285" s="12">
        <f t="shared" si="67"/>
        <v>72900</v>
      </c>
      <c r="L285" s="12" t="e">
        <f t="shared" si="68"/>
        <v>#DIV/0!</v>
      </c>
      <c r="M285" s="12" t="e">
        <f t="shared" si="69"/>
        <v>#DIV/0!</v>
      </c>
      <c r="N285" s="95" t="e">
        <f t="shared" si="70"/>
        <v>#DIV/0!</v>
      </c>
      <c r="O285" s="90" t="e">
        <f t="shared" si="73"/>
        <v>#DIV/0!</v>
      </c>
      <c r="P285" s="90" t="e">
        <f t="shared" si="74"/>
        <v>#DIV/0!</v>
      </c>
      <c r="Q285" s="90"/>
      <c r="R285" s="30"/>
    </row>
    <row r="286" spans="1:18" x14ac:dyDescent="0.2">
      <c r="A286">
        <v>10</v>
      </c>
      <c r="B286">
        <v>13373136</v>
      </c>
      <c r="C286">
        <v>389</v>
      </c>
      <c r="D286">
        <v>200</v>
      </c>
      <c r="E286" s="123">
        <f t="shared" si="72"/>
        <v>284</v>
      </c>
      <c r="F286" s="102" t="e">
        <f t="shared" si="71"/>
        <v>#DIV/0!</v>
      </c>
      <c r="G286" s="4">
        <f t="shared" si="63"/>
        <v>271</v>
      </c>
      <c r="H286" s="12" t="e">
        <f t="shared" si="64"/>
        <v>#DIV/0!</v>
      </c>
      <c r="I286" s="12" t="e">
        <f t="shared" si="65"/>
        <v>#DIV/0!</v>
      </c>
      <c r="J286" s="12" t="e">
        <f t="shared" si="66"/>
        <v>#DIV/0!</v>
      </c>
      <c r="K286" s="12">
        <f t="shared" si="67"/>
        <v>73441</v>
      </c>
      <c r="L286" s="12" t="e">
        <f t="shared" si="68"/>
        <v>#DIV/0!</v>
      </c>
      <c r="M286" s="12" t="e">
        <f t="shared" si="69"/>
        <v>#DIV/0!</v>
      </c>
      <c r="N286" s="95" t="e">
        <f t="shared" si="70"/>
        <v>#DIV/0!</v>
      </c>
      <c r="O286" s="90" t="e">
        <f t="shared" si="73"/>
        <v>#DIV/0!</v>
      </c>
      <c r="P286" s="90" t="e">
        <f t="shared" si="74"/>
        <v>#DIV/0!</v>
      </c>
      <c r="Q286" s="90"/>
      <c r="R286" s="30"/>
    </row>
    <row r="287" spans="1:18" x14ac:dyDescent="0.2">
      <c r="A287">
        <v>10</v>
      </c>
      <c r="B287">
        <v>13413929</v>
      </c>
      <c r="C287">
        <v>403</v>
      </c>
      <c r="D287">
        <v>200</v>
      </c>
      <c r="E287" s="123">
        <f t="shared" si="72"/>
        <v>285</v>
      </c>
      <c r="F287" s="102" t="e">
        <f t="shared" si="71"/>
        <v>#DIV/0!</v>
      </c>
      <c r="G287" s="4">
        <f t="shared" si="63"/>
        <v>272</v>
      </c>
      <c r="H287" s="12" t="e">
        <f t="shared" si="64"/>
        <v>#DIV/0!</v>
      </c>
      <c r="I287" s="12" t="e">
        <f t="shared" si="65"/>
        <v>#DIV/0!</v>
      </c>
      <c r="J287" s="12" t="e">
        <f t="shared" si="66"/>
        <v>#DIV/0!</v>
      </c>
      <c r="K287" s="12">
        <f t="shared" si="67"/>
        <v>73984</v>
      </c>
      <c r="L287" s="12" t="e">
        <f t="shared" si="68"/>
        <v>#DIV/0!</v>
      </c>
      <c r="M287" s="12" t="e">
        <f t="shared" si="69"/>
        <v>#DIV/0!</v>
      </c>
      <c r="N287" s="95" t="e">
        <f t="shared" si="70"/>
        <v>#DIV/0!</v>
      </c>
      <c r="O287" s="90" t="e">
        <f t="shared" si="73"/>
        <v>#DIV/0!</v>
      </c>
      <c r="P287" s="90" t="e">
        <f t="shared" si="74"/>
        <v>#DIV/0!</v>
      </c>
      <c r="Q287" s="90"/>
      <c r="R287" s="30"/>
    </row>
    <row r="288" spans="1:18" x14ac:dyDescent="0.2">
      <c r="A288">
        <v>10</v>
      </c>
      <c r="B288">
        <v>13454563</v>
      </c>
      <c r="C288">
        <v>409</v>
      </c>
      <c r="D288">
        <v>200</v>
      </c>
      <c r="E288" s="123">
        <f t="shared" si="72"/>
        <v>286</v>
      </c>
      <c r="F288" s="102" t="e">
        <f t="shared" si="71"/>
        <v>#DIV/0!</v>
      </c>
      <c r="G288" s="4">
        <f t="shared" si="63"/>
        <v>273</v>
      </c>
      <c r="H288" s="12" t="e">
        <f t="shared" si="64"/>
        <v>#DIV/0!</v>
      </c>
      <c r="I288" s="12" t="e">
        <f t="shared" si="65"/>
        <v>#DIV/0!</v>
      </c>
      <c r="J288" s="12" t="e">
        <f t="shared" si="66"/>
        <v>#DIV/0!</v>
      </c>
      <c r="K288" s="12">
        <f t="shared" si="67"/>
        <v>74529</v>
      </c>
      <c r="L288" s="12" t="e">
        <f t="shared" si="68"/>
        <v>#DIV/0!</v>
      </c>
      <c r="M288" s="12" t="e">
        <f t="shared" si="69"/>
        <v>#DIV/0!</v>
      </c>
      <c r="N288" s="95" t="e">
        <f t="shared" si="70"/>
        <v>#DIV/0!</v>
      </c>
      <c r="O288" s="90" t="e">
        <f t="shared" si="73"/>
        <v>#DIV/0!</v>
      </c>
      <c r="P288" s="90" t="e">
        <f t="shared" si="74"/>
        <v>#DIV/0!</v>
      </c>
      <c r="Q288" s="90"/>
      <c r="R288" s="30"/>
    </row>
    <row r="289" spans="1:18" x14ac:dyDescent="0.2">
      <c r="A289">
        <v>10</v>
      </c>
      <c r="B289">
        <v>13495983</v>
      </c>
      <c r="C289">
        <v>385</v>
      </c>
      <c r="D289">
        <v>200</v>
      </c>
      <c r="E289" s="123">
        <f t="shared" si="72"/>
        <v>287</v>
      </c>
      <c r="F289" s="102" t="e">
        <f t="shared" si="71"/>
        <v>#DIV/0!</v>
      </c>
      <c r="G289" s="4">
        <f t="shared" si="63"/>
        <v>274</v>
      </c>
      <c r="H289" s="12" t="e">
        <f t="shared" si="64"/>
        <v>#DIV/0!</v>
      </c>
      <c r="I289" s="12" t="e">
        <f t="shared" si="65"/>
        <v>#DIV/0!</v>
      </c>
      <c r="J289" s="12" t="e">
        <f t="shared" si="66"/>
        <v>#DIV/0!</v>
      </c>
      <c r="K289" s="12">
        <f t="shared" si="67"/>
        <v>75076</v>
      </c>
      <c r="L289" s="12" t="e">
        <f t="shared" si="68"/>
        <v>#DIV/0!</v>
      </c>
      <c r="M289" s="12" t="e">
        <f t="shared" si="69"/>
        <v>#DIV/0!</v>
      </c>
      <c r="N289" s="95" t="e">
        <f t="shared" si="70"/>
        <v>#DIV/0!</v>
      </c>
      <c r="O289" s="90" t="e">
        <f t="shared" si="73"/>
        <v>#DIV/0!</v>
      </c>
      <c r="P289" s="90" t="e">
        <f t="shared" si="74"/>
        <v>#DIV/0!</v>
      </c>
      <c r="Q289" s="90"/>
      <c r="R289" s="30"/>
    </row>
    <row r="290" spans="1:18" x14ac:dyDescent="0.2">
      <c r="A290">
        <v>10</v>
      </c>
      <c r="B290">
        <v>13536381</v>
      </c>
      <c r="C290">
        <v>418</v>
      </c>
      <c r="D290">
        <v>200</v>
      </c>
      <c r="E290" s="123">
        <f t="shared" si="72"/>
        <v>288</v>
      </c>
      <c r="F290" s="102" t="e">
        <f t="shared" si="71"/>
        <v>#DIV/0!</v>
      </c>
      <c r="G290" s="4">
        <f t="shared" si="63"/>
        <v>275</v>
      </c>
      <c r="H290" s="12" t="e">
        <f t="shared" si="64"/>
        <v>#DIV/0!</v>
      </c>
      <c r="I290" s="12" t="e">
        <f t="shared" si="65"/>
        <v>#DIV/0!</v>
      </c>
      <c r="J290" s="12" t="e">
        <f t="shared" si="66"/>
        <v>#DIV/0!</v>
      </c>
      <c r="K290" s="12">
        <f t="shared" si="67"/>
        <v>75625</v>
      </c>
      <c r="L290" s="12" t="e">
        <f t="shared" si="68"/>
        <v>#DIV/0!</v>
      </c>
      <c r="M290" s="12" t="e">
        <f t="shared" si="69"/>
        <v>#DIV/0!</v>
      </c>
      <c r="N290" s="95" t="e">
        <f t="shared" si="70"/>
        <v>#DIV/0!</v>
      </c>
      <c r="O290" s="90" t="e">
        <f t="shared" si="73"/>
        <v>#DIV/0!</v>
      </c>
      <c r="P290" s="90" t="e">
        <f t="shared" si="74"/>
        <v>#DIV/0!</v>
      </c>
      <c r="Q290" s="90"/>
      <c r="R290" s="30"/>
    </row>
    <row r="291" spans="1:18" x14ac:dyDescent="0.2">
      <c r="A291">
        <v>10</v>
      </c>
      <c r="B291">
        <v>13577158</v>
      </c>
      <c r="C291">
        <v>403</v>
      </c>
      <c r="D291">
        <v>200</v>
      </c>
      <c r="E291" s="123">
        <f t="shared" si="72"/>
        <v>289</v>
      </c>
      <c r="F291" s="102" t="e">
        <f t="shared" si="71"/>
        <v>#DIV/0!</v>
      </c>
      <c r="G291" s="4">
        <f t="shared" si="63"/>
        <v>276</v>
      </c>
      <c r="H291" s="12" t="e">
        <f t="shared" si="64"/>
        <v>#DIV/0!</v>
      </c>
      <c r="I291" s="12" t="e">
        <f t="shared" si="65"/>
        <v>#DIV/0!</v>
      </c>
      <c r="J291" s="12" t="e">
        <f t="shared" si="66"/>
        <v>#DIV/0!</v>
      </c>
      <c r="K291" s="12">
        <f t="shared" si="67"/>
        <v>76176</v>
      </c>
      <c r="L291" s="12" t="e">
        <f t="shared" si="68"/>
        <v>#DIV/0!</v>
      </c>
      <c r="M291" s="12" t="e">
        <f t="shared" si="69"/>
        <v>#DIV/0!</v>
      </c>
      <c r="N291" s="95" t="e">
        <f t="shared" si="70"/>
        <v>#DIV/0!</v>
      </c>
      <c r="O291" s="90" t="e">
        <f t="shared" si="73"/>
        <v>#DIV/0!</v>
      </c>
      <c r="P291" s="90" t="e">
        <f t="shared" si="74"/>
        <v>#DIV/0!</v>
      </c>
      <c r="Q291" s="90"/>
      <c r="R291" s="30"/>
    </row>
    <row r="292" spans="1:18" x14ac:dyDescent="0.2">
      <c r="A292">
        <v>10</v>
      </c>
      <c r="B292">
        <v>13618591</v>
      </c>
      <c r="C292">
        <v>383</v>
      </c>
      <c r="D292">
        <v>200</v>
      </c>
      <c r="E292" s="123">
        <f t="shared" si="72"/>
        <v>290</v>
      </c>
      <c r="F292" s="102" t="e">
        <f t="shared" si="71"/>
        <v>#DIV/0!</v>
      </c>
      <c r="G292" s="4">
        <f t="shared" ref="G292:G355" si="75">E292-$S$3</f>
        <v>277</v>
      </c>
      <c r="H292" s="12" t="e">
        <f t="shared" ref="H292:H355" si="76">F292-$S$4</f>
        <v>#DIV/0!</v>
      </c>
      <c r="I292" s="12" t="e">
        <f t="shared" ref="I292:I355" si="77">H292*H292</f>
        <v>#DIV/0!</v>
      </c>
      <c r="J292" s="12" t="e">
        <f t="shared" ref="J292:J355" si="78">G292*H292</f>
        <v>#DIV/0!</v>
      </c>
      <c r="K292" s="12">
        <f t="shared" ref="K292:K355" si="79">G292*G292</f>
        <v>76729</v>
      </c>
      <c r="L292" s="12" t="e">
        <f t="shared" ref="L292:L355" si="80">H292*H293</f>
        <v>#DIV/0!</v>
      </c>
      <c r="M292" s="12" t="e">
        <f t="shared" ref="M292:M355" si="81">G292*H293</f>
        <v>#DIV/0!</v>
      </c>
      <c r="N292" s="95" t="e">
        <f t="shared" ref="N292:N355" si="82">F291*$S$10+E291*$S$11</f>
        <v>#DIV/0!</v>
      </c>
      <c r="O292" s="90" t="e">
        <f t="shared" si="73"/>
        <v>#DIV/0!</v>
      </c>
      <c r="P292" s="90" t="e">
        <f t="shared" si="74"/>
        <v>#DIV/0!</v>
      </c>
      <c r="Q292" s="90"/>
      <c r="R292" s="30"/>
    </row>
    <row r="293" spans="1:18" x14ac:dyDescent="0.2">
      <c r="A293">
        <v>10</v>
      </c>
      <c r="B293">
        <v>13663813</v>
      </c>
      <c r="C293">
        <v>255</v>
      </c>
      <c r="D293">
        <v>200</v>
      </c>
      <c r="E293" s="123">
        <f t="shared" si="72"/>
        <v>291</v>
      </c>
      <c r="F293" s="102" t="e">
        <f t="shared" si="71"/>
        <v>#DIV/0!</v>
      </c>
      <c r="G293" s="4">
        <f t="shared" si="75"/>
        <v>278</v>
      </c>
      <c r="H293" s="12" t="e">
        <f t="shared" si="76"/>
        <v>#DIV/0!</v>
      </c>
      <c r="I293" s="12" t="e">
        <f t="shared" si="77"/>
        <v>#DIV/0!</v>
      </c>
      <c r="J293" s="12" t="e">
        <f t="shared" si="78"/>
        <v>#DIV/0!</v>
      </c>
      <c r="K293" s="12">
        <f t="shared" si="79"/>
        <v>77284</v>
      </c>
      <c r="L293" s="12" t="e">
        <f t="shared" si="80"/>
        <v>#DIV/0!</v>
      </c>
      <c r="M293" s="12" t="e">
        <f t="shared" si="81"/>
        <v>#DIV/0!</v>
      </c>
      <c r="N293" s="95" t="e">
        <f t="shared" si="82"/>
        <v>#DIV/0!</v>
      </c>
      <c r="O293" s="90" t="e">
        <f t="shared" si="73"/>
        <v>#DIV/0!</v>
      </c>
      <c r="P293" s="90" t="e">
        <f t="shared" si="74"/>
        <v>#DIV/0!</v>
      </c>
      <c r="Q293" s="90"/>
      <c r="R293" s="30"/>
    </row>
    <row r="294" spans="1:18" x14ac:dyDescent="0.2">
      <c r="A294">
        <v>10</v>
      </c>
      <c r="B294">
        <v>13706316</v>
      </c>
      <c r="C294">
        <v>345</v>
      </c>
      <c r="D294">
        <v>200</v>
      </c>
      <c r="E294" s="123">
        <f t="shared" si="72"/>
        <v>292</v>
      </c>
      <c r="F294" s="102" t="e">
        <f t="shared" si="71"/>
        <v>#DIV/0!</v>
      </c>
      <c r="G294" s="4">
        <f t="shared" si="75"/>
        <v>279</v>
      </c>
      <c r="H294" s="12" t="e">
        <f t="shared" si="76"/>
        <v>#DIV/0!</v>
      </c>
      <c r="I294" s="12" t="e">
        <f t="shared" si="77"/>
        <v>#DIV/0!</v>
      </c>
      <c r="J294" s="12" t="e">
        <f t="shared" si="78"/>
        <v>#DIV/0!</v>
      </c>
      <c r="K294" s="12">
        <f t="shared" si="79"/>
        <v>77841</v>
      </c>
      <c r="L294" s="12" t="e">
        <f t="shared" si="80"/>
        <v>#DIV/0!</v>
      </c>
      <c r="M294" s="12" t="e">
        <f t="shared" si="81"/>
        <v>#DIV/0!</v>
      </c>
      <c r="N294" s="95" t="e">
        <f t="shared" si="82"/>
        <v>#DIV/0!</v>
      </c>
      <c r="O294" s="90" t="e">
        <f t="shared" si="73"/>
        <v>#DIV/0!</v>
      </c>
      <c r="P294" s="90" t="e">
        <f t="shared" si="74"/>
        <v>#DIV/0!</v>
      </c>
      <c r="Q294" s="90"/>
      <c r="R294" s="30"/>
    </row>
    <row r="295" spans="1:18" x14ac:dyDescent="0.2">
      <c r="A295">
        <v>10</v>
      </c>
      <c r="B295">
        <v>13746842</v>
      </c>
      <c r="C295">
        <v>411</v>
      </c>
      <c r="D295">
        <v>200</v>
      </c>
      <c r="E295" s="123">
        <f t="shared" si="72"/>
        <v>293</v>
      </c>
      <c r="F295" s="102" t="e">
        <f t="shared" si="71"/>
        <v>#DIV/0!</v>
      </c>
      <c r="G295" s="4">
        <f t="shared" si="75"/>
        <v>280</v>
      </c>
      <c r="H295" s="12" t="e">
        <f t="shared" si="76"/>
        <v>#DIV/0!</v>
      </c>
      <c r="I295" s="12" t="e">
        <f t="shared" si="77"/>
        <v>#DIV/0!</v>
      </c>
      <c r="J295" s="12" t="e">
        <f t="shared" si="78"/>
        <v>#DIV/0!</v>
      </c>
      <c r="K295" s="12">
        <f t="shared" si="79"/>
        <v>78400</v>
      </c>
      <c r="L295" s="12" t="e">
        <f t="shared" si="80"/>
        <v>#DIV/0!</v>
      </c>
      <c r="M295" s="12" t="e">
        <f t="shared" si="81"/>
        <v>#DIV/0!</v>
      </c>
      <c r="N295" s="95" t="e">
        <f t="shared" si="82"/>
        <v>#DIV/0!</v>
      </c>
      <c r="O295" s="90" t="e">
        <f t="shared" si="73"/>
        <v>#DIV/0!</v>
      </c>
      <c r="P295" s="90" t="e">
        <f t="shared" si="74"/>
        <v>#DIV/0!</v>
      </c>
      <c r="Q295" s="90"/>
      <c r="R295" s="30"/>
    </row>
    <row r="296" spans="1:18" x14ac:dyDescent="0.2">
      <c r="A296">
        <v>10</v>
      </c>
      <c r="B296">
        <v>13787188</v>
      </c>
      <c r="C296">
        <v>419</v>
      </c>
      <c r="D296">
        <v>200</v>
      </c>
      <c r="E296" s="123">
        <f t="shared" si="72"/>
        <v>294</v>
      </c>
      <c r="F296" s="102" t="e">
        <f t="shared" si="71"/>
        <v>#DIV/0!</v>
      </c>
      <c r="G296" s="4">
        <f t="shared" si="75"/>
        <v>281</v>
      </c>
      <c r="H296" s="12" t="e">
        <f t="shared" si="76"/>
        <v>#DIV/0!</v>
      </c>
      <c r="I296" s="12" t="e">
        <f t="shared" si="77"/>
        <v>#DIV/0!</v>
      </c>
      <c r="J296" s="12" t="e">
        <f t="shared" si="78"/>
        <v>#DIV/0!</v>
      </c>
      <c r="K296" s="12">
        <f t="shared" si="79"/>
        <v>78961</v>
      </c>
      <c r="L296" s="12" t="e">
        <f t="shared" si="80"/>
        <v>#DIV/0!</v>
      </c>
      <c r="M296" s="12" t="e">
        <f t="shared" si="81"/>
        <v>#DIV/0!</v>
      </c>
      <c r="N296" s="95" t="e">
        <f t="shared" si="82"/>
        <v>#DIV/0!</v>
      </c>
      <c r="O296" s="90" t="e">
        <f t="shared" si="73"/>
        <v>#DIV/0!</v>
      </c>
      <c r="P296" s="90" t="e">
        <f t="shared" si="74"/>
        <v>#DIV/0!</v>
      </c>
      <c r="Q296" s="90"/>
      <c r="R296" s="30"/>
    </row>
    <row r="297" spans="1:18" x14ac:dyDescent="0.2">
      <c r="A297">
        <v>10</v>
      </c>
      <c r="B297">
        <v>13828108</v>
      </c>
      <c r="C297">
        <v>396</v>
      </c>
      <c r="D297">
        <v>200</v>
      </c>
      <c r="E297" s="123">
        <f t="shared" si="72"/>
        <v>295</v>
      </c>
      <c r="F297" s="102" t="e">
        <f t="shared" si="71"/>
        <v>#DIV/0!</v>
      </c>
      <c r="G297" s="4">
        <f t="shared" si="75"/>
        <v>282</v>
      </c>
      <c r="H297" s="12" t="e">
        <f t="shared" si="76"/>
        <v>#DIV/0!</v>
      </c>
      <c r="I297" s="12" t="e">
        <f t="shared" si="77"/>
        <v>#DIV/0!</v>
      </c>
      <c r="J297" s="12" t="e">
        <f t="shared" si="78"/>
        <v>#DIV/0!</v>
      </c>
      <c r="K297" s="12">
        <f t="shared" si="79"/>
        <v>79524</v>
      </c>
      <c r="L297" s="12" t="e">
        <f t="shared" si="80"/>
        <v>#DIV/0!</v>
      </c>
      <c r="M297" s="12" t="e">
        <f t="shared" si="81"/>
        <v>#DIV/0!</v>
      </c>
      <c r="N297" s="95" t="e">
        <f t="shared" si="82"/>
        <v>#DIV/0!</v>
      </c>
      <c r="O297" s="90" t="e">
        <f t="shared" si="73"/>
        <v>#DIV/0!</v>
      </c>
      <c r="P297" s="90" t="e">
        <f t="shared" si="74"/>
        <v>#DIV/0!</v>
      </c>
      <c r="Q297" s="90"/>
      <c r="R297" s="30"/>
    </row>
    <row r="298" spans="1:18" x14ac:dyDescent="0.2">
      <c r="A298">
        <v>10</v>
      </c>
      <c r="B298">
        <v>13859172</v>
      </c>
      <c r="C298">
        <v>321</v>
      </c>
      <c r="D298">
        <v>200</v>
      </c>
      <c r="E298" s="123">
        <f t="shared" si="72"/>
        <v>296</v>
      </c>
      <c r="F298" s="102" t="e">
        <f t="shared" si="71"/>
        <v>#DIV/0!</v>
      </c>
      <c r="G298" s="4">
        <f t="shared" si="75"/>
        <v>283</v>
      </c>
      <c r="H298" s="12" t="e">
        <f t="shared" si="76"/>
        <v>#DIV/0!</v>
      </c>
      <c r="I298" s="12" t="e">
        <f t="shared" si="77"/>
        <v>#DIV/0!</v>
      </c>
      <c r="J298" s="12" t="e">
        <f t="shared" si="78"/>
        <v>#DIV/0!</v>
      </c>
      <c r="K298" s="12">
        <f t="shared" si="79"/>
        <v>80089</v>
      </c>
      <c r="L298" s="12" t="e">
        <f t="shared" si="80"/>
        <v>#DIV/0!</v>
      </c>
      <c r="M298" s="12" t="e">
        <f t="shared" si="81"/>
        <v>#DIV/0!</v>
      </c>
      <c r="N298" s="95" t="e">
        <f t="shared" si="82"/>
        <v>#DIV/0!</v>
      </c>
      <c r="O298" s="90" t="e">
        <f t="shared" si="73"/>
        <v>#DIV/0!</v>
      </c>
      <c r="P298" s="90" t="e">
        <f t="shared" si="74"/>
        <v>#DIV/0!</v>
      </c>
      <c r="Q298" s="90"/>
      <c r="R298" s="30"/>
    </row>
    <row r="299" spans="1:18" x14ac:dyDescent="0.2">
      <c r="A299">
        <v>10</v>
      </c>
      <c r="B299">
        <v>13917264</v>
      </c>
      <c r="C299">
        <v>232</v>
      </c>
      <c r="D299">
        <v>200</v>
      </c>
      <c r="E299" s="123">
        <f t="shared" si="72"/>
        <v>297</v>
      </c>
      <c r="F299" s="102" t="e">
        <f t="shared" si="71"/>
        <v>#DIV/0!</v>
      </c>
      <c r="G299" s="4">
        <f t="shared" si="75"/>
        <v>284</v>
      </c>
      <c r="H299" s="12" t="e">
        <f t="shared" si="76"/>
        <v>#DIV/0!</v>
      </c>
      <c r="I299" s="12" t="e">
        <f t="shared" si="77"/>
        <v>#DIV/0!</v>
      </c>
      <c r="J299" s="12" t="e">
        <f t="shared" si="78"/>
        <v>#DIV/0!</v>
      </c>
      <c r="K299" s="12">
        <f t="shared" si="79"/>
        <v>80656</v>
      </c>
      <c r="L299" s="12" t="e">
        <f t="shared" si="80"/>
        <v>#DIV/0!</v>
      </c>
      <c r="M299" s="12" t="e">
        <f t="shared" si="81"/>
        <v>#DIV/0!</v>
      </c>
      <c r="N299" s="95" t="e">
        <f t="shared" si="82"/>
        <v>#DIV/0!</v>
      </c>
      <c r="O299" s="90" t="e">
        <f t="shared" si="73"/>
        <v>#DIV/0!</v>
      </c>
      <c r="P299" s="90" t="e">
        <f t="shared" si="74"/>
        <v>#DIV/0!</v>
      </c>
      <c r="Q299" s="90"/>
      <c r="R299" s="30"/>
    </row>
    <row r="300" spans="1:18" x14ac:dyDescent="0.2">
      <c r="A300">
        <v>10</v>
      </c>
      <c r="B300">
        <v>13958079</v>
      </c>
      <c r="C300">
        <v>404</v>
      </c>
      <c r="D300">
        <v>200</v>
      </c>
      <c r="E300" s="123">
        <f t="shared" si="72"/>
        <v>298</v>
      </c>
      <c r="F300" s="102" t="e">
        <f t="shared" si="71"/>
        <v>#DIV/0!</v>
      </c>
      <c r="G300" s="4">
        <f t="shared" si="75"/>
        <v>285</v>
      </c>
      <c r="H300" s="12" t="e">
        <f t="shared" si="76"/>
        <v>#DIV/0!</v>
      </c>
      <c r="I300" s="12" t="e">
        <f t="shared" si="77"/>
        <v>#DIV/0!</v>
      </c>
      <c r="J300" s="12" t="e">
        <f t="shared" si="78"/>
        <v>#DIV/0!</v>
      </c>
      <c r="K300" s="12">
        <f t="shared" si="79"/>
        <v>81225</v>
      </c>
      <c r="L300" s="12" t="e">
        <f t="shared" si="80"/>
        <v>#DIV/0!</v>
      </c>
      <c r="M300" s="12" t="e">
        <f t="shared" si="81"/>
        <v>#DIV/0!</v>
      </c>
      <c r="N300" s="95" t="e">
        <f t="shared" si="82"/>
        <v>#DIV/0!</v>
      </c>
      <c r="O300" s="90" t="e">
        <f t="shared" si="73"/>
        <v>#DIV/0!</v>
      </c>
      <c r="P300" s="90" t="e">
        <f t="shared" si="74"/>
        <v>#DIV/0!</v>
      </c>
      <c r="Q300" s="90"/>
      <c r="R300" s="30"/>
    </row>
    <row r="301" spans="1:18" x14ac:dyDescent="0.2">
      <c r="A301">
        <v>10</v>
      </c>
      <c r="B301">
        <v>13999119</v>
      </c>
      <c r="C301">
        <v>393</v>
      </c>
      <c r="D301">
        <v>200</v>
      </c>
      <c r="E301" s="123">
        <f t="shared" si="72"/>
        <v>299</v>
      </c>
      <c r="F301" s="102" t="e">
        <f t="shared" si="71"/>
        <v>#DIV/0!</v>
      </c>
      <c r="G301" s="4">
        <f t="shared" si="75"/>
        <v>286</v>
      </c>
      <c r="H301" s="12" t="e">
        <f t="shared" si="76"/>
        <v>#DIV/0!</v>
      </c>
      <c r="I301" s="12" t="e">
        <f t="shared" si="77"/>
        <v>#DIV/0!</v>
      </c>
      <c r="J301" s="12" t="e">
        <f t="shared" si="78"/>
        <v>#DIV/0!</v>
      </c>
      <c r="K301" s="12">
        <f t="shared" si="79"/>
        <v>81796</v>
      </c>
      <c r="L301" s="12" t="e">
        <f t="shared" si="80"/>
        <v>#DIV/0!</v>
      </c>
      <c r="M301" s="12" t="e">
        <f t="shared" si="81"/>
        <v>#DIV/0!</v>
      </c>
      <c r="N301" s="95" t="e">
        <f t="shared" si="82"/>
        <v>#DIV/0!</v>
      </c>
      <c r="O301" s="90" t="e">
        <f t="shared" si="73"/>
        <v>#DIV/0!</v>
      </c>
      <c r="P301" s="90" t="e">
        <f t="shared" si="74"/>
        <v>#DIV/0!</v>
      </c>
      <c r="Q301" s="90"/>
      <c r="R301" s="30"/>
    </row>
    <row r="302" spans="1:18" x14ac:dyDescent="0.2">
      <c r="A302">
        <v>10</v>
      </c>
      <c r="B302">
        <v>14040624</v>
      </c>
      <c r="C302">
        <v>378</v>
      </c>
      <c r="D302">
        <v>200</v>
      </c>
      <c r="E302" s="123">
        <f t="shared" si="72"/>
        <v>300</v>
      </c>
      <c r="F302" s="102" t="e">
        <f t="shared" si="71"/>
        <v>#DIV/0!</v>
      </c>
      <c r="G302" s="4">
        <f t="shared" si="75"/>
        <v>287</v>
      </c>
      <c r="H302" s="12" t="e">
        <f t="shared" si="76"/>
        <v>#DIV/0!</v>
      </c>
      <c r="I302" s="12" t="e">
        <f t="shared" si="77"/>
        <v>#DIV/0!</v>
      </c>
      <c r="J302" s="12" t="e">
        <f t="shared" si="78"/>
        <v>#DIV/0!</v>
      </c>
      <c r="K302" s="12">
        <f t="shared" si="79"/>
        <v>82369</v>
      </c>
      <c r="L302" s="12" t="e">
        <f t="shared" si="80"/>
        <v>#DIV/0!</v>
      </c>
      <c r="M302" s="12" t="e">
        <f t="shared" si="81"/>
        <v>#DIV/0!</v>
      </c>
      <c r="N302" s="95" t="e">
        <f t="shared" si="82"/>
        <v>#DIV/0!</v>
      </c>
      <c r="O302" s="90" t="e">
        <f t="shared" si="73"/>
        <v>#DIV/0!</v>
      </c>
      <c r="P302" s="90" t="e">
        <f t="shared" si="74"/>
        <v>#DIV/0!</v>
      </c>
      <c r="Q302" s="90"/>
      <c r="R302" s="30"/>
    </row>
    <row r="303" spans="1:18" x14ac:dyDescent="0.2">
      <c r="A303">
        <v>10</v>
      </c>
      <c r="B303">
        <v>14082790</v>
      </c>
      <c r="C303">
        <v>357</v>
      </c>
      <c r="D303">
        <v>200</v>
      </c>
      <c r="E303" s="123">
        <f t="shared" si="72"/>
        <v>301</v>
      </c>
      <c r="F303" s="102" t="e">
        <f t="shared" si="71"/>
        <v>#DIV/0!</v>
      </c>
      <c r="G303" s="4">
        <f t="shared" si="75"/>
        <v>288</v>
      </c>
      <c r="H303" s="12" t="e">
        <f t="shared" si="76"/>
        <v>#DIV/0!</v>
      </c>
      <c r="I303" s="12" t="e">
        <f t="shared" si="77"/>
        <v>#DIV/0!</v>
      </c>
      <c r="J303" s="12" t="e">
        <f t="shared" si="78"/>
        <v>#DIV/0!</v>
      </c>
      <c r="K303" s="12">
        <f t="shared" si="79"/>
        <v>82944</v>
      </c>
      <c r="L303" s="12" t="e">
        <f t="shared" si="80"/>
        <v>#DIV/0!</v>
      </c>
      <c r="M303" s="12" t="e">
        <f t="shared" si="81"/>
        <v>#DIV/0!</v>
      </c>
      <c r="N303" s="95" t="e">
        <f t="shared" si="82"/>
        <v>#DIV/0!</v>
      </c>
      <c r="O303" s="90" t="e">
        <f t="shared" si="73"/>
        <v>#DIV/0!</v>
      </c>
      <c r="P303" s="90" t="e">
        <f t="shared" si="74"/>
        <v>#DIV/0!</v>
      </c>
      <c r="Q303" s="90"/>
      <c r="R303" s="30"/>
    </row>
    <row r="304" spans="1:18" x14ac:dyDescent="0.2">
      <c r="A304">
        <v>10</v>
      </c>
      <c r="B304">
        <v>14124073</v>
      </c>
      <c r="C304">
        <v>389</v>
      </c>
      <c r="D304">
        <v>200</v>
      </c>
      <c r="E304" s="123">
        <f t="shared" si="72"/>
        <v>302</v>
      </c>
      <c r="F304" s="102" t="e">
        <f t="shared" si="71"/>
        <v>#DIV/0!</v>
      </c>
      <c r="G304" s="4">
        <f t="shared" si="75"/>
        <v>289</v>
      </c>
      <c r="H304" s="12" t="e">
        <f t="shared" si="76"/>
        <v>#DIV/0!</v>
      </c>
      <c r="I304" s="12" t="e">
        <f t="shared" si="77"/>
        <v>#DIV/0!</v>
      </c>
      <c r="J304" s="12" t="e">
        <f t="shared" si="78"/>
        <v>#DIV/0!</v>
      </c>
      <c r="K304" s="12">
        <f t="shared" si="79"/>
        <v>83521</v>
      </c>
      <c r="L304" s="12" t="e">
        <f t="shared" si="80"/>
        <v>#DIV/0!</v>
      </c>
      <c r="M304" s="12" t="e">
        <f t="shared" si="81"/>
        <v>#DIV/0!</v>
      </c>
      <c r="N304" s="95" t="e">
        <f t="shared" si="82"/>
        <v>#DIV/0!</v>
      </c>
      <c r="O304" s="90" t="e">
        <f t="shared" si="73"/>
        <v>#DIV/0!</v>
      </c>
      <c r="P304" s="90" t="e">
        <f t="shared" si="74"/>
        <v>#DIV/0!</v>
      </c>
      <c r="Q304" s="90"/>
      <c r="R304" s="30"/>
    </row>
    <row r="305" spans="1:18" x14ac:dyDescent="0.2">
      <c r="A305">
        <v>10</v>
      </c>
      <c r="B305">
        <v>14165018</v>
      </c>
      <c r="C305">
        <v>397</v>
      </c>
      <c r="D305">
        <v>200</v>
      </c>
      <c r="E305" s="123">
        <f t="shared" si="72"/>
        <v>303</v>
      </c>
      <c r="F305" s="102" t="e">
        <f t="shared" si="71"/>
        <v>#DIV/0!</v>
      </c>
      <c r="G305" s="4">
        <f t="shared" si="75"/>
        <v>290</v>
      </c>
      <c r="H305" s="12" t="e">
        <f t="shared" si="76"/>
        <v>#DIV/0!</v>
      </c>
      <c r="I305" s="12" t="e">
        <f t="shared" si="77"/>
        <v>#DIV/0!</v>
      </c>
      <c r="J305" s="12" t="e">
        <f t="shared" si="78"/>
        <v>#DIV/0!</v>
      </c>
      <c r="K305" s="12">
        <f t="shared" si="79"/>
        <v>84100</v>
      </c>
      <c r="L305" s="12" t="e">
        <f t="shared" si="80"/>
        <v>#DIV/0!</v>
      </c>
      <c r="M305" s="12" t="e">
        <f t="shared" si="81"/>
        <v>#DIV/0!</v>
      </c>
      <c r="N305" s="95" t="e">
        <f t="shared" si="82"/>
        <v>#DIV/0!</v>
      </c>
      <c r="O305" s="90" t="e">
        <f t="shared" si="73"/>
        <v>#DIV/0!</v>
      </c>
      <c r="P305" s="90" t="e">
        <f t="shared" si="74"/>
        <v>#DIV/0!</v>
      </c>
      <c r="Q305" s="90"/>
      <c r="R305" s="30"/>
    </row>
    <row r="306" spans="1:18" x14ac:dyDescent="0.2">
      <c r="A306">
        <v>10</v>
      </c>
      <c r="B306">
        <v>14204703</v>
      </c>
      <c r="C306">
        <v>441</v>
      </c>
      <c r="D306">
        <v>200</v>
      </c>
      <c r="E306" s="123">
        <f t="shared" si="72"/>
        <v>304</v>
      </c>
      <c r="F306" s="102" t="e">
        <f t="shared" si="71"/>
        <v>#DIV/0!</v>
      </c>
      <c r="G306" s="4">
        <f t="shared" si="75"/>
        <v>291</v>
      </c>
      <c r="H306" s="12" t="e">
        <f t="shared" si="76"/>
        <v>#DIV/0!</v>
      </c>
      <c r="I306" s="12" t="e">
        <f t="shared" si="77"/>
        <v>#DIV/0!</v>
      </c>
      <c r="J306" s="12" t="e">
        <f t="shared" si="78"/>
        <v>#DIV/0!</v>
      </c>
      <c r="K306" s="12">
        <f t="shared" si="79"/>
        <v>84681</v>
      </c>
      <c r="L306" s="12" t="e">
        <f t="shared" si="80"/>
        <v>#DIV/0!</v>
      </c>
      <c r="M306" s="12" t="e">
        <f t="shared" si="81"/>
        <v>#DIV/0!</v>
      </c>
      <c r="N306" s="95" t="e">
        <f t="shared" si="82"/>
        <v>#DIV/0!</v>
      </c>
      <c r="O306" s="90" t="e">
        <f t="shared" si="73"/>
        <v>#DIV/0!</v>
      </c>
      <c r="P306" s="90" t="e">
        <f t="shared" si="74"/>
        <v>#DIV/0!</v>
      </c>
      <c r="Q306" s="90"/>
      <c r="R306" s="30"/>
    </row>
    <row r="307" spans="1:18" x14ac:dyDescent="0.2">
      <c r="A307">
        <v>10</v>
      </c>
      <c r="B307">
        <v>14245465</v>
      </c>
      <c r="C307">
        <v>405</v>
      </c>
      <c r="D307">
        <v>200</v>
      </c>
      <c r="E307" s="123">
        <f t="shared" si="72"/>
        <v>305</v>
      </c>
      <c r="F307" s="102" t="e">
        <f t="shared" si="71"/>
        <v>#DIV/0!</v>
      </c>
      <c r="G307" s="4">
        <f t="shared" si="75"/>
        <v>292</v>
      </c>
      <c r="H307" s="12" t="e">
        <f t="shared" si="76"/>
        <v>#DIV/0!</v>
      </c>
      <c r="I307" s="12" t="e">
        <f t="shared" si="77"/>
        <v>#DIV/0!</v>
      </c>
      <c r="J307" s="12" t="e">
        <f t="shared" si="78"/>
        <v>#DIV/0!</v>
      </c>
      <c r="K307" s="12">
        <f t="shared" si="79"/>
        <v>85264</v>
      </c>
      <c r="L307" s="12" t="e">
        <f t="shared" si="80"/>
        <v>#DIV/0!</v>
      </c>
      <c r="M307" s="12" t="e">
        <f t="shared" si="81"/>
        <v>#DIV/0!</v>
      </c>
      <c r="N307" s="95" t="e">
        <f t="shared" si="82"/>
        <v>#DIV/0!</v>
      </c>
      <c r="O307" s="90" t="e">
        <f t="shared" si="73"/>
        <v>#DIV/0!</v>
      </c>
      <c r="P307" s="90" t="e">
        <f t="shared" si="74"/>
        <v>#DIV/0!</v>
      </c>
      <c r="Q307" s="90"/>
      <c r="R307" s="30"/>
    </row>
    <row r="308" spans="1:18" x14ac:dyDescent="0.2">
      <c r="A308">
        <v>10</v>
      </c>
      <c r="B308">
        <v>14265567</v>
      </c>
      <c r="C308">
        <v>223</v>
      </c>
      <c r="D308">
        <v>200</v>
      </c>
      <c r="E308" s="123">
        <f t="shared" si="72"/>
        <v>306</v>
      </c>
      <c r="F308" s="102" t="e">
        <f t="shared" si="71"/>
        <v>#DIV/0!</v>
      </c>
      <c r="G308" s="4">
        <f t="shared" si="75"/>
        <v>293</v>
      </c>
      <c r="H308" s="12" t="e">
        <f t="shared" si="76"/>
        <v>#DIV/0!</v>
      </c>
      <c r="I308" s="12" t="e">
        <f t="shared" si="77"/>
        <v>#DIV/0!</v>
      </c>
      <c r="J308" s="12" t="e">
        <f t="shared" si="78"/>
        <v>#DIV/0!</v>
      </c>
      <c r="K308" s="12">
        <f t="shared" si="79"/>
        <v>85849</v>
      </c>
      <c r="L308" s="12" t="e">
        <f t="shared" si="80"/>
        <v>#DIV/0!</v>
      </c>
      <c r="M308" s="12" t="e">
        <f t="shared" si="81"/>
        <v>#DIV/0!</v>
      </c>
      <c r="N308" s="95" t="e">
        <f t="shared" si="82"/>
        <v>#DIV/0!</v>
      </c>
      <c r="O308" s="90" t="e">
        <f t="shared" si="73"/>
        <v>#DIV/0!</v>
      </c>
      <c r="P308" s="90" t="e">
        <f t="shared" si="74"/>
        <v>#DIV/0!</v>
      </c>
      <c r="Q308" s="90"/>
      <c r="R308" s="30"/>
    </row>
    <row r="309" spans="1:18" x14ac:dyDescent="0.2">
      <c r="A309">
        <v>10</v>
      </c>
      <c r="B309">
        <v>14332522</v>
      </c>
      <c r="C309">
        <v>402</v>
      </c>
      <c r="D309">
        <v>200</v>
      </c>
      <c r="E309" s="123">
        <f t="shared" si="72"/>
        <v>307</v>
      </c>
      <c r="F309" s="102" t="e">
        <f t="shared" si="71"/>
        <v>#DIV/0!</v>
      </c>
      <c r="G309" s="4">
        <f t="shared" si="75"/>
        <v>294</v>
      </c>
      <c r="H309" s="12" t="e">
        <f t="shared" si="76"/>
        <v>#DIV/0!</v>
      </c>
      <c r="I309" s="12" t="e">
        <f t="shared" si="77"/>
        <v>#DIV/0!</v>
      </c>
      <c r="J309" s="12" t="e">
        <f t="shared" si="78"/>
        <v>#DIV/0!</v>
      </c>
      <c r="K309" s="12">
        <f t="shared" si="79"/>
        <v>86436</v>
      </c>
      <c r="L309" s="12" t="e">
        <f t="shared" si="80"/>
        <v>#DIV/0!</v>
      </c>
      <c r="M309" s="12" t="e">
        <f t="shared" si="81"/>
        <v>#DIV/0!</v>
      </c>
      <c r="N309" s="95" t="e">
        <f t="shared" si="82"/>
        <v>#DIV/0!</v>
      </c>
      <c r="O309" s="90" t="e">
        <f t="shared" si="73"/>
        <v>#DIV/0!</v>
      </c>
      <c r="P309" s="90" t="e">
        <f t="shared" si="74"/>
        <v>#DIV/0!</v>
      </c>
      <c r="Q309" s="90"/>
      <c r="R309" s="30"/>
    </row>
    <row r="310" spans="1:18" x14ac:dyDescent="0.2">
      <c r="A310">
        <v>10</v>
      </c>
      <c r="B310">
        <v>14373233</v>
      </c>
      <c r="C310">
        <v>405</v>
      </c>
      <c r="D310">
        <v>200</v>
      </c>
      <c r="E310" s="123">
        <f t="shared" si="72"/>
        <v>308</v>
      </c>
      <c r="F310" s="102" t="e">
        <f t="shared" si="71"/>
        <v>#DIV/0!</v>
      </c>
      <c r="G310" s="4">
        <f t="shared" si="75"/>
        <v>295</v>
      </c>
      <c r="H310" s="12" t="e">
        <f t="shared" si="76"/>
        <v>#DIV/0!</v>
      </c>
      <c r="I310" s="12" t="e">
        <f t="shared" si="77"/>
        <v>#DIV/0!</v>
      </c>
      <c r="J310" s="12" t="e">
        <f t="shared" si="78"/>
        <v>#DIV/0!</v>
      </c>
      <c r="K310" s="12">
        <f t="shared" si="79"/>
        <v>87025</v>
      </c>
      <c r="L310" s="12" t="e">
        <f t="shared" si="80"/>
        <v>#DIV/0!</v>
      </c>
      <c r="M310" s="12" t="e">
        <f t="shared" si="81"/>
        <v>#DIV/0!</v>
      </c>
      <c r="N310" s="95" t="e">
        <f t="shared" si="82"/>
        <v>#DIV/0!</v>
      </c>
      <c r="O310" s="90" t="e">
        <f t="shared" si="73"/>
        <v>#DIV/0!</v>
      </c>
      <c r="P310" s="90" t="e">
        <f t="shared" si="74"/>
        <v>#DIV/0!</v>
      </c>
      <c r="Q310" s="90"/>
      <c r="R310" s="30"/>
    </row>
    <row r="311" spans="1:18" x14ac:dyDescent="0.2">
      <c r="A311">
        <v>10</v>
      </c>
      <c r="B311">
        <v>14413784</v>
      </c>
      <c r="C311">
        <v>413</v>
      </c>
      <c r="D311">
        <v>200</v>
      </c>
      <c r="E311" s="123">
        <f t="shared" si="72"/>
        <v>309</v>
      </c>
      <c r="F311" s="102" t="e">
        <f t="shared" si="71"/>
        <v>#DIV/0!</v>
      </c>
      <c r="G311" s="4">
        <f t="shared" si="75"/>
        <v>296</v>
      </c>
      <c r="H311" s="12" t="e">
        <f t="shared" si="76"/>
        <v>#DIV/0!</v>
      </c>
      <c r="I311" s="12" t="e">
        <f t="shared" si="77"/>
        <v>#DIV/0!</v>
      </c>
      <c r="J311" s="12" t="e">
        <f t="shared" si="78"/>
        <v>#DIV/0!</v>
      </c>
      <c r="K311" s="12">
        <f t="shared" si="79"/>
        <v>87616</v>
      </c>
      <c r="L311" s="12" t="e">
        <f t="shared" si="80"/>
        <v>#DIV/0!</v>
      </c>
      <c r="M311" s="12" t="e">
        <f t="shared" si="81"/>
        <v>#DIV/0!</v>
      </c>
      <c r="N311" s="95" t="e">
        <f t="shared" si="82"/>
        <v>#DIV/0!</v>
      </c>
      <c r="O311" s="90" t="e">
        <f t="shared" si="73"/>
        <v>#DIV/0!</v>
      </c>
      <c r="P311" s="90" t="e">
        <f t="shared" si="74"/>
        <v>#DIV/0!</v>
      </c>
      <c r="Q311" s="90"/>
      <c r="R311" s="30"/>
    </row>
    <row r="312" spans="1:18" x14ac:dyDescent="0.2">
      <c r="A312">
        <v>10</v>
      </c>
      <c r="B312">
        <v>14454497</v>
      </c>
      <c r="C312">
        <v>407</v>
      </c>
      <c r="D312">
        <v>200</v>
      </c>
      <c r="E312" s="123">
        <f t="shared" si="72"/>
        <v>310</v>
      </c>
      <c r="F312" s="102" t="e">
        <f t="shared" si="71"/>
        <v>#DIV/0!</v>
      </c>
      <c r="G312" s="4">
        <f t="shared" si="75"/>
        <v>297</v>
      </c>
      <c r="H312" s="12" t="e">
        <f t="shared" si="76"/>
        <v>#DIV/0!</v>
      </c>
      <c r="I312" s="12" t="e">
        <f t="shared" si="77"/>
        <v>#DIV/0!</v>
      </c>
      <c r="J312" s="12" t="e">
        <f t="shared" si="78"/>
        <v>#DIV/0!</v>
      </c>
      <c r="K312" s="12">
        <f t="shared" si="79"/>
        <v>88209</v>
      </c>
      <c r="L312" s="12" t="e">
        <f t="shared" si="80"/>
        <v>#DIV/0!</v>
      </c>
      <c r="M312" s="12" t="e">
        <f t="shared" si="81"/>
        <v>#DIV/0!</v>
      </c>
      <c r="N312" s="95" t="e">
        <f t="shared" si="82"/>
        <v>#DIV/0!</v>
      </c>
      <c r="O312" s="90" t="e">
        <f t="shared" si="73"/>
        <v>#DIV/0!</v>
      </c>
      <c r="P312" s="90" t="e">
        <f t="shared" si="74"/>
        <v>#DIV/0!</v>
      </c>
      <c r="Q312" s="90"/>
      <c r="R312" s="30"/>
    </row>
    <row r="313" spans="1:18" x14ac:dyDescent="0.2">
      <c r="A313">
        <v>11</v>
      </c>
      <c r="B313">
        <v>14494847</v>
      </c>
      <c r="C313">
        <v>417</v>
      </c>
      <c r="D313">
        <v>200</v>
      </c>
      <c r="E313" s="123">
        <f t="shared" si="72"/>
        <v>311</v>
      </c>
      <c r="F313" s="102" t="e">
        <f t="shared" si="71"/>
        <v>#DIV/0!</v>
      </c>
      <c r="G313" s="4">
        <f t="shared" si="75"/>
        <v>298</v>
      </c>
      <c r="H313" s="12" t="e">
        <f t="shared" si="76"/>
        <v>#DIV/0!</v>
      </c>
      <c r="I313" s="12" t="e">
        <f t="shared" si="77"/>
        <v>#DIV/0!</v>
      </c>
      <c r="J313" s="12" t="e">
        <f t="shared" si="78"/>
        <v>#DIV/0!</v>
      </c>
      <c r="K313" s="12">
        <f t="shared" si="79"/>
        <v>88804</v>
      </c>
      <c r="L313" s="12" t="e">
        <f t="shared" si="80"/>
        <v>#DIV/0!</v>
      </c>
      <c r="M313" s="12" t="e">
        <f t="shared" si="81"/>
        <v>#DIV/0!</v>
      </c>
      <c r="N313" s="95" t="e">
        <f t="shared" si="82"/>
        <v>#DIV/0!</v>
      </c>
      <c r="O313" s="90" t="e">
        <f t="shared" si="73"/>
        <v>#DIV/0!</v>
      </c>
      <c r="P313" s="90" t="e">
        <f t="shared" si="74"/>
        <v>#DIV/0!</v>
      </c>
      <c r="Q313" s="90"/>
      <c r="R313" s="30"/>
    </row>
    <row r="314" spans="1:18" x14ac:dyDescent="0.2">
      <c r="A314">
        <v>11</v>
      </c>
      <c r="B314">
        <v>14534323</v>
      </c>
      <c r="C314">
        <v>452</v>
      </c>
      <c r="D314">
        <v>200</v>
      </c>
      <c r="E314" s="123">
        <f t="shared" si="72"/>
        <v>312</v>
      </c>
      <c r="F314" s="102" t="e">
        <f t="shared" si="71"/>
        <v>#DIV/0!</v>
      </c>
      <c r="G314" s="4">
        <f t="shared" si="75"/>
        <v>299</v>
      </c>
      <c r="H314" s="12" t="e">
        <f t="shared" si="76"/>
        <v>#DIV/0!</v>
      </c>
      <c r="I314" s="12" t="e">
        <f t="shared" si="77"/>
        <v>#DIV/0!</v>
      </c>
      <c r="J314" s="12" t="e">
        <f t="shared" si="78"/>
        <v>#DIV/0!</v>
      </c>
      <c r="K314" s="12">
        <f t="shared" si="79"/>
        <v>89401</v>
      </c>
      <c r="L314" s="12" t="e">
        <f t="shared" si="80"/>
        <v>#DIV/0!</v>
      </c>
      <c r="M314" s="12" t="e">
        <f t="shared" si="81"/>
        <v>#DIV/0!</v>
      </c>
      <c r="N314" s="95" t="e">
        <f t="shared" si="82"/>
        <v>#DIV/0!</v>
      </c>
      <c r="O314" s="90" t="e">
        <f t="shared" si="73"/>
        <v>#DIV/0!</v>
      </c>
      <c r="P314" s="90" t="e">
        <f t="shared" si="74"/>
        <v>#DIV/0!</v>
      </c>
      <c r="Q314" s="90"/>
      <c r="R314" s="30"/>
    </row>
    <row r="315" spans="1:18" x14ac:dyDescent="0.2">
      <c r="A315">
        <v>11</v>
      </c>
      <c r="B315">
        <v>14573839</v>
      </c>
      <c r="C315">
        <v>444</v>
      </c>
      <c r="D315">
        <v>200</v>
      </c>
      <c r="E315" s="123">
        <f t="shared" si="72"/>
        <v>313</v>
      </c>
      <c r="F315" s="102" t="e">
        <f t="shared" si="71"/>
        <v>#DIV/0!</v>
      </c>
      <c r="G315" s="4">
        <f t="shared" si="75"/>
        <v>300</v>
      </c>
      <c r="H315" s="12" t="e">
        <f t="shared" si="76"/>
        <v>#DIV/0!</v>
      </c>
      <c r="I315" s="12" t="e">
        <f t="shared" si="77"/>
        <v>#DIV/0!</v>
      </c>
      <c r="J315" s="12" t="e">
        <f t="shared" si="78"/>
        <v>#DIV/0!</v>
      </c>
      <c r="K315" s="12">
        <f t="shared" si="79"/>
        <v>90000</v>
      </c>
      <c r="L315" s="12" t="e">
        <f t="shared" si="80"/>
        <v>#DIV/0!</v>
      </c>
      <c r="M315" s="12" t="e">
        <f t="shared" si="81"/>
        <v>#DIV/0!</v>
      </c>
      <c r="N315" s="95" t="e">
        <f t="shared" si="82"/>
        <v>#DIV/0!</v>
      </c>
      <c r="O315" s="90" t="e">
        <f t="shared" si="73"/>
        <v>#DIV/0!</v>
      </c>
      <c r="P315" s="90" t="e">
        <f t="shared" si="74"/>
        <v>#DIV/0!</v>
      </c>
      <c r="Q315" s="90"/>
      <c r="R315" s="30"/>
    </row>
    <row r="316" spans="1:18" x14ac:dyDescent="0.2">
      <c r="A316">
        <v>11</v>
      </c>
      <c r="B316">
        <v>14614797</v>
      </c>
      <c r="C316">
        <v>398</v>
      </c>
      <c r="D316">
        <v>200</v>
      </c>
      <c r="E316" s="123">
        <f t="shared" si="72"/>
        <v>314</v>
      </c>
      <c r="F316" s="102" t="e">
        <f t="shared" si="71"/>
        <v>#DIV/0!</v>
      </c>
      <c r="G316" s="4">
        <f t="shared" si="75"/>
        <v>301</v>
      </c>
      <c r="H316" s="12" t="e">
        <f t="shared" si="76"/>
        <v>#DIV/0!</v>
      </c>
      <c r="I316" s="12" t="e">
        <f t="shared" si="77"/>
        <v>#DIV/0!</v>
      </c>
      <c r="J316" s="12" t="e">
        <f t="shared" si="78"/>
        <v>#DIV/0!</v>
      </c>
      <c r="K316" s="12">
        <f t="shared" si="79"/>
        <v>90601</v>
      </c>
      <c r="L316" s="12" t="e">
        <f t="shared" si="80"/>
        <v>#DIV/0!</v>
      </c>
      <c r="M316" s="12" t="e">
        <f t="shared" si="81"/>
        <v>#DIV/0!</v>
      </c>
      <c r="N316" s="95" t="e">
        <f t="shared" si="82"/>
        <v>#DIV/0!</v>
      </c>
      <c r="O316" s="90" t="e">
        <f t="shared" si="73"/>
        <v>#DIV/0!</v>
      </c>
      <c r="P316" s="90" t="e">
        <f t="shared" si="74"/>
        <v>#DIV/0!</v>
      </c>
      <c r="Q316" s="90"/>
      <c r="R316" s="30"/>
    </row>
    <row r="317" spans="1:18" x14ac:dyDescent="0.2">
      <c r="A317">
        <v>11</v>
      </c>
      <c r="B317">
        <v>14637660</v>
      </c>
      <c r="C317">
        <v>258</v>
      </c>
      <c r="D317">
        <v>200</v>
      </c>
      <c r="E317" s="123">
        <f t="shared" si="72"/>
        <v>315</v>
      </c>
      <c r="F317" s="102" t="e">
        <f t="shared" si="71"/>
        <v>#DIV/0!</v>
      </c>
      <c r="G317" s="4">
        <f t="shared" si="75"/>
        <v>302</v>
      </c>
      <c r="H317" s="12" t="e">
        <f t="shared" si="76"/>
        <v>#DIV/0!</v>
      </c>
      <c r="I317" s="12" t="e">
        <f t="shared" si="77"/>
        <v>#DIV/0!</v>
      </c>
      <c r="J317" s="12" t="e">
        <f t="shared" si="78"/>
        <v>#DIV/0!</v>
      </c>
      <c r="K317" s="12">
        <f t="shared" si="79"/>
        <v>91204</v>
      </c>
      <c r="L317" s="12" t="e">
        <f t="shared" si="80"/>
        <v>#DIV/0!</v>
      </c>
      <c r="M317" s="12" t="e">
        <f t="shared" si="81"/>
        <v>#DIV/0!</v>
      </c>
      <c r="N317" s="95" t="e">
        <f t="shared" si="82"/>
        <v>#DIV/0!</v>
      </c>
      <c r="O317" s="90" t="e">
        <f t="shared" si="73"/>
        <v>#DIV/0!</v>
      </c>
      <c r="P317" s="90" t="e">
        <f t="shared" si="74"/>
        <v>#DIV/0!</v>
      </c>
      <c r="Q317" s="90"/>
      <c r="R317" s="30"/>
    </row>
    <row r="318" spans="1:18" x14ac:dyDescent="0.2">
      <c r="A318">
        <v>11</v>
      </c>
      <c r="B318">
        <v>14702532</v>
      </c>
      <c r="C318">
        <v>339</v>
      </c>
      <c r="D318">
        <v>200</v>
      </c>
      <c r="E318" s="123">
        <f t="shared" si="72"/>
        <v>316</v>
      </c>
      <c r="F318" s="102" t="e">
        <f t="shared" si="71"/>
        <v>#DIV/0!</v>
      </c>
      <c r="G318" s="4">
        <f t="shared" si="75"/>
        <v>303</v>
      </c>
      <c r="H318" s="12" t="e">
        <f t="shared" si="76"/>
        <v>#DIV/0!</v>
      </c>
      <c r="I318" s="12" t="e">
        <f t="shared" si="77"/>
        <v>#DIV/0!</v>
      </c>
      <c r="J318" s="12" t="e">
        <f t="shared" si="78"/>
        <v>#DIV/0!</v>
      </c>
      <c r="K318" s="12">
        <f t="shared" si="79"/>
        <v>91809</v>
      </c>
      <c r="L318" s="12" t="e">
        <f t="shared" si="80"/>
        <v>#DIV/0!</v>
      </c>
      <c r="M318" s="12" t="e">
        <f t="shared" si="81"/>
        <v>#DIV/0!</v>
      </c>
      <c r="N318" s="95" t="e">
        <f t="shared" si="82"/>
        <v>#DIV/0!</v>
      </c>
      <c r="O318" s="90" t="e">
        <f t="shared" si="73"/>
        <v>#DIV/0!</v>
      </c>
      <c r="P318" s="90" t="e">
        <f t="shared" si="74"/>
        <v>#DIV/0!</v>
      </c>
      <c r="Q318" s="90"/>
      <c r="R318" s="30"/>
    </row>
    <row r="319" spans="1:18" x14ac:dyDescent="0.2">
      <c r="A319">
        <v>11</v>
      </c>
      <c r="B319">
        <v>14741988</v>
      </c>
      <c r="C319">
        <v>449</v>
      </c>
      <c r="D319">
        <v>200</v>
      </c>
      <c r="E319" s="123">
        <f t="shared" si="72"/>
        <v>317</v>
      </c>
      <c r="F319" s="102" t="e">
        <f t="shared" si="71"/>
        <v>#DIV/0!</v>
      </c>
      <c r="G319" s="4">
        <f t="shared" si="75"/>
        <v>304</v>
      </c>
      <c r="H319" s="12" t="e">
        <f t="shared" si="76"/>
        <v>#DIV/0!</v>
      </c>
      <c r="I319" s="12" t="e">
        <f t="shared" si="77"/>
        <v>#DIV/0!</v>
      </c>
      <c r="J319" s="12" t="e">
        <f t="shared" si="78"/>
        <v>#DIV/0!</v>
      </c>
      <c r="K319" s="12">
        <f t="shared" si="79"/>
        <v>92416</v>
      </c>
      <c r="L319" s="12" t="e">
        <f t="shared" si="80"/>
        <v>#DIV/0!</v>
      </c>
      <c r="M319" s="12" t="e">
        <f t="shared" si="81"/>
        <v>#DIV/0!</v>
      </c>
      <c r="N319" s="95" t="e">
        <f t="shared" si="82"/>
        <v>#DIV/0!</v>
      </c>
      <c r="O319" s="90" t="e">
        <f t="shared" si="73"/>
        <v>#DIV/0!</v>
      </c>
      <c r="P319" s="90" t="e">
        <f t="shared" si="74"/>
        <v>#DIV/0!</v>
      </c>
      <c r="Q319" s="90"/>
      <c r="R319" s="30"/>
    </row>
    <row r="320" spans="1:18" x14ac:dyDescent="0.2">
      <c r="A320">
        <v>11</v>
      </c>
      <c r="B320">
        <v>14782615</v>
      </c>
      <c r="C320">
        <v>416</v>
      </c>
      <c r="D320">
        <v>200</v>
      </c>
      <c r="E320" s="123">
        <f t="shared" si="72"/>
        <v>318</v>
      </c>
      <c r="F320" s="102" t="e">
        <f t="shared" si="71"/>
        <v>#DIV/0!</v>
      </c>
      <c r="G320" s="4">
        <f t="shared" si="75"/>
        <v>305</v>
      </c>
      <c r="H320" s="12" t="e">
        <f t="shared" si="76"/>
        <v>#DIV/0!</v>
      </c>
      <c r="I320" s="12" t="e">
        <f t="shared" si="77"/>
        <v>#DIV/0!</v>
      </c>
      <c r="J320" s="12" t="e">
        <f t="shared" si="78"/>
        <v>#DIV/0!</v>
      </c>
      <c r="K320" s="12">
        <f t="shared" si="79"/>
        <v>93025</v>
      </c>
      <c r="L320" s="12" t="e">
        <f t="shared" si="80"/>
        <v>#DIV/0!</v>
      </c>
      <c r="M320" s="12" t="e">
        <f t="shared" si="81"/>
        <v>#DIV/0!</v>
      </c>
      <c r="N320" s="95" t="e">
        <f t="shared" si="82"/>
        <v>#DIV/0!</v>
      </c>
      <c r="O320" s="90" t="e">
        <f t="shared" si="73"/>
        <v>#DIV/0!</v>
      </c>
      <c r="P320" s="90" t="e">
        <f t="shared" si="74"/>
        <v>#DIV/0!</v>
      </c>
      <c r="Q320" s="90"/>
      <c r="R320" s="30"/>
    </row>
    <row r="321" spans="1:18" x14ac:dyDescent="0.2">
      <c r="A321">
        <v>11</v>
      </c>
      <c r="B321">
        <v>14821119</v>
      </c>
      <c r="C321">
        <v>471</v>
      </c>
      <c r="D321">
        <v>200</v>
      </c>
      <c r="E321" s="123">
        <f t="shared" si="72"/>
        <v>319</v>
      </c>
      <c r="F321" s="102" t="e">
        <f t="shared" si="71"/>
        <v>#DIV/0!</v>
      </c>
      <c r="G321" s="4">
        <f t="shared" si="75"/>
        <v>306</v>
      </c>
      <c r="H321" s="12" t="e">
        <f t="shared" si="76"/>
        <v>#DIV/0!</v>
      </c>
      <c r="I321" s="12" t="e">
        <f t="shared" si="77"/>
        <v>#DIV/0!</v>
      </c>
      <c r="J321" s="12" t="e">
        <f t="shared" si="78"/>
        <v>#DIV/0!</v>
      </c>
      <c r="K321" s="12">
        <f t="shared" si="79"/>
        <v>93636</v>
      </c>
      <c r="L321" s="12" t="e">
        <f t="shared" si="80"/>
        <v>#DIV/0!</v>
      </c>
      <c r="M321" s="12" t="e">
        <f t="shared" si="81"/>
        <v>#DIV/0!</v>
      </c>
      <c r="N321" s="95" t="e">
        <f t="shared" si="82"/>
        <v>#DIV/0!</v>
      </c>
      <c r="O321" s="90" t="e">
        <f t="shared" si="73"/>
        <v>#DIV/0!</v>
      </c>
      <c r="P321" s="90" t="e">
        <f t="shared" si="74"/>
        <v>#DIV/0!</v>
      </c>
      <c r="Q321" s="90"/>
      <c r="R321" s="30"/>
    </row>
    <row r="322" spans="1:18" x14ac:dyDescent="0.2">
      <c r="A322">
        <v>11</v>
      </c>
      <c r="B322">
        <v>14860294</v>
      </c>
      <c r="C322">
        <v>456</v>
      </c>
      <c r="D322">
        <v>200</v>
      </c>
      <c r="E322" s="123">
        <f t="shared" si="72"/>
        <v>320</v>
      </c>
      <c r="F322" s="102" t="e">
        <f t="shared" si="71"/>
        <v>#DIV/0!</v>
      </c>
      <c r="G322" s="4">
        <f t="shared" si="75"/>
        <v>307</v>
      </c>
      <c r="H322" s="12" t="e">
        <f t="shared" si="76"/>
        <v>#DIV/0!</v>
      </c>
      <c r="I322" s="12" t="e">
        <f t="shared" si="77"/>
        <v>#DIV/0!</v>
      </c>
      <c r="J322" s="12" t="e">
        <f t="shared" si="78"/>
        <v>#DIV/0!</v>
      </c>
      <c r="K322" s="12">
        <f t="shared" si="79"/>
        <v>94249</v>
      </c>
      <c r="L322" s="12" t="e">
        <f t="shared" si="80"/>
        <v>#DIV/0!</v>
      </c>
      <c r="M322" s="12" t="e">
        <f t="shared" si="81"/>
        <v>#DIV/0!</v>
      </c>
      <c r="N322" s="95" t="e">
        <f t="shared" si="82"/>
        <v>#DIV/0!</v>
      </c>
      <c r="O322" s="90" t="e">
        <f t="shared" si="73"/>
        <v>#DIV/0!</v>
      </c>
      <c r="P322" s="90" t="e">
        <f t="shared" si="74"/>
        <v>#DIV/0!</v>
      </c>
      <c r="Q322" s="90"/>
      <c r="R322" s="30"/>
    </row>
    <row r="323" spans="1:18" x14ac:dyDescent="0.2">
      <c r="A323">
        <v>11</v>
      </c>
      <c r="B323">
        <v>14901271</v>
      </c>
      <c r="C323">
        <v>398</v>
      </c>
      <c r="D323">
        <v>200</v>
      </c>
      <c r="E323" s="123">
        <f t="shared" si="72"/>
        <v>321</v>
      </c>
      <c r="F323" s="102" t="e">
        <f t="shared" si="71"/>
        <v>#DIV/0!</v>
      </c>
      <c r="G323" s="4">
        <f t="shared" si="75"/>
        <v>308</v>
      </c>
      <c r="H323" s="12" t="e">
        <f t="shared" si="76"/>
        <v>#DIV/0!</v>
      </c>
      <c r="I323" s="12" t="e">
        <f t="shared" si="77"/>
        <v>#DIV/0!</v>
      </c>
      <c r="J323" s="12" t="e">
        <f t="shared" si="78"/>
        <v>#DIV/0!</v>
      </c>
      <c r="K323" s="12">
        <f t="shared" si="79"/>
        <v>94864</v>
      </c>
      <c r="L323" s="12" t="e">
        <f t="shared" si="80"/>
        <v>#DIV/0!</v>
      </c>
      <c r="M323" s="12" t="e">
        <f t="shared" si="81"/>
        <v>#DIV/0!</v>
      </c>
      <c r="N323" s="95" t="e">
        <f t="shared" si="82"/>
        <v>#DIV/0!</v>
      </c>
      <c r="O323" s="90" t="e">
        <f t="shared" si="73"/>
        <v>#DIV/0!</v>
      </c>
      <c r="P323" s="90" t="e">
        <f t="shared" si="74"/>
        <v>#DIV/0!</v>
      </c>
      <c r="Q323" s="90"/>
      <c r="R323" s="30"/>
    </row>
    <row r="324" spans="1:18" x14ac:dyDescent="0.2">
      <c r="A324">
        <v>11</v>
      </c>
      <c r="B324">
        <v>14940292</v>
      </c>
      <c r="C324">
        <v>463</v>
      </c>
      <c r="D324">
        <v>200</v>
      </c>
      <c r="E324" s="123">
        <f t="shared" si="72"/>
        <v>322</v>
      </c>
      <c r="F324" s="102" t="e">
        <f t="shared" ref="F324:F362" si="83">AVERAGEIF($A$3:$A$110279,E324,$C$3:$C$110279)</f>
        <v>#DIV/0!</v>
      </c>
      <c r="G324" s="4">
        <f t="shared" si="75"/>
        <v>309</v>
      </c>
      <c r="H324" s="12" t="e">
        <f t="shared" si="76"/>
        <v>#DIV/0!</v>
      </c>
      <c r="I324" s="12" t="e">
        <f t="shared" si="77"/>
        <v>#DIV/0!</v>
      </c>
      <c r="J324" s="12" t="e">
        <f t="shared" si="78"/>
        <v>#DIV/0!</v>
      </c>
      <c r="K324" s="12">
        <f t="shared" si="79"/>
        <v>95481</v>
      </c>
      <c r="L324" s="12" t="e">
        <f t="shared" si="80"/>
        <v>#DIV/0!</v>
      </c>
      <c r="M324" s="12" t="e">
        <f t="shared" si="81"/>
        <v>#DIV/0!</v>
      </c>
      <c r="N324" s="95" t="e">
        <f t="shared" si="82"/>
        <v>#DIV/0!</v>
      </c>
      <c r="O324" s="90" t="e">
        <f t="shared" si="73"/>
        <v>#DIV/0!</v>
      </c>
      <c r="P324" s="90" t="e">
        <f t="shared" si="74"/>
        <v>#DIV/0!</v>
      </c>
      <c r="Q324" s="90"/>
      <c r="R324" s="30"/>
    </row>
    <row r="325" spans="1:18" x14ac:dyDescent="0.2">
      <c r="A325">
        <v>11</v>
      </c>
      <c r="B325">
        <v>14979501</v>
      </c>
      <c r="C325">
        <v>457</v>
      </c>
      <c r="D325">
        <v>200</v>
      </c>
      <c r="E325" s="123">
        <f t="shared" ref="E325:E362" si="84">E324+1</f>
        <v>323</v>
      </c>
      <c r="F325" s="102" t="e">
        <f t="shared" si="83"/>
        <v>#DIV/0!</v>
      </c>
      <c r="G325" s="4">
        <f t="shared" si="75"/>
        <v>310</v>
      </c>
      <c r="H325" s="12" t="e">
        <f t="shared" si="76"/>
        <v>#DIV/0!</v>
      </c>
      <c r="I325" s="12" t="e">
        <f t="shared" si="77"/>
        <v>#DIV/0!</v>
      </c>
      <c r="J325" s="12" t="e">
        <f t="shared" si="78"/>
        <v>#DIV/0!</v>
      </c>
      <c r="K325" s="12">
        <f t="shared" si="79"/>
        <v>96100</v>
      </c>
      <c r="L325" s="12" t="e">
        <f t="shared" si="80"/>
        <v>#DIV/0!</v>
      </c>
      <c r="M325" s="12" t="e">
        <f t="shared" si="81"/>
        <v>#DIV/0!</v>
      </c>
      <c r="N325" s="95" t="e">
        <f t="shared" si="82"/>
        <v>#DIV/0!</v>
      </c>
      <c r="O325" s="90" t="e">
        <f t="shared" ref="O325:O362" si="85">F324*$Y$10+$Y$11*E324</f>
        <v>#DIV/0!</v>
      </c>
      <c r="P325" s="90" t="e">
        <f t="shared" ref="P325:P362" si="86">F324*$AE$10+$AE$11*E324</f>
        <v>#DIV/0!</v>
      </c>
      <c r="Q325" s="90"/>
      <c r="R325" s="30"/>
    </row>
    <row r="326" spans="1:18" x14ac:dyDescent="0.2">
      <c r="A326">
        <v>11</v>
      </c>
      <c r="B326">
        <v>15018464</v>
      </c>
      <c r="C326">
        <v>464</v>
      </c>
      <c r="D326">
        <v>200</v>
      </c>
      <c r="E326" s="123">
        <f t="shared" si="84"/>
        <v>324</v>
      </c>
      <c r="F326" s="102" t="e">
        <f t="shared" si="83"/>
        <v>#DIV/0!</v>
      </c>
      <c r="G326" s="4">
        <f t="shared" si="75"/>
        <v>311</v>
      </c>
      <c r="H326" s="12" t="e">
        <f t="shared" si="76"/>
        <v>#DIV/0!</v>
      </c>
      <c r="I326" s="12" t="e">
        <f t="shared" si="77"/>
        <v>#DIV/0!</v>
      </c>
      <c r="J326" s="12" t="e">
        <f t="shared" si="78"/>
        <v>#DIV/0!</v>
      </c>
      <c r="K326" s="12">
        <f t="shared" si="79"/>
        <v>96721</v>
      </c>
      <c r="L326" s="12" t="e">
        <f t="shared" si="80"/>
        <v>#DIV/0!</v>
      </c>
      <c r="M326" s="12" t="e">
        <f t="shared" si="81"/>
        <v>#DIV/0!</v>
      </c>
      <c r="N326" s="95" t="e">
        <f t="shared" si="82"/>
        <v>#DIV/0!</v>
      </c>
      <c r="O326" s="90" t="e">
        <f t="shared" si="85"/>
        <v>#DIV/0!</v>
      </c>
      <c r="P326" s="90" t="e">
        <f t="shared" si="86"/>
        <v>#DIV/0!</v>
      </c>
      <c r="Q326" s="90"/>
      <c r="R326" s="30"/>
    </row>
    <row r="327" spans="1:18" x14ac:dyDescent="0.2">
      <c r="A327">
        <v>11</v>
      </c>
      <c r="B327">
        <v>15057345</v>
      </c>
      <c r="C327">
        <v>469</v>
      </c>
      <c r="D327">
        <v>200</v>
      </c>
      <c r="E327" s="123">
        <f t="shared" si="84"/>
        <v>325</v>
      </c>
      <c r="F327" s="102" t="e">
        <f t="shared" si="83"/>
        <v>#DIV/0!</v>
      </c>
      <c r="G327" s="4">
        <f t="shared" si="75"/>
        <v>312</v>
      </c>
      <c r="H327" s="12" t="e">
        <f t="shared" si="76"/>
        <v>#DIV/0!</v>
      </c>
      <c r="I327" s="12" t="e">
        <f t="shared" si="77"/>
        <v>#DIV/0!</v>
      </c>
      <c r="J327" s="12" t="e">
        <f t="shared" si="78"/>
        <v>#DIV/0!</v>
      </c>
      <c r="K327" s="12">
        <f t="shared" si="79"/>
        <v>97344</v>
      </c>
      <c r="L327" s="12" t="e">
        <f t="shared" si="80"/>
        <v>#DIV/0!</v>
      </c>
      <c r="M327" s="12" t="e">
        <f t="shared" si="81"/>
        <v>#DIV/0!</v>
      </c>
      <c r="N327" s="95" t="e">
        <f t="shared" si="82"/>
        <v>#DIV/0!</v>
      </c>
      <c r="O327" s="90" t="e">
        <f t="shared" si="85"/>
        <v>#DIV/0!</v>
      </c>
      <c r="P327" s="90" t="e">
        <f t="shared" si="86"/>
        <v>#DIV/0!</v>
      </c>
      <c r="Q327" s="90"/>
      <c r="R327" s="30"/>
    </row>
    <row r="328" spans="1:18" x14ac:dyDescent="0.2">
      <c r="A328">
        <v>11</v>
      </c>
      <c r="B328">
        <v>15101089</v>
      </c>
      <c r="C328">
        <v>219</v>
      </c>
      <c r="D328">
        <v>200</v>
      </c>
      <c r="E328" s="123">
        <f t="shared" si="84"/>
        <v>326</v>
      </c>
      <c r="F328" s="102" t="e">
        <f t="shared" si="83"/>
        <v>#DIV/0!</v>
      </c>
      <c r="G328" s="4">
        <f t="shared" si="75"/>
        <v>313</v>
      </c>
      <c r="H328" s="12" t="e">
        <f t="shared" si="76"/>
        <v>#DIV/0!</v>
      </c>
      <c r="I328" s="12" t="e">
        <f t="shared" si="77"/>
        <v>#DIV/0!</v>
      </c>
      <c r="J328" s="12" t="e">
        <f t="shared" si="78"/>
        <v>#DIV/0!</v>
      </c>
      <c r="K328" s="12">
        <f t="shared" si="79"/>
        <v>97969</v>
      </c>
      <c r="L328" s="12" t="e">
        <f t="shared" si="80"/>
        <v>#DIV/0!</v>
      </c>
      <c r="M328" s="12" t="e">
        <f t="shared" si="81"/>
        <v>#DIV/0!</v>
      </c>
      <c r="N328" s="95" t="e">
        <f t="shared" si="82"/>
        <v>#DIV/0!</v>
      </c>
      <c r="O328" s="90" t="e">
        <f t="shared" si="85"/>
        <v>#DIV/0!</v>
      </c>
      <c r="P328" s="90" t="e">
        <f t="shared" si="86"/>
        <v>#DIV/0!</v>
      </c>
      <c r="Q328" s="90"/>
      <c r="R328" s="30"/>
    </row>
    <row r="329" spans="1:18" x14ac:dyDescent="0.2">
      <c r="A329">
        <v>11</v>
      </c>
      <c r="B329">
        <v>15142132</v>
      </c>
      <c r="C329">
        <v>478</v>
      </c>
      <c r="D329">
        <v>200</v>
      </c>
      <c r="E329" s="123">
        <f t="shared" si="84"/>
        <v>327</v>
      </c>
      <c r="F329" s="102" t="e">
        <f t="shared" si="83"/>
        <v>#DIV/0!</v>
      </c>
      <c r="G329" s="4">
        <f t="shared" si="75"/>
        <v>314</v>
      </c>
      <c r="H329" s="12" t="e">
        <f t="shared" si="76"/>
        <v>#DIV/0!</v>
      </c>
      <c r="I329" s="12" t="e">
        <f t="shared" si="77"/>
        <v>#DIV/0!</v>
      </c>
      <c r="J329" s="12" t="e">
        <f t="shared" si="78"/>
        <v>#DIV/0!</v>
      </c>
      <c r="K329" s="12">
        <f t="shared" si="79"/>
        <v>98596</v>
      </c>
      <c r="L329" s="12" t="e">
        <f t="shared" si="80"/>
        <v>#DIV/0!</v>
      </c>
      <c r="M329" s="12" t="e">
        <f t="shared" si="81"/>
        <v>#DIV/0!</v>
      </c>
      <c r="N329" s="95" t="e">
        <f t="shared" si="82"/>
        <v>#DIV/0!</v>
      </c>
      <c r="O329" s="90" t="e">
        <f t="shared" si="85"/>
        <v>#DIV/0!</v>
      </c>
      <c r="P329" s="90" t="e">
        <f t="shared" si="86"/>
        <v>#DIV/0!</v>
      </c>
      <c r="Q329" s="90"/>
      <c r="R329" s="30"/>
    </row>
    <row r="330" spans="1:18" x14ac:dyDescent="0.2">
      <c r="A330">
        <v>11</v>
      </c>
      <c r="B330">
        <v>15180937</v>
      </c>
      <c r="C330">
        <v>470</v>
      </c>
      <c r="D330">
        <v>200</v>
      </c>
      <c r="E330" s="123">
        <f t="shared" si="84"/>
        <v>328</v>
      </c>
      <c r="F330" s="102" t="e">
        <f t="shared" si="83"/>
        <v>#DIV/0!</v>
      </c>
      <c r="G330" s="4">
        <f t="shared" si="75"/>
        <v>315</v>
      </c>
      <c r="H330" s="12" t="e">
        <f t="shared" si="76"/>
        <v>#DIV/0!</v>
      </c>
      <c r="I330" s="12" t="e">
        <f t="shared" si="77"/>
        <v>#DIV/0!</v>
      </c>
      <c r="J330" s="12" t="e">
        <f t="shared" si="78"/>
        <v>#DIV/0!</v>
      </c>
      <c r="K330" s="12">
        <f t="shared" si="79"/>
        <v>99225</v>
      </c>
      <c r="L330" s="12" t="e">
        <f t="shared" si="80"/>
        <v>#DIV/0!</v>
      </c>
      <c r="M330" s="12" t="e">
        <f t="shared" si="81"/>
        <v>#DIV/0!</v>
      </c>
      <c r="N330" s="95" t="e">
        <f t="shared" si="82"/>
        <v>#DIV/0!</v>
      </c>
      <c r="O330" s="90" t="e">
        <f t="shared" si="85"/>
        <v>#DIV/0!</v>
      </c>
      <c r="P330" s="90" t="e">
        <f t="shared" si="86"/>
        <v>#DIV/0!</v>
      </c>
      <c r="Q330" s="90"/>
      <c r="R330" s="30"/>
    </row>
    <row r="331" spans="1:18" x14ac:dyDescent="0.2">
      <c r="A331">
        <v>11</v>
      </c>
      <c r="B331">
        <v>15220675</v>
      </c>
      <c r="C331">
        <v>440</v>
      </c>
      <c r="D331">
        <v>200</v>
      </c>
      <c r="E331" s="123">
        <f t="shared" si="84"/>
        <v>329</v>
      </c>
      <c r="F331" s="102" t="e">
        <f t="shared" si="83"/>
        <v>#DIV/0!</v>
      </c>
      <c r="G331" s="4">
        <f t="shared" si="75"/>
        <v>316</v>
      </c>
      <c r="H331" s="12" t="e">
        <f t="shared" si="76"/>
        <v>#DIV/0!</v>
      </c>
      <c r="I331" s="12" t="e">
        <f t="shared" si="77"/>
        <v>#DIV/0!</v>
      </c>
      <c r="J331" s="12" t="e">
        <f t="shared" si="78"/>
        <v>#DIV/0!</v>
      </c>
      <c r="K331" s="12">
        <f t="shared" si="79"/>
        <v>99856</v>
      </c>
      <c r="L331" s="12" t="e">
        <f t="shared" si="80"/>
        <v>#DIV/0!</v>
      </c>
      <c r="M331" s="12" t="e">
        <f t="shared" si="81"/>
        <v>#DIV/0!</v>
      </c>
      <c r="N331" s="95" t="e">
        <f t="shared" si="82"/>
        <v>#DIV/0!</v>
      </c>
      <c r="O331" s="90" t="e">
        <f t="shared" si="85"/>
        <v>#DIV/0!</v>
      </c>
      <c r="P331" s="90" t="e">
        <f t="shared" si="86"/>
        <v>#DIV/0!</v>
      </c>
      <c r="Q331" s="90"/>
      <c r="R331" s="30"/>
    </row>
    <row r="332" spans="1:18" x14ac:dyDescent="0.2">
      <c r="A332">
        <v>11</v>
      </c>
      <c r="B332">
        <v>15262013</v>
      </c>
      <c r="C332">
        <v>412</v>
      </c>
      <c r="D332">
        <v>200</v>
      </c>
      <c r="E332" s="123">
        <f t="shared" si="84"/>
        <v>330</v>
      </c>
      <c r="F332" s="102" t="e">
        <f t="shared" si="83"/>
        <v>#DIV/0!</v>
      </c>
      <c r="G332" s="4">
        <f t="shared" si="75"/>
        <v>317</v>
      </c>
      <c r="H332" s="12" t="e">
        <f t="shared" si="76"/>
        <v>#DIV/0!</v>
      </c>
      <c r="I332" s="12" t="e">
        <f t="shared" si="77"/>
        <v>#DIV/0!</v>
      </c>
      <c r="J332" s="12" t="e">
        <f t="shared" si="78"/>
        <v>#DIV/0!</v>
      </c>
      <c r="K332" s="12">
        <f t="shared" si="79"/>
        <v>100489</v>
      </c>
      <c r="L332" s="12" t="e">
        <f t="shared" si="80"/>
        <v>#DIV/0!</v>
      </c>
      <c r="M332" s="12" t="e">
        <f t="shared" si="81"/>
        <v>#DIV/0!</v>
      </c>
      <c r="N332" s="95" t="e">
        <f t="shared" si="82"/>
        <v>#DIV/0!</v>
      </c>
      <c r="O332" s="90" t="e">
        <f t="shared" si="85"/>
        <v>#DIV/0!</v>
      </c>
      <c r="P332" s="90" t="e">
        <f t="shared" si="86"/>
        <v>#DIV/0!</v>
      </c>
      <c r="Q332" s="90"/>
      <c r="R332" s="30"/>
    </row>
    <row r="333" spans="1:18" x14ac:dyDescent="0.2">
      <c r="A333">
        <v>11</v>
      </c>
      <c r="B333">
        <v>15302186</v>
      </c>
      <c r="C333">
        <v>397</v>
      </c>
      <c r="D333">
        <v>200</v>
      </c>
      <c r="E333" s="123">
        <f t="shared" si="84"/>
        <v>331</v>
      </c>
      <c r="F333" s="102" t="e">
        <f t="shared" si="83"/>
        <v>#DIV/0!</v>
      </c>
      <c r="G333" s="4">
        <f t="shared" si="75"/>
        <v>318</v>
      </c>
      <c r="H333" s="12" t="e">
        <f t="shared" si="76"/>
        <v>#DIV/0!</v>
      </c>
      <c r="I333" s="12" t="e">
        <f t="shared" si="77"/>
        <v>#DIV/0!</v>
      </c>
      <c r="J333" s="12" t="e">
        <f t="shared" si="78"/>
        <v>#DIV/0!</v>
      </c>
      <c r="K333" s="12">
        <f t="shared" si="79"/>
        <v>101124</v>
      </c>
      <c r="L333" s="12" t="e">
        <f t="shared" si="80"/>
        <v>#DIV/0!</v>
      </c>
      <c r="M333" s="12" t="e">
        <f t="shared" si="81"/>
        <v>#DIV/0!</v>
      </c>
      <c r="N333" s="95" t="e">
        <f t="shared" si="82"/>
        <v>#DIV/0!</v>
      </c>
      <c r="O333" s="90" t="e">
        <f t="shared" si="85"/>
        <v>#DIV/0!</v>
      </c>
      <c r="P333" s="90" t="e">
        <f t="shared" si="86"/>
        <v>#DIV/0!</v>
      </c>
      <c r="Q333" s="90"/>
      <c r="R333" s="30"/>
    </row>
    <row r="334" spans="1:18" x14ac:dyDescent="0.2">
      <c r="A334">
        <v>11</v>
      </c>
      <c r="B334">
        <v>15340936</v>
      </c>
      <c r="C334">
        <v>471</v>
      </c>
      <c r="D334">
        <v>200</v>
      </c>
      <c r="E334" s="123">
        <f t="shared" si="84"/>
        <v>332</v>
      </c>
      <c r="F334" s="102" t="e">
        <f t="shared" si="83"/>
        <v>#DIV/0!</v>
      </c>
      <c r="G334" s="4">
        <f t="shared" si="75"/>
        <v>319</v>
      </c>
      <c r="H334" s="12" t="e">
        <f t="shared" si="76"/>
        <v>#DIV/0!</v>
      </c>
      <c r="I334" s="12" t="e">
        <f t="shared" si="77"/>
        <v>#DIV/0!</v>
      </c>
      <c r="J334" s="12" t="e">
        <f t="shared" si="78"/>
        <v>#DIV/0!</v>
      </c>
      <c r="K334" s="12">
        <f t="shared" si="79"/>
        <v>101761</v>
      </c>
      <c r="L334" s="12" t="e">
        <f t="shared" si="80"/>
        <v>#DIV/0!</v>
      </c>
      <c r="M334" s="12" t="e">
        <f t="shared" si="81"/>
        <v>#DIV/0!</v>
      </c>
      <c r="N334" s="95" t="e">
        <f t="shared" si="82"/>
        <v>#DIV/0!</v>
      </c>
      <c r="O334" s="90" t="e">
        <f t="shared" si="85"/>
        <v>#DIV/0!</v>
      </c>
      <c r="P334" s="90" t="e">
        <f t="shared" si="86"/>
        <v>#DIV/0!</v>
      </c>
      <c r="Q334" s="90"/>
      <c r="R334" s="30"/>
    </row>
    <row r="335" spans="1:18" x14ac:dyDescent="0.2">
      <c r="A335">
        <v>11</v>
      </c>
      <c r="B335">
        <v>15380928</v>
      </c>
      <c r="C335">
        <v>429</v>
      </c>
      <c r="D335">
        <v>200</v>
      </c>
      <c r="E335" s="123">
        <f t="shared" si="84"/>
        <v>333</v>
      </c>
      <c r="F335" s="102" t="e">
        <f t="shared" si="83"/>
        <v>#DIV/0!</v>
      </c>
      <c r="G335" s="4">
        <f t="shared" si="75"/>
        <v>320</v>
      </c>
      <c r="H335" s="12" t="e">
        <f t="shared" si="76"/>
        <v>#DIV/0!</v>
      </c>
      <c r="I335" s="12" t="e">
        <f t="shared" si="77"/>
        <v>#DIV/0!</v>
      </c>
      <c r="J335" s="12" t="e">
        <f t="shared" si="78"/>
        <v>#DIV/0!</v>
      </c>
      <c r="K335" s="12">
        <f t="shared" si="79"/>
        <v>102400</v>
      </c>
      <c r="L335" s="12" t="e">
        <f t="shared" si="80"/>
        <v>#DIV/0!</v>
      </c>
      <c r="M335" s="12" t="e">
        <f t="shared" si="81"/>
        <v>#DIV/0!</v>
      </c>
      <c r="N335" s="95" t="e">
        <f t="shared" si="82"/>
        <v>#DIV/0!</v>
      </c>
      <c r="O335" s="90" t="e">
        <f t="shared" si="85"/>
        <v>#DIV/0!</v>
      </c>
      <c r="P335" s="90" t="e">
        <f t="shared" si="86"/>
        <v>#DIV/0!</v>
      </c>
      <c r="Q335" s="90"/>
      <c r="R335" s="30"/>
    </row>
    <row r="336" spans="1:18" x14ac:dyDescent="0.2">
      <c r="A336">
        <v>11</v>
      </c>
      <c r="B336">
        <v>15395020</v>
      </c>
      <c r="C336">
        <v>176</v>
      </c>
      <c r="D336">
        <v>200</v>
      </c>
      <c r="E336" s="123">
        <f t="shared" si="84"/>
        <v>334</v>
      </c>
      <c r="F336" s="102" t="e">
        <f t="shared" si="83"/>
        <v>#DIV/0!</v>
      </c>
      <c r="G336" s="4">
        <f t="shared" si="75"/>
        <v>321</v>
      </c>
      <c r="H336" s="12" t="e">
        <f t="shared" si="76"/>
        <v>#DIV/0!</v>
      </c>
      <c r="I336" s="12" t="e">
        <f t="shared" si="77"/>
        <v>#DIV/0!</v>
      </c>
      <c r="J336" s="12" t="e">
        <f t="shared" si="78"/>
        <v>#DIV/0!</v>
      </c>
      <c r="K336" s="12">
        <f t="shared" si="79"/>
        <v>103041</v>
      </c>
      <c r="L336" s="12" t="e">
        <f t="shared" si="80"/>
        <v>#DIV/0!</v>
      </c>
      <c r="M336" s="12" t="e">
        <f t="shared" si="81"/>
        <v>#DIV/0!</v>
      </c>
      <c r="N336" s="95" t="e">
        <f t="shared" si="82"/>
        <v>#DIV/0!</v>
      </c>
      <c r="O336" s="90" t="e">
        <f t="shared" si="85"/>
        <v>#DIV/0!</v>
      </c>
      <c r="P336" s="90" t="e">
        <f t="shared" si="86"/>
        <v>#DIV/0!</v>
      </c>
      <c r="Q336" s="90"/>
      <c r="R336" s="30"/>
    </row>
    <row r="337" spans="1:18" x14ac:dyDescent="0.2">
      <c r="A337">
        <v>11</v>
      </c>
      <c r="B337">
        <v>15468187</v>
      </c>
      <c r="C337">
        <v>440</v>
      </c>
      <c r="D337">
        <v>200</v>
      </c>
      <c r="E337" s="123">
        <f t="shared" si="84"/>
        <v>335</v>
      </c>
      <c r="F337" s="102" t="e">
        <f t="shared" si="83"/>
        <v>#DIV/0!</v>
      </c>
      <c r="G337" s="4">
        <f t="shared" si="75"/>
        <v>322</v>
      </c>
      <c r="H337" s="12" t="e">
        <f t="shared" si="76"/>
        <v>#DIV/0!</v>
      </c>
      <c r="I337" s="12" t="e">
        <f t="shared" si="77"/>
        <v>#DIV/0!</v>
      </c>
      <c r="J337" s="12" t="e">
        <f t="shared" si="78"/>
        <v>#DIV/0!</v>
      </c>
      <c r="K337" s="12">
        <f t="shared" si="79"/>
        <v>103684</v>
      </c>
      <c r="L337" s="12" t="e">
        <f t="shared" si="80"/>
        <v>#DIV/0!</v>
      </c>
      <c r="M337" s="12" t="e">
        <f t="shared" si="81"/>
        <v>#DIV/0!</v>
      </c>
      <c r="N337" s="95" t="e">
        <f t="shared" si="82"/>
        <v>#DIV/0!</v>
      </c>
      <c r="O337" s="90" t="e">
        <f t="shared" si="85"/>
        <v>#DIV/0!</v>
      </c>
      <c r="P337" s="90" t="e">
        <f t="shared" si="86"/>
        <v>#DIV/0!</v>
      </c>
      <c r="Q337" s="90"/>
      <c r="R337" s="30"/>
    </row>
    <row r="338" spans="1:18" x14ac:dyDescent="0.2">
      <c r="A338">
        <v>11</v>
      </c>
      <c r="B338">
        <v>15507252</v>
      </c>
      <c r="C338">
        <v>463</v>
      </c>
      <c r="D338">
        <v>200</v>
      </c>
      <c r="E338" s="123">
        <f t="shared" si="84"/>
        <v>336</v>
      </c>
      <c r="F338" s="102" t="e">
        <f t="shared" si="83"/>
        <v>#DIV/0!</v>
      </c>
      <c r="G338" s="4">
        <f t="shared" si="75"/>
        <v>323</v>
      </c>
      <c r="H338" s="12" t="e">
        <f t="shared" si="76"/>
        <v>#DIV/0!</v>
      </c>
      <c r="I338" s="12" t="e">
        <f t="shared" si="77"/>
        <v>#DIV/0!</v>
      </c>
      <c r="J338" s="12" t="e">
        <f t="shared" si="78"/>
        <v>#DIV/0!</v>
      </c>
      <c r="K338" s="12">
        <f t="shared" si="79"/>
        <v>104329</v>
      </c>
      <c r="L338" s="12" t="e">
        <f t="shared" si="80"/>
        <v>#DIV/0!</v>
      </c>
      <c r="M338" s="12" t="e">
        <f t="shared" si="81"/>
        <v>#DIV/0!</v>
      </c>
      <c r="N338" s="95" t="e">
        <f t="shared" si="82"/>
        <v>#DIV/0!</v>
      </c>
      <c r="O338" s="90" t="e">
        <f t="shared" si="85"/>
        <v>#DIV/0!</v>
      </c>
      <c r="P338" s="90" t="e">
        <f t="shared" si="86"/>
        <v>#DIV/0!</v>
      </c>
      <c r="Q338" s="90"/>
      <c r="R338" s="30"/>
    </row>
    <row r="339" spans="1:18" x14ac:dyDescent="0.2">
      <c r="A339">
        <v>11</v>
      </c>
      <c r="B339">
        <v>15547184</v>
      </c>
      <c r="C339">
        <v>434</v>
      </c>
      <c r="D339">
        <v>200</v>
      </c>
      <c r="E339" s="123">
        <f t="shared" si="84"/>
        <v>337</v>
      </c>
      <c r="F339" s="102" t="e">
        <f t="shared" si="83"/>
        <v>#DIV/0!</v>
      </c>
      <c r="G339" s="4">
        <f t="shared" si="75"/>
        <v>324</v>
      </c>
      <c r="H339" s="12" t="e">
        <f t="shared" si="76"/>
        <v>#DIV/0!</v>
      </c>
      <c r="I339" s="12" t="e">
        <f t="shared" si="77"/>
        <v>#DIV/0!</v>
      </c>
      <c r="J339" s="12" t="e">
        <f t="shared" si="78"/>
        <v>#DIV/0!</v>
      </c>
      <c r="K339" s="12">
        <f t="shared" si="79"/>
        <v>104976</v>
      </c>
      <c r="L339" s="12" t="e">
        <f t="shared" si="80"/>
        <v>#DIV/0!</v>
      </c>
      <c r="M339" s="12" t="e">
        <f t="shared" si="81"/>
        <v>#DIV/0!</v>
      </c>
      <c r="N339" s="95" t="e">
        <f t="shared" si="82"/>
        <v>#DIV/0!</v>
      </c>
      <c r="O339" s="90" t="e">
        <f t="shared" si="85"/>
        <v>#DIV/0!</v>
      </c>
      <c r="P339" s="90" t="e">
        <f t="shared" si="86"/>
        <v>#DIV/0!</v>
      </c>
      <c r="Q339" s="90"/>
      <c r="R339" s="30"/>
    </row>
    <row r="340" spans="1:18" x14ac:dyDescent="0.2">
      <c r="A340">
        <v>11</v>
      </c>
      <c r="B340">
        <v>15587897</v>
      </c>
      <c r="C340">
        <v>408</v>
      </c>
      <c r="D340">
        <v>200</v>
      </c>
      <c r="E340" s="123">
        <f t="shared" si="84"/>
        <v>338</v>
      </c>
      <c r="F340" s="102" t="e">
        <f t="shared" si="83"/>
        <v>#DIV/0!</v>
      </c>
      <c r="G340" s="4">
        <f t="shared" si="75"/>
        <v>325</v>
      </c>
      <c r="H340" s="12" t="e">
        <f t="shared" si="76"/>
        <v>#DIV/0!</v>
      </c>
      <c r="I340" s="12" t="e">
        <f t="shared" si="77"/>
        <v>#DIV/0!</v>
      </c>
      <c r="J340" s="12" t="e">
        <f t="shared" si="78"/>
        <v>#DIV/0!</v>
      </c>
      <c r="K340" s="12">
        <f t="shared" si="79"/>
        <v>105625</v>
      </c>
      <c r="L340" s="12" t="e">
        <f t="shared" si="80"/>
        <v>#DIV/0!</v>
      </c>
      <c r="M340" s="12" t="e">
        <f t="shared" si="81"/>
        <v>#DIV/0!</v>
      </c>
      <c r="N340" s="95" t="e">
        <f t="shared" si="82"/>
        <v>#DIV/0!</v>
      </c>
      <c r="O340" s="90" t="e">
        <f t="shared" si="85"/>
        <v>#DIV/0!</v>
      </c>
      <c r="P340" s="90" t="e">
        <f t="shared" si="86"/>
        <v>#DIV/0!</v>
      </c>
      <c r="Q340" s="90"/>
      <c r="R340" s="30"/>
    </row>
    <row r="341" spans="1:18" x14ac:dyDescent="0.2">
      <c r="A341">
        <v>11</v>
      </c>
      <c r="B341">
        <v>15628325</v>
      </c>
      <c r="C341">
        <v>417</v>
      </c>
      <c r="D341">
        <v>200</v>
      </c>
      <c r="E341" s="123">
        <f t="shared" si="84"/>
        <v>339</v>
      </c>
      <c r="F341" s="102" t="e">
        <f t="shared" si="83"/>
        <v>#DIV/0!</v>
      </c>
      <c r="G341" s="4">
        <f t="shared" si="75"/>
        <v>326</v>
      </c>
      <c r="H341" s="12" t="e">
        <f t="shared" si="76"/>
        <v>#DIV/0!</v>
      </c>
      <c r="I341" s="12" t="e">
        <f t="shared" si="77"/>
        <v>#DIV/0!</v>
      </c>
      <c r="J341" s="12" t="e">
        <f t="shared" si="78"/>
        <v>#DIV/0!</v>
      </c>
      <c r="K341" s="12">
        <f t="shared" si="79"/>
        <v>106276</v>
      </c>
      <c r="L341" s="12" t="e">
        <f t="shared" si="80"/>
        <v>#DIV/0!</v>
      </c>
      <c r="M341" s="12" t="e">
        <f t="shared" si="81"/>
        <v>#DIV/0!</v>
      </c>
      <c r="N341" s="95" t="e">
        <f t="shared" si="82"/>
        <v>#DIV/0!</v>
      </c>
      <c r="O341" s="90" t="e">
        <f t="shared" si="85"/>
        <v>#DIV/0!</v>
      </c>
      <c r="P341" s="90" t="e">
        <f t="shared" si="86"/>
        <v>#DIV/0!</v>
      </c>
      <c r="Q341" s="90"/>
      <c r="R341" s="30"/>
    </row>
    <row r="342" spans="1:18" x14ac:dyDescent="0.2">
      <c r="A342">
        <v>11</v>
      </c>
      <c r="B342">
        <v>15668736</v>
      </c>
      <c r="C342">
        <v>414</v>
      </c>
      <c r="D342">
        <v>200</v>
      </c>
      <c r="E342" s="123">
        <f t="shared" si="84"/>
        <v>340</v>
      </c>
      <c r="F342" s="102" t="e">
        <f t="shared" si="83"/>
        <v>#DIV/0!</v>
      </c>
      <c r="G342" s="4">
        <f t="shared" si="75"/>
        <v>327</v>
      </c>
      <c r="H342" s="12" t="e">
        <f t="shared" si="76"/>
        <v>#DIV/0!</v>
      </c>
      <c r="I342" s="12" t="e">
        <f t="shared" si="77"/>
        <v>#DIV/0!</v>
      </c>
      <c r="J342" s="12" t="e">
        <f t="shared" si="78"/>
        <v>#DIV/0!</v>
      </c>
      <c r="K342" s="12">
        <f t="shared" si="79"/>
        <v>106929</v>
      </c>
      <c r="L342" s="12" t="e">
        <f t="shared" si="80"/>
        <v>#DIV/0!</v>
      </c>
      <c r="M342" s="12" t="e">
        <f t="shared" si="81"/>
        <v>#DIV/0!</v>
      </c>
      <c r="N342" s="95" t="e">
        <f t="shared" si="82"/>
        <v>#DIV/0!</v>
      </c>
      <c r="O342" s="90" t="e">
        <f t="shared" si="85"/>
        <v>#DIV/0!</v>
      </c>
      <c r="P342" s="90" t="e">
        <f t="shared" si="86"/>
        <v>#DIV/0!</v>
      </c>
      <c r="Q342" s="90"/>
      <c r="R342" s="30"/>
    </row>
    <row r="343" spans="1:18" x14ac:dyDescent="0.2">
      <c r="A343">
        <v>11</v>
      </c>
      <c r="B343">
        <v>15710795</v>
      </c>
      <c r="C343">
        <v>363</v>
      </c>
      <c r="D343">
        <v>200</v>
      </c>
      <c r="E343" s="123">
        <f t="shared" si="84"/>
        <v>341</v>
      </c>
      <c r="F343" s="102" t="e">
        <f t="shared" si="83"/>
        <v>#DIV/0!</v>
      </c>
      <c r="G343" s="4">
        <f t="shared" si="75"/>
        <v>328</v>
      </c>
      <c r="H343" s="12" t="e">
        <f t="shared" si="76"/>
        <v>#DIV/0!</v>
      </c>
      <c r="I343" s="12" t="e">
        <f t="shared" si="77"/>
        <v>#DIV/0!</v>
      </c>
      <c r="J343" s="12" t="e">
        <f t="shared" si="78"/>
        <v>#DIV/0!</v>
      </c>
      <c r="K343" s="12">
        <f t="shared" si="79"/>
        <v>107584</v>
      </c>
      <c r="L343" s="12" t="e">
        <f t="shared" si="80"/>
        <v>#DIV/0!</v>
      </c>
      <c r="M343" s="12" t="e">
        <f t="shared" si="81"/>
        <v>#DIV/0!</v>
      </c>
      <c r="N343" s="95" t="e">
        <f t="shared" si="82"/>
        <v>#DIV/0!</v>
      </c>
      <c r="O343" s="90" t="e">
        <f t="shared" si="85"/>
        <v>#DIV/0!</v>
      </c>
      <c r="P343" s="90" t="e">
        <f t="shared" si="86"/>
        <v>#DIV/0!</v>
      </c>
      <c r="Q343" s="90"/>
      <c r="R343" s="30"/>
    </row>
    <row r="344" spans="1:18" x14ac:dyDescent="0.2">
      <c r="A344">
        <v>12</v>
      </c>
      <c r="B344">
        <v>15752036</v>
      </c>
      <c r="C344">
        <v>385</v>
      </c>
      <c r="D344">
        <v>200</v>
      </c>
      <c r="E344" s="123">
        <f t="shared" si="84"/>
        <v>342</v>
      </c>
      <c r="F344" s="102" t="e">
        <f t="shared" si="83"/>
        <v>#DIV/0!</v>
      </c>
      <c r="G344" s="4">
        <f t="shared" si="75"/>
        <v>329</v>
      </c>
      <c r="H344" s="12" t="e">
        <f t="shared" si="76"/>
        <v>#DIV/0!</v>
      </c>
      <c r="I344" s="12" t="e">
        <f t="shared" si="77"/>
        <v>#DIV/0!</v>
      </c>
      <c r="J344" s="12" t="e">
        <f t="shared" si="78"/>
        <v>#DIV/0!</v>
      </c>
      <c r="K344" s="12">
        <f t="shared" si="79"/>
        <v>108241</v>
      </c>
      <c r="L344" s="12" t="e">
        <f t="shared" si="80"/>
        <v>#DIV/0!</v>
      </c>
      <c r="M344" s="12" t="e">
        <f t="shared" si="81"/>
        <v>#DIV/0!</v>
      </c>
      <c r="N344" s="95" t="e">
        <f t="shared" si="82"/>
        <v>#DIV/0!</v>
      </c>
      <c r="O344" s="90" t="e">
        <f t="shared" si="85"/>
        <v>#DIV/0!</v>
      </c>
      <c r="P344" s="90" t="e">
        <f t="shared" si="86"/>
        <v>#DIV/0!</v>
      </c>
      <c r="Q344" s="90"/>
      <c r="R344" s="30"/>
    </row>
    <row r="345" spans="1:18" x14ac:dyDescent="0.2">
      <c r="A345">
        <v>12</v>
      </c>
      <c r="B345">
        <v>15790848</v>
      </c>
      <c r="C345">
        <v>471</v>
      </c>
      <c r="D345">
        <v>200</v>
      </c>
      <c r="E345" s="123">
        <f t="shared" si="84"/>
        <v>343</v>
      </c>
      <c r="F345" s="102" t="e">
        <f t="shared" si="83"/>
        <v>#DIV/0!</v>
      </c>
      <c r="G345" s="4">
        <f t="shared" si="75"/>
        <v>330</v>
      </c>
      <c r="H345" s="12" t="e">
        <f t="shared" si="76"/>
        <v>#DIV/0!</v>
      </c>
      <c r="I345" s="12" t="e">
        <f t="shared" si="77"/>
        <v>#DIV/0!</v>
      </c>
      <c r="J345" s="12" t="e">
        <f t="shared" si="78"/>
        <v>#DIV/0!</v>
      </c>
      <c r="K345" s="12">
        <f t="shared" si="79"/>
        <v>108900</v>
      </c>
      <c r="L345" s="12" t="e">
        <f t="shared" si="80"/>
        <v>#DIV/0!</v>
      </c>
      <c r="M345" s="12" t="e">
        <f t="shared" si="81"/>
        <v>#DIV/0!</v>
      </c>
      <c r="N345" s="95" t="e">
        <f t="shared" si="82"/>
        <v>#DIV/0!</v>
      </c>
      <c r="O345" s="90" t="e">
        <f t="shared" si="85"/>
        <v>#DIV/0!</v>
      </c>
      <c r="P345" s="90" t="e">
        <f t="shared" si="86"/>
        <v>#DIV/0!</v>
      </c>
      <c r="Q345" s="90"/>
      <c r="R345" s="30"/>
    </row>
    <row r="346" spans="1:18" x14ac:dyDescent="0.2">
      <c r="A346">
        <v>12</v>
      </c>
      <c r="B346">
        <v>15831100</v>
      </c>
      <c r="C346">
        <v>420</v>
      </c>
      <c r="D346">
        <v>200</v>
      </c>
      <c r="E346" s="123">
        <f t="shared" si="84"/>
        <v>344</v>
      </c>
      <c r="F346" s="102" t="e">
        <f t="shared" si="83"/>
        <v>#DIV/0!</v>
      </c>
      <c r="G346" s="4">
        <f t="shared" si="75"/>
        <v>331</v>
      </c>
      <c r="H346" s="12" t="e">
        <f t="shared" si="76"/>
        <v>#DIV/0!</v>
      </c>
      <c r="I346" s="12" t="e">
        <f t="shared" si="77"/>
        <v>#DIV/0!</v>
      </c>
      <c r="J346" s="12" t="e">
        <f t="shared" si="78"/>
        <v>#DIV/0!</v>
      </c>
      <c r="K346" s="12">
        <f t="shared" si="79"/>
        <v>109561</v>
      </c>
      <c r="L346" s="12" t="e">
        <f t="shared" si="80"/>
        <v>#DIV/0!</v>
      </c>
      <c r="M346" s="12" t="e">
        <f t="shared" si="81"/>
        <v>#DIV/0!</v>
      </c>
      <c r="N346" s="95" t="e">
        <f t="shared" si="82"/>
        <v>#DIV/0!</v>
      </c>
      <c r="O346" s="90" t="e">
        <f t="shared" si="85"/>
        <v>#DIV/0!</v>
      </c>
      <c r="P346" s="90" t="e">
        <f t="shared" si="86"/>
        <v>#DIV/0!</v>
      </c>
      <c r="Q346" s="90"/>
      <c r="R346" s="30"/>
    </row>
    <row r="347" spans="1:18" x14ac:dyDescent="0.2">
      <c r="A347">
        <v>12</v>
      </c>
      <c r="B347">
        <v>15866625</v>
      </c>
      <c r="C347">
        <v>453</v>
      </c>
      <c r="D347">
        <v>200</v>
      </c>
      <c r="E347" s="123">
        <f t="shared" si="84"/>
        <v>345</v>
      </c>
      <c r="F347" s="102" t="e">
        <f t="shared" si="83"/>
        <v>#DIV/0!</v>
      </c>
      <c r="G347" s="4">
        <f t="shared" si="75"/>
        <v>332</v>
      </c>
      <c r="H347" s="12" t="e">
        <f t="shared" si="76"/>
        <v>#DIV/0!</v>
      </c>
      <c r="I347" s="12" t="e">
        <f t="shared" si="77"/>
        <v>#DIV/0!</v>
      </c>
      <c r="J347" s="12" t="e">
        <f t="shared" si="78"/>
        <v>#DIV/0!</v>
      </c>
      <c r="K347" s="12">
        <f t="shared" si="79"/>
        <v>110224</v>
      </c>
      <c r="L347" s="12" t="e">
        <f t="shared" si="80"/>
        <v>#DIV/0!</v>
      </c>
      <c r="M347" s="12" t="e">
        <f t="shared" si="81"/>
        <v>#DIV/0!</v>
      </c>
      <c r="N347" s="95" t="e">
        <f t="shared" si="82"/>
        <v>#DIV/0!</v>
      </c>
      <c r="O347" s="90" t="e">
        <f t="shared" si="85"/>
        <v>#DIV/0!</v>
      </c>
      <c r="P347" s="90" t="e">
        <f t="shared" si="86"/>
        <v>#DIV/0!</v>
      </c>
      <c r="Q347" s="90"/>
      <c r="R347" s="30"/>
    </row>
    <row r="348" spans="1:18" x14ac:dyDescent="0.2">
      <c r="A348">
        <v>12</v>
      </c>
      <c r="B348">
        <v>15915194</v>
      </c>
      <c r="C348">
        <v>270</v>
      </c>
      <c r="D348">
        <v>200</v>
      </c>
      <c r="E348" s="123">
        <f t="shared" si="84"/>
        <v>346</v>
      </c>
      <c r="F348" s="102" t="e">
        <f t="shared" si="83"/>
        <v>#DIV/0!</v>
      </c>
      <c r="G348" s="4">
        <f t="shared" si="75"/>
        <v>333</v>
      </c>
      <c r="H348" s="12" t="e">
        <f t="shared" si="76"/>
        <v>#DIV/0!</v>
      </c>
      <c r="I348" s="12" t="e">
        <f t="shared" si="77"/>
        <v>#DIV/0!</v>
      </c>
      <c r="J348" s="12" t="e">
        <f t="shared" si="78"/>
        <v>#DIV/0!</v>
      </c>
      <c r="K348" s="12">
        <f t="shared" si="79"/>
        <v>110889</v>
      </c>
      <c r="L348" s="12" t="e">
        <f t="shared" si="80"/>
        <v>#DIV/0!</v>
      </c>
      <c r="M348" s="12" t="e">
        <f t="shared" si="81"/>
        <v>#DIV/0!</v>
      </c>
      <c r="N348" s="95" t="e">
        <f t="shared" si="82"/>
        <v>#DIV/0!</v>
      </c>
      <c r="O348" s="90" t="e">
        <f t="shared" si="85"/>
        <v>#DIV/0!</v>
      </c>
      <c r="P348" s="90" t="e">
        <f t="shared" si="86"/>
        <v>#DIV/0!</v>
      </c>
      <c r="Q348" s="90"/>
      <c r="R348" s="30"/>
    </row>
    <row r="349" spans="1:18" x14ac:dyDescent="0.2">
      <c r="A349">
        <v>12</v>
      </c>
      <c r="B349">
        <v>15953736</v>
      </c>
      <c r="C349">
        <v>479</v>
      </c>
      <c r="D349">
        <v>200</v>
      </c>
      <c r="E349" s="123">
        <f t="shared" si="84"/>
        <v>347</v>
      </c>
      <c r="F349" s="102" t="e">
        <f t="shared" si="83"/>
        <v>#DIV/0!</v>
      </c>
      <c r="G349" s="4">
        <f t="shared" si="75"/>
        <v>334</v>
      </c>
      <c r="H349" s="12" t="e">
        <f t="shared" si="76"/>
        <v>#DIV/0!</v>
      </c>
      <c r="I349" s="12" t="e">
        <f t="shared" si="77"/>
        <v>#DIV/0!</v>
      </c>
      <c r="J349" s="12" t="e">
        <f t="shared" si="78"/>
        <v>#DIV/0!</v>
      </c>
      <c r="K349" s="12">
        <f t="shared" si="79"/>
        <v>111556</v>
      </c>
      <c r="L349" s="12" t="e">
        <f t="shared" si="80"/>
        <v>#DIV/0!</v>
      </c>
      <c r="M349" s="12" t="e">
        <f t="shared" si="81"/>
        <v>#DIV/0!</v>
      </c>
      <c r="N349" s="95" t="e">
        <f t="shared" si="82"/>
        <v>#DIV/0!</v>
      </c>
      <c r="O349" s="90" t="e">
        <f t="shared" si="85"/>
        <v>#DIV/0!</v>
      </c>
      <c r="P349" s="90" t="e">
        <f t="shared" si="86"/>
        <v>#DIV/0!</v>
      </c>
      <c r="Q349" s="90"/>
      <c r="R349" s="30"/>
    </row>
    <row r="350" spans="1:18" x14ac:dyDescent="0.2">
      <c r="A350">
        <v>12</v>
      </c>
      <c r="B350">
        <v>15993762</v>
      </c>
      <c r="C350">
        <v>431</v>
      </c>
      <c r="D350">
        <v>200</v>
      </c>
      <c r="E350" s="123">
        <f t="shared" si="84"/>
        <v>348</v>
      </c>
      <c r="F350" s="102" t="e">
        <f t="shared" si="83"/>
        <v>#DIV/0!</v>
      </c>
      <c r="G350" s="4">
        <f t="shared" si="75"/>
        <v>335</v>
      </c>
      <c r="H350" s="12" t="e">
        <f t="shared" si="76"/>
        <v>#DIV/0!</v>
      </c>
      <c r="I350" s="12" t="e">
        <f t="shared" si="77"/>
        <v>#DIV/0!</v>
      </c>
      <c r="J350" s="12" t="e">
        <f t="shared" si="78"/>
        <v>#DIV/0!</v>
      </c>
      <c r="K350" s="12">
        <f t="shared" si="79"/>
        <v>112225</v>
      </c>
      <c r="L350" s="12" t="e">
        <f t="shared" si="80"/>
        <v>#DIV/0!</v>
      </c>
      <c r="M350" s="12" t="e">
        <f t="shared" si="81"/>
        <v>#DIV/0!</v>
      </c>
      <c r="N350" s="95" t="e">
        <f t="shared" si="82"/>
        <v>#DIV/0!</v>
      </c>
      <c r="O350" s="90" t="e">
        <f t="shared" si="85"/>
        <v>#DIV/0!</v>
      </c>
      <c r="P350" s="90" t="e">
        <f t="shared" si="86"/>
        <v>#DIV/0!</v>
      </c>
      <c r="Q350" s="90"/>
      <c r="R350" s="30"/>
    </row>
    <row r="351" spans="1:18" x14ac:dyDescent="0.2">
      <c r="A351">
        <v>12</v>
      </c>
      <c r="B351">
        <v>16033583</v>
      </c>
      <c r="C351">
        <v>436</v>
      </c>
      <c r="D351">
        <v>200</v>
      </c>
      <c r="E351" s="123">
        <f t="shared" si="84"/>
        <v>349</v>
      </c>
      <c r="F351" s="102" t="e">
        <f t="shared" si="83"/>
        <v>#DIV/0!</v>
      </c>
      <c r="G351" s="4">
        <f t="shared" si="75"/>
        <v>336</v>
      </c>
      <c r="H351" s="12" t="e">
        <f t="shared" si="76"/>
        <v>#DIV/0!</v>
      </c>
      <c r="I351" s="12" t="e">
        <f t="shared" si="77"/>
        <v>#DIV/0!</v>
      </c>
      <c r="J351" s="12" t="e">
        <f t="shared" si="78"/>
        <v>#DIV/0!</v>
      </c>
      <c r="K351" s="12">
        <f t="shared" si="79"/>
        <v>112896</v>
      </c>
      <c r="L351" s="12" t="e">
        <f t="shared" si="80"/>
        <v>#DIV/0!</v>
      </c>
      <c r="M351" s="12" t="e">
        <f t="shared" si="81"/>
        <v>#DIV/0!</v>
      </c>
      <c r="N351" s="95" t="e">
        <f t="shared" si="82"/>
        <v>#DIV/0!</v>
      </c>
      <c r="O351" s="90" t="e">
        <f t="shared" si="85"/>
        <v>#DIV/0!</v>
      </c>
      <c r="P351" s="90" t="e">
        <f t="shared" si="86"/>
        <v>#DIV/0!</v>
      </c>
      <c r="Q351" s="90"/>
      <c r="R351" s="30"/>
    </row>
    <row r="352" spans="1:18" x14ac:dyDescent="0.2">
      <c r="A352">
        <v>12</v>
      </c>
      <c r="B352">
        <v>16073321</v>
      </c>
      <c r="C352">
        <v>437</v>
      </c>
      <c r="D352">
        <v>200</v>
      </c>
      <c r="E352" s="123">
        <f t="shared" si="84"/>
        <v>350</v>
      </c>
      <c r="F352" s="102" t="e">
        <f t="shared" si="83"/>
        <v>#DIV/0!</v>
      </c>
      <c r="G352" s="4">
        <f t="shared" si="75"/>
        <v>337</v>
      </c>
      <c r="H352" s="12" t="e">
        <f t="shared" si="76"/>
        <v>#DIV/0!</v>
      </c>
      <c r="I352" s="12" t="e">
        <f t="shared" si="77"/>
        <v>#DIV/0!</v>
      </c>
      <c r="J352" s="12" t="e">
        <f t="shared" si="78"/>
        <v>#DIV/0!</v>
      </c>
      <c r="K352" s="12">
        <f t="shared" si="79"/>
        <v>113569</v>
      </c>
      <c r="L352" s="12" t="e">
        <f t="shared" si="80"/>
        <v>#DIV/0!</v>
      </c>
      <c r="M352" s="12" t="e">
        <f t="shared" si="81"/>
        <v>#DIV/0!</v>
      </c>
      <c r="N352" s="95" t="e">
        <f t="shared" si="82"/>
        <v>#DIV/0!</v>
      </c>
      <c r="O352" s="90" t="e">
        <f t="shared" si="85"/>
        <v>#DIV/0!</v>
      </c>
      <c r="P352" s="90" t="e">
        <f t="shared" si="86"/>
        <v>#DIV/0!</v>
      </c>
      <c r="Q352" s="90"/>
      <c r="R352" s="30"/>
    </row>
    <row r="353" spans="1:18" x14ac:dyDescent="0.2">
      <c r="A353">
        <v>12</v>
      </c>
      <c r="B353">
        <v>16114844</v>
      </c>
      <c r="C353">
        <v>377</v>
      </c>
      <c r="D353">
        <v>200</v>
      </c>
      <c r="E353" s="123">
        <f t="shared" si="84"/>
        <v>351</v>
      </c>
      <c r="F353" s="102" t="e">
        <f t="shared" si="83"/>
        <v>#DIV/0!</v>
      </c>
      <c r="G353" s="4">
        <f t="shared" si="75"/>
        <v>338</v>
      </c>
      <c r="H353" s="12" t="e">
        <f t="shared" si="76"/>
        <v>#DIV/0!</v>
      </c>
      <c r="I353" s="12" t="e">
        <f t="shared" si="77"/>
        <v>#DIV/0!</v>
      </c>
      <c r="J353" s="12" t="e">
        <f t="shared" si="78"/>
        <v>#DIV/0!</v>
      </c>
      <c r="K353" s="12">
        <f t="shared" si="79"/>
        <v>114244</v>
      </c>
      <c r="L353" s="12" t="e">
        <f t="shared" si="80"/>
        <v>#DIV/0!</v>
      </c>
      <c r="M353" s="12" t="e">
        <f t="shared" si="81"/>
        <v>#DIV/0!</v>
      </c>
      <c r="N353" s="95" t="e">
        <f t="shared" si="82"/>
        <v>#DIV/0!</v>
      </c>
      <c r="O353" s="90" t="e">
        <f t="shared" si="85"/>
        <v>#DIV/0!</v>
      </c>
      <c r="P353" s="90" t="e">
        <f t="shared" si="86"/>
        <v>#DIV/0!</v>
      </c>
      <c r="Q353" s="90"/>
      <c r="R353" s="30"/>
    </row>
    <row r="354" spans="1:18" x14ac:dyDescent="0.2">
      <c r="A354">
        <v>12</v>
      </c>
      <c r="B354">
        <v>16153221</v>
      </c>
      <c r="C354">
        <v>483</v>
      </c>
      <c r="D354">
        <v>200</v>
      </c>
      <c r="E354" s="123">
        <f t="shared" si="84"/>
        <v>352</v>
      </c>
      <c r="F354" s="102" t="e">
        <f t="shared" si="83"/>
        <v>#DIV/0!</v>
      </c>
      <c r="G354" s="4">
        <f t="shared" si="75"/>
        <v>339</v>
      </c>
      <c r="H354" s="12" t="e">
        <f t="shared" si="76"/>
        <v>#DIV/0!</v>
      </c>
      <c r="I354" s="12" t="e">
        <f t="shared" si="77"/>
        <v>#DIV/0!</v>
      </c>
      <c r="J354" s="12" t="e">
        <f t="shared" si="78"/>
        <v>#DIV/0!</v>
      </c>
      <c r="K354" s="12">
        <f t="shared" si="79"/>
        <v>114921</v>
      </c>
      <c r="L354" s="12" t="e">
        <f t="shared" si="80"/>
        <v>#DIV/0!</v>
      </c>
      <c r="M354" s="12" t="e">
        <f t="shared" si="81"/>
        <v>#DIV/0!</v>
      </c>
      <c r="N354" s="95" t="e">
        <f t="shared" si="82"/>
        <v>#DIV/0!</v>
      </c>
      <c r="O354" s="90" t="e">
        <f t="shared" si="85"/>
        <v>#DIV/0!</v>
      </c>
      <c r="P354" s="90" t="e">
        <f t="shared" si="86"/>
        <v>#DIV/0!</v>
      </c>
      <c r="Q354" s="90"/>
      <c r="R354" s="30"/>
    </row>
    <row r="355" spans="1:18" x14ac:dyDescent="0.2">
      <c r="A355">
        <v>12</v>
      </c>
      <c r="B355">
        <v>16192071</v>
      </c>
      <c r="C355">
        <v>469</v>
      </c>
      <c r="D355">
        <v>200</v>
      </c>
      <c r="E355" s="123">
        <f t="shared" si="84"/>
        <v>353</v>
      </c>
      <c r="F355" s="102" t="e">
        <f t="shared" si="83"/>
        <v>#DIV/0!</v>
      </c>
      <c r="G355" s="4">
        <f t="shared" si="75"/>
        <v>340</v>
      </c>
      <c r="H355" s="12" t="e">
        <f t="shared" si="76"/>
        <v>#DIV/0!</v>
      </c>
      <c r="I355" s="12" t="e">
        <f t="shared" si="77"/>
        <v>#DIV/0!</v>
      </c>
      <c r="J355" s="12" t="e">
        <f t="shared" si="78"/>
        <v>#DIV/0!</v>
      </c>
      <c r="K355" s="12">
        <f t="shared" si="79"/>
        <v>115600</v>
      </c>
      <c r="L355" s="12" t="e">
        <f t="shared" si="80"/>
        <v>#DIV/0!</v>
      </c>
      <c r="M355" s="12" t="e">
        <f t="shared" si="81"/>
        <v>#DIV/0!</v>
      </c>
      <c r="N355" s="95" t="e">
        <f t="shared" si="82"/>
        <v>#DIV/0!</v>
      </c>
      <c r="O355" s="90" t="e">
        <f t="shared" si="85"/>
        <v>#DIV/0!</v>
      </c>
      <c r="P355" s="90" t="e">
        <f t="shared" si="86"/>
        <v>#DIV/0!</v>
      </c>
      <c r="Q355" s="90"/>
      <c r="R355" s="30"/>
    </row>
    <row r="356" spans="1:18" x14ac:dyDescent="0.2">
      <c r="A356">
        <v>12</v>
      </c>
      <c r="B356">
        <v>16237940</v>
      </c>
      <c r="C356">
        <v>231</v>
      </c>
      <c r="D356">
        <v>200</v>
      </c>
      <c r="E356" s="123">
        <f t="shared" si="84"/>
        <v>354</v>
      </c>
      <c r="F356" s="102" t="e">
        <f t="shared" si="83"/>
        <v>#DIV/0!</v>
      </c>
      <c r="G356" s="4">
        <f t="shared" ref="G356:G362" si="87">E356-$S$3</f>
        <v>341</v>
      </c>
      <c r="H356" s="12" t="e">
        <f t="shared" ref="H356:H362" si="88">F356-$S$4</f>
        <v>#DIV/0!</v>
      </c>
      <c r="I356" s="12" t="e">
        <f t="shared" ref="I356:I362" si="89">H356*H356</f>
        <v>#DIV/0!</v>
      </c>
      <c r="J356" s="12" t="e">
        <f t="shared" ref="J356:J362" si="90">G356*H356</f>
        <v>#DIV/0!</v>
      </c>
      <c r="K356" s="12">
        <f t="shared" ref="K356:K362" si="91">G356*G356</f>
        <v>116281</v>
      </c>
      <c r="L356" s="12" t="e">
        <f t="shared" ref="L356:L362" si="92">H356*H357</f>
        <v>#DIV/0!</v>
      </c>
      <c r="M356" s="12" t="e">
        <f t="shared" ref="M356:M362" si="93">G356*H357</f>
        <v>#DIV/0!</v>
      </c>
      <c r="N356" s="95" t="e">
        <f t="shared" ref="N356:N362" si="94">F355*$S$10+E355*$S$11</f>
        <v>#DIV/0!</v>
      </c>
      <c r="O356" s="90" t="e">
        <f t="shared" si="85"/>
        <v>#DIV/0!</v>
      </c>
      <c r="P356" s="90" t="e">
        <f t="shared" si="86"/>
        <v>#DIV/0!</v>
      </c>
      <c r="Q356" s="90"/>
      <c r="R356" s="30"/>
    </row>
    <row r="357" spans="1:18" x14ac:dyDescent="0.2">
      <c r="A357">
        <v>12</v>
      </c>
      <c r="B357">
        <v>16276642</v>
      </c>
      <c r="C357">
        <v>476</v>
      </c>
      <c r="D357">
        <v>200</v>
      </c>
      <c r="E357" s="123">
        <f t="shared" si="84"/>
        <v>355</v>
      </c>
      <c r="F357" s="102" t="e">
        <f t="shared" si="83"/>
        <v>#DIV/0!</v>
      </c>
      <c r="G357" s="4">
        <f t="shared" si="87"/>
        <v>342</v>
      </c>
      <c r="H357" s="12" t="e">
        <f t="shared" si="88"/>
        <v>#DIV/0!</v>
      </c>
      <c r="I357" s="12" t="e">
        <f t="shared" si="89"/>
        <v>#DIV/0!</v>
      </c>
      <c r="J357" s="12" t="e">
        <f t="shared" si="90"/>
        <v>#DIV/0!</v>
      </c>
      <c r="K357" s="12">
        <f t="shared" si="91"/>
        <v>116964</v>
      </c>
      <c r="L357" s="12" t="e">
        <f t="shared" si="92"/>
        <v>#DIV/0!</v>
      </c>
      <c r="M357" s="12" t="e">
        <f t="shared" si="93"/>
        <v>#DIV/0!</v>
      </c>
      <c r="N357" s="95" t="e">
        <f t="shared" si="94"/>
        <v>#DIV/0!</v>
      </c>
      <c r="O357" s="90" t="e">
        <f t="shared" si="85"/>
        <v>#DIV/0!</v>
      </c>
      <c r="P357" s="90" t="e">
        <f t="shared" si="86"/>
        <v>#DIV/0!</v>
      </c>
      <c r="Q357" s="90"/>
      <c r="R357" s="30"/>
    </row>
    <row r="358" spans="1:18" x14ac:dyDescent="0.2">
      <c r="A358">
        <v>12</v>
      </c>
      <c r="B358">
        <v>16318552</v>
      </c>
      <c r="C358">
        <v>365</v>
      </c>
      <c r="D358">
        <v>200</v>
      </c>
      <c r="E358" s="123">
        <f t="shared" si="84"/>
        <v>356</v>
      </c>
      <c r="F358" s="102" t="e">
        <f t="shared" si="83"/>
        <v>#DIV/0!</v>
      </c>
      <c r="G358" s="4">
        <f t="shared" si="87"/>
        <v>343</v>
      </c>
      <c r="H358" s="12" t="e">
        <f t="shared" si="88"/>
        <v>#DIV/0!</v>
      </c>
      <c r="I358" s="12" t="e">
        <f t="shared" si="89"/>
        <v>#DIV/0!</v>
      </c>
      <c r="J358" s="12" t="e">
        <f t="shared" si="90"/>
        <v>#DIV/0!</v>
      </c>
      <c r="K358" s="12">
        <f t="shared" si="91"/>
        <v>117649</v>
      </c>
      <c r="L358" s="12" t="e">
        <f t="shared" si="92"/>
        <v>#DIV/0!</v>
      </c>
      <c r="M358" s="12" t="e">
        <f t="shared" si="93"/>
        <v>#DIV/0!</v>
      </c>
      <c r="N358" s="95" t="e">
        <f t="shared" si="94"/>
        <v>#DIV/0!</v>
      </c>
      <c r="O358" s="90" t="e">
        <f t="shared" si="85"/>
        <v>#DIV/0!</v>
      </c>
      <c r="P358" s="90" t="e">
        <f t="shared" si="86"/>
        <v>#DIV/0!</v>
      </c>
      <c r="Q358" s="90"/>
      <c r="R358" s="30"/>
    </row>
    <row r="359" spans="1:18" x14ac:dyDescent="0.2">
      <c r="A359">
        <v>12</v>
      </c>
      <c r="B359">
        <v>16358095</v>
      </c>
      <c r="C359">
        <v>445</v>
      </c>
      <c r="D359">
        <v>200</v>
      </c>
      <c r="E359" s="123">
        <f t="shared" si="84"/>
        <v>357</v>
      </c>
      <c r="F359" s="102" t="e">
        <f t="shared" si="83"/>
        <v>#DIV/0!</v>
      </c>
      <c r="G359" s="4">
        <f t="shared" si="87"/>
        <v>344</v>
      </c>
      <c r="H359" s="12" t="e">
        <f t="shared" si="88"/>
        <v>#DIV/0!</v>
      </c>
      <c r="I359" s="12" t="e">
        <f t="shared" si="89"/>
        <v>#DIV/0!</v>
      </c>
      <c r="J359" s="12" t="e">
        <f t="shared" si="90"/>
        <v>#DIV/0!</v>
      </c>
      <c r="K359" s="12">
        <f t="shared" si="91"/>
        <v>118336</v>
      </c>
      <c r="L359" s="12" t="e">
        <f t="shared" si="92"/>
        <v>#DIV/0!</v>
      </c>
      <c r="M359" s="12" t="e">
        <f t="shared" si="93"/>
        <v>#DIV/0!</v>
      </c>
      <c r="N359" s="95" t="e">
        <f t="shared" si="94"/>
        <v>#DIV/0!</v>
      </c>
      <c r="O359" s="90" t="e">
        <f t="shared" si="85"/>
        <v>#DIV/0!</v>
      </c>
      <c r="P359" s="90" t="e">
        <f t="shared" si="86"/>
        <v>#DIV/0!</v>
      </c>
      <c r="Q359" s="90"/>
      <c r="R359" s="30"/>
    </row>
    <row r="360" spans="1:18" x14ac:dyDescent="0.2">
      <c r="A360">
        <v>12</v>
      </c>
      <c r="B360">
        <v>16397594</v>
      </c>
      <c r="C360">
        <v>445</v>
      </c>
      <c r="D360">
        <v>200</v>
      </c>
      <c r="E360" s="123">
        <f t="shared" si="84"/>
        <v>358</v>
      </c>
      <c r="F360" s="102" t="e">
        <f t="shared" si="83"/>
        <v>#DIV/0!</v>
      </c>
      <c r="G360" s="4">
        <f t="shared" si="87"/>
        <v>345</v>
      </c>
      <c r="H360" s="12" t="e">
        <f t="shared" si="88"/>
        <v>#DIV/0!</v>
      </c>
      <c r="I360" s="12" t="e">
        <f t="shared" si="89"/>
        <v>#DIV/0!</v>
      </c>
      <c r="J360" s="12" t="e">
        <f t="shared" si="90"/>
        <v>#DIV/0!</v>
      </c>
      <c r="K360" s="12">
        <f t="shared" si="91"/>
        <v>119025</v>
      </c>
      <c r="L360" s="12" t="e">
        <f t="shared" si="92"/>
        <v>#DIV/0!</v>
      </c>
      <c r="M360" s="12" t="e">
        <f t="shared" si="93"/>
        <v>#DIV/0!</v>
      </c>
      <c r="N360" s="95" t="e">
        <f t="shared" si="94"/>
        <v>#DIV/0!</v>
      </c>
      <c r="O360" s="90" t="e">
        <f t="shared" si="85"/>
        <v>#DIV/0!</v>
      </c>
      <c r="P360" s="90" t="e">
        <f t="shared" si="86"/>
        <v>#DIV/0!</v>
      </c>
      <c r="Q360" s="90"/>
      <c r="R360" s="30"/>
    </row>
    <row r="361" spans="1:18" x14ac:dyDescent="0.2">
      <c r="A361">
        <v>12</v>
      </c>
      <c r="B361">
        <v>16437751</v>
      </c>
      <c r="C361">
        <v>425</v>
      </c>
      <c r="D361">
        <v>200</v>
      </c>
      <c r="E361" s="123">
        <f t="shared" si="84"/>
        <v>359</v>
      </c>
      <c r="F361" s="102" t="e">
        <f t="shared" si="83"/>
        <v>#DIV/0!</v>
      </c>
      <c r="G361" s="4">
        <f t="shared" si="87"/>
        <v>346</v>
      </c>
      <c r="H361" s="12" t="e">
        <f t="shared" si="88"/>
        <v>#DIV/0!</v>
      </c>
      <c r="I361" s="12" t="e">
        <f t="shared" si="89"/>
        <v>#DIV/0!</v>
      </c>
      <c r="J361" s="12" t="e">
        <f t="shared" si="90"/>
        <v>#DIV/0!</v>
      </c>
      <c r="K361" s="12">
        <f t="shared" si="91"/>
        <v>119716</v>
      </c>
      <c r="L361" s="12" t="e">
        <f t="shared" si="92"/>
        <v>#DIV/0!</v>
      </c>
      <c r="M361" s="12" t="e">
        <f t="shared" si="93"/>
        <v>#DIV/0!</v>
      </c>
      <c r="N361" s="95" t="e">
        <f t="shared" si="94"/>
        <v>#DIV/0!</v>
      </c>
      <c r="O361" s="90" t="e">
        <f t="shared" si="85"/>
        <v>#DIV/0!</v>
      </c>
      <c r="P361" s="90" t="e">
        <f t="shared" si="86"/>
        <v>#DIV/0!</v>
      </c>
      <c r="Q361" s="90"/>
      <c r="R361" s="30"/>
    </row>
    <row r="362" spans="1:18" x14ac:dyDescent="0.2">
      <c r="A362">
        <v>12</v>
      </c>
      <c r="B362">
        <v>16477618</v>
      </c>
      <c r="C362">
        <v>432</v>
      </c>
      <c r="D362">
        <v>200</v>
      </c>
      <c r="E362" s="123">
        <f t="shared" si="84"/>
        <v>360</v>
      </c>
      <c r="F362" s="102" t="e">
        <f t="shared" si="83"/>
        <v>#DIV/0!</v>
      </c>
      <c r="G362" s="4">
        <f t="shared" si="87"/>
        <v>347</v>
      </c>
      <c r="H362" s="12" t="e">
        <f t="shared" si="88"/>
        <v>#DIV/0!</v>
      </c>
      <c r="I362" s="12" t="e">
        <f t="shared" si="89"/>
        <v>#DIV/0!</v>
      </c>
      <c r="J362" s="12" t="e">
        <f t="shared" si="90"/>
        <v>#DIV/0!</v>
      </c>
      <c r="K362" s="12">
        <f t="shared" si="91"/>
        <v>120409</v>
      </c>
      <c r="L362" s="12" t="e">
        <f t="shared" si="92"/>
        <v>#DIV/0!</v>
      </c>
      <c r="M362" s="12">
        <f t="shared" si="93"/>
        <v>0</v>
      </c>
      <c r="N362" s="95" t="e">
        <f t="shared" si="94"/>
        <v>#DIV/0!</v>
      </c>
      <c r="O362" s="90" t="e">
        <f t="shared" si="85"/>
        <v>#DIV/0!</v>
      </c>
      <c r="P362" s="90" t="e">
        <f t="shared" si="86"/>
        <v>#DIV/0!</v>
      </c>
      <c r="Q362" s="90"/>
      <c r="R362" s="30"/>
    </row>
    <row r="363" spans="1:18" x14ac:dyDescent="0.2">
      <c r="A363">
        <v>12</v>
      </c>
      <c r="B363">
        <v>16518725</v>
      </c>
      <c r="C363">
        <v>396</v>
      </c>
      <c r="D363">
        <v>200</v>
      </c>
    </row>
    <row r="364" spans="1:18" x14ac:dyDescent="0.2">
      <c r="A364">
        <v>12</v>
      </c>
      <c r="B364">
        <v>16565061</v>
      </c>
      <c r="C364">
        <v>215</v>
      </c>
      <c r="D364">
        <v>200</v>
      </c>
    </row>
    <row r="365" spans="1:18" x14ac:dyDescent="0.2">
      <c r="A365">
        <v>12</v>
      </c>
      <c r="B365">
        <v>16604186</v>
      </c>
      <c r="C365">
        <v>459</v>
      </c>
      <c r="D365">
        <v>200</v>
      </c>
    </row>
    <row r="366" spans="1:18" x14ac:dyDescent="0.2">
      <c r="A366">
        <v>12</v>
      </c>
      <c r="B366">
        <v>16643843</v>
      </c>
      <c r="C366">
        <v>442</v>
      </c>
      <c r="D366">
        <v>200</v>
      </c>
    </row>
    <row r="367" spans="1:18" x14ac:dyDescent="0.2">
      <c r="A367">
        <v>12</v>
      </c>
      <c r="B367">
        <v>16682132</v>
      </c>
      <c r="C367">
        <v>488</v>
      </c>
      <c r="D367">
        <v>200</v>
      </c>
    </row>
    <row r="368" spans="1:18" x14ac:dyDescent="0.2">
      <c r="A368">
        <v>12</v>
      </c>
      <c r="B368">
        <v>16720367</v>
      </c>
      <c r="C368">
        <v>489</v>
      </c>
      <c r="D368">
        <v>200</v>
      </c>
    </row>
    <row r="369" spans="1:4" x14ac:dyDescent="0.2">
      <c r="A369">
        <v>12</v>
      </c>
      <c r="B369">
        <v>16759102</v>
      </c>
      <c r="C369">
        <v>473</v>
      </c>
      <c r="D369">
        <v>200</v>
      </c>
    </row>
    <row r="370" spans="1:4" x14ac:dyDescent="0.2">
      <c r="A370">
        <v>12</v>
      </c>
      <c r="B370">
        <v>16797247</v>
      </c>
      <c r="C370">
        <v>492</v>
      </c>
      <c r="D370">
        <v>200</v>
      </c>
    </row>
    <row r="371" spans="1:4" x14ac:dyDescent="0.2">
      <c r="A371">
        <v>12</v>
      </c>
      <c r="B371">
        <v>16828140</v>
      </c>
      <c r="C371">
        <v>395</v>
      </c>
      <c r="D371">
        <v>200</v>
      </c>
    </row>
    <row r="372" spans="1:4" x14ac:dyDescent="0.2">
      <c r="A372">
        <v>12</v>
      </c>
      <c r="B372">
        <v>16881241</v>
      </c>
      <c r="C372">
        <v>329</v>
      </c>
      <c r="D372">
        <v>200</v>
      </c>
    </row>
    <row r="373" spans="1:4" x14ac:dyDescent="0.2">
      <c r="A373">
        <v>12</v>
      </c>
      <c r="B373">
        <v>16920543</v>
      </c>
      <c r="C373">
        <v>461</v>
      </c>
      <c r="D373">
        <v>200</v>
      </c>
    </row>
    <row r="374" spans="1:4" x14ac:dyDescent="0.2">
      <c r="A374">
        <v>12</v>
      </c>
      <c r="B374">
        <v>16958697</v>
      </c>
      <c r="C374">
        <v>484</v>
      </c>
      <c r="D374">
        <v>200</v>
      </c>
    </row>
    <row r="375" spans="1:4" x14ac:dyDescent="0.2">
      <c r="A375">
        <v>13</v>
      </c>
      <c r="B375">
        <v>16995586</v>
      </c>
      <c r="C375">
        <v>533</v>
      </c>
      <c r="D375">
        <v>200</v>
      </c>
    </row>
    <row r="376" spans="1:4" x14ac:dyDescent="0.2">
      <c r="A376">
        <v>13</v>
      </c>
      <c r="B376">
        <v>17032641</v>
      </c>
      <c r="C376">
        <v>529</v>
      </c>
      <c r="D376">
        <v>200</v>
      </c>
    </row>
    <row r="377" spans="1:4" x14ac:dyDescent="0.2">
      <c r="A377">
        <v>13</v>
      </c>
      <c r="B377">
        <v>17070215</v>
      </c>
      <c r="C377">
        <v>511</v>
      </c>
      <c r="D377">
        <v>200</v>
      </c>
    </row>
    <row r="378" spans="1:4" x14ac:dyDescent="0.2">
      <c r="A378">
        <v>13</v>
      </c>
      <c r="B378">
        <v>17106933</v>
      </c>
      <c r="C378">
        <v>539</v>
      </c>
      <c r="D378">
        <v>200</v>
      </c>
    </row>
    <row r="379" spans="1:4" x14ac:dyDescent="0.2">
      <c r="A379">
        <v>13</v>
      </c>
      <c r="B379">
        <v>17144161</v>
      </c>
      <c r="C379">
        <v>521</v>
      </c>
      <c r="D379">
        <v>200</v>
      </c>
    </row>
    <row r="380" spans="1:4" x14ac:dyDescent="0.2">
      <c r="A380">
        <v>13</v>
      </c>
      <c r="B380">
        <v>17181923</v>
      </c>
      <c r="C380">
        <v>505</v>
      </c>
      <c r="D380">
        <v>200</v>
      </c>
    </row>
    <row r="381" spans="1:4" x14ac:dyDescent="0.2">
      <c r="A381">
        <v>13</v>
      </c>
      <c r="B381">
        <v>17208007</v>
      </c>
      <c r="C381">
        <v>391</v>
      </c>
      <c r="D381">
        <v>200</v>
      </c>
    </row>
    <row r="382" spans="1:4" x14ac:dyDescent="0.2">
      <c r="A382">
        <v>13</v>
      </c>
      <c r="B382">
        <v>17266160</v>
      </c>
      <c r="C382">
        <v>323</v>
      </c>
      <c r="D382">
        <v>200</v>
      </c>
    </row>
    <row r="383" spans="1:4" x14ac:dyDescent="0.2">
      <c r="A383">
        <v>13</v>
      </c>
      <c r="B383">
        <v>17304749</v>
      </c>
      <c r="C383">
        <v>475</v>
      </c>
      <c r="D383">
        <v>200</v>
      </c>
    </row>
    <row r="384" spans="1:4" x14ac:dyDescent="0.2">
      <c r="A384">
        <v>13</v>
      </c>
      <c r="B384">
        <v>17342557</v>
      </c>
      <c r="C384">
        <v>514</v>
      </c>
      <c r="D384">
        <v>200</v>
      </c>
    </row>
    <row r="385" spans="1:4" x14ac:dyDescent="0.2">
      <c r="A385">
        <v>13</v>
      </c>
      <c r="B385">
        <v>17379082</v>
      </c>
      <c r="C385">
        <v>534</v>
      </c>
      <c r="D385">
        <v>200</v>
      </c>
    </row>
    <row r="386" spans="1:4" x14ac:dyDescent="0.2">
      <c r="A386">
        <v>13</v>
      </c>
      <c r="B386">
        <v>17416270</v>
      </c>
      <c r="C386">
        <v>524</v>
      </c>
      <c r="D386">
        <v>200</v>
      </c>
    </row>
    <row r="387" spans="1:4" x14ac:dyDescent="0.2">
      <c r="A387">
        <v>13</v>
      </c>
      <c r="B387">
        <v>17452382</v>
      </c>
      <c r="C387">
        <v>558</v>
      </c>
      <c r="D387">
        <v>200</v>
      </c>
    </row>
    <row r="388" spans="1:4" x14ac:dyDescent="0.2">
      <c r="A388">
        <v>13</v>
      </c>
      <c r="B388">
        <v>17488884</v>
      </c>
      <c r="C388">
        <v>546</v>
      </c>
      <c r="D388">
        <v>200</v>
      </c>
    </row>
    <row r="389" spans="1:4" x14ac:dyDescent="0.2">
      <c r="A389">
        <v>13</v>
      </c>
      <c r="B389">
        <v>17524261</v>
      </c>
      <c r="C389">
        <v>582</v>
      </c>
      <c r="D389">
        <v>200</v>
      </c>
    </row>
    <row r="390" spans="1:4" x14ac:dyDescent="0.2">
      <c r="A390">
        <v>13</v>
      </c>
      <c r="B390">
        <v>17560970</v>
      </c>
      <c r="C390">
        <v>538</v>
      </c>
      <c r="D390">
        <v>200</v>
      </c>
    </row>
    <row r="391" spans="1:4" x14ac:dyDescent="0.2">
      <c r="A391">
        <v>13</v>
      </c>
      <c r="B391">
        <v>17597453</v>
      </c>
      <c r="C391">
        <v>543</v>
      </c>
      <c r="D391">
        <v>200</v>
      </c>
    </row>
    <row r="392" spans="1:4" x14ac:dyDescent="0.2">
      <c r="A392">
        <v>13</v>
      </c>
      <c r="B392">
        <v>17634281</v>
      </c>
      <c r="C392">
        <v>460</v>
      </c>
      <c r="D392">
        <v>200</v>
      </c>
    </row>
    <row r="393" spans="1:4" x14ac:dyDescent="0.2">
      <c r="A393">
        <v>13</v>
      </c>
      <c r="B393">
        <v>17678565</v>
      </c>
      <c r="C393">
        <v>361</v>
      </c>
      <c r="D393">
        <v>200</v>
      </c>
    </row>
    <row r="394" spans="1:4" x14ac:dyDescent="0.2">
      <c r="A394">
        <v>13</v>
      </c>
      <c r="B394">
        <v>17714808</v>
      </c>
      <c r="C394">
        <v>553</v>
      </c>
      <c r="D394">
        <v>200</v>
      </c>
    </row>
    <row r="395" spans="1:4" x14ac:dyDescent="0.2">
      <c r="A395">
        <v>13</v>
      </c>
      <c r="B395">
        <v>17752266</v>
      </c>
      <c r="C395">
        <v>511</v>
      </c>
      <c r="D395">
        <v>200</v>
      </c>
    </row>
    <row r="396" spans="1:4" x14ac:dyDescent="0.2">
      <c r="A396">
        <v>13</v>
      </c>
      <c r="B396">
        <v>17789948</v>
      </c>
      <c r="C396">
        <v>505</v>
      </c>
      <c r="D396">
        <v>200</v>
      </c>
    </row>
    <row r="397" spans="1:4" x14ac:dyDescent="0.2">
      <c r="A397">
        <v>13</v>
      </c>
      <c r="B397">
        <v>17833129</v>
      </c>
      <c r="C397">
        <v>321</v>
      </c>
      <c r="D397">
        <v>200</v>
      </c>
    </row>
    <row r="398" spans="1:4" x14ac:dyDescent="0.2">
      <c r="A398">
        <v>13</v>
      </c>
      <c r="B398">
        <v>17869966</v>
      </c>
      <c r="C398">
        <v>534</v>
      </c>
      <c r="D398">
        <v>200</v>
      </c>
    </row>
    <row r="399" spans="1:4" x14ac:dyDescent="0.2">
      <c r="A399">
        <v>13</v>
      </c>
      <c r="B399">
        <v>17907021</v>
      </c>
      <c r="C399">
        <v>527</v>
      </c>
      <c r="D399">
        <v>200</v>
      </c>
    </row>
    <row r="400" spans="1:4" x14ac:dyDescent="0.2">
      <c r="A400">
        <v>13</v>
      </c>
      <c r="B400">
        <v>17944822</v>
      </c>
      <c r="C400">
        <v>502</v>
      </c>
      <c r="D400">
        <v>200</v>
      </c>
    </row>
    <row r="401" spans="1:4" x14ac:dyDescent="0.2">
      <c r="A401">
        <v>13</v>
      </c>
      <c r="B401">
        <v>17981435</v>
      </c>
      <c r="C401">
        <v>545</v>
      </c>
      <c r="D401">
        <v>200</v>
      </c>
    </row>
    <row r="402" spans="1:4" x14ac:dyDescent="0.2">
      <c r="A402">
        <v>13</v>
      </c>
      <c r="B402">
        <v>18018597</v>
      </c>
      <c r="C402">
        <v>523</v>
      </c>
      <c r="D402">
        <v>200</v>
      </c>
    </row>
    <row r="403" spans="1:4" x14ac:dyDescent="0.2">
      <c r="A403">
        <v>13</v>
      </c>
      <c r="B403">
        <v>18058937</v>
      </c>
      <c r="C403">
        <v>418</v>
      </c>
      <c r="D403">
        <v>200</v>
      </c>
    </row>
    <row r="404" spans="1:4" x14ac:dyDescent="0.2">
      <c r="A404">
        <v>13</v>
      </c>
      <c r="B404">
        <v>18095624</v>
      </c>
      <c r="C404">
        <v>539</v>
      </c>
      <c r="D404">
        <v>200</v>
      </c>
    </row>
    <row r="405" spans="1:4" x14ac:dyDescent="0.2">
      <c r="A405">
        <v>13</v>
      </c>
      <c r="B405">
        <v>18137476</v>
      </c>
      <c r="C405">
        <v>364</v>
      </c>
      <c r="D405">
        <v>200</v>
      </c>
    </row>
    <row r="406" spans="1:4" x14ac:dyDescent="0.2">
      <c r="A406">
        <v>14</v>
      </c>
      <c r="B406">
        <v>18172363</v>
      </c>
      <c r="C406">
        <v>599</v>
      </c>
      <c r="D406">
        <v>200</v>
      </c>
    </row>
    <row r="407" spans="1:4" x14ac:dyDescent="0.2">
      <c r="A407">
        <v>14</v>
      </c>
      <c r="B407">
        <v>18207356</v>
      </c>
      <c r="C407">
        <v>595</v>
      </c>
      <c r="D407">
        <v>200</v>
      </c>
    </row>
    <row r="408" spans="1:4" x14ac:dyDescent="0.2">
      <c r="A408">
        <v>14</v>
      </c>
      <c r="B408">
        <v>18242987</v>
      </c>
      <c r="C408">
        <v>577</v>
      </c>
      <c r="D408">
        <v>200</v>
      </c>
    </row>
    <row r="409" spans="1:4" x14ac:dyDescent="0.2">
      <c r="A409">
        <v>14</v>
      </c>
      <c r="B409">
        <v>18278139</v>
      </c>
      <c r="C409">
        <v>588</v>
      </c>
      <c r="D409">
        <v>200</v>
      </c>
    </row>
    <row r="410" spans="1:4" x14ac:dyDescent="0.2">
      <c r="A410">
        <v>14</v>
      </c>
      <c r="B410">
        <v>18316338</v>
      </c>
      <c r="C410">
        <v>490</v>
      </c>
      <c r="D410">
        <v>200</v>
      </c>
    </row>
    <row r="411" spans="1:4" x14ac:dyDescent="0.2">
      <c r="A411">
        <v>14</v>
      </c>
      <c r="B411">
        <v>18350627</v>
      </c>
      <c r="C411">
        <v>618</v>
      </c>
      <c r="D411">
        <v>200</v>
      </c>
    </row>
    <row r="412" spans="1:4" x14ac:dyDescent="0.2">
      <c r="A412">
        <v>14</v>
      </c>
      <c r="B412">
        <v>18381398</v>
      </c>
      <c r="C412">
        <v>494</v>
      </c>
      <c r="D412">
        <v>200</v>
      </c>
    </row>
    <row r="413" spans="1:4" x14ac:dyDescent="0.2">
      <c r="A413">
        <v>14</v>
      </c>
      <c r="B413">
        <v>18426866</v>
      </c>
      <c r="C413">
        <v>493</v>
      </c>
      <c r="D413">
        <v>200</v>
      </c>
    </row>
    <row r="414" spans="1:4" x14ac:dyDescent="0.2">
      <c r="A414">
        <v>14</v>
      </c>
      <c r="B414">
        <v>18446823</v>
      </c>
      <c r="C414">
        <v>318</v>
      </c>
      <c r="D414">
        <v>200</v>
      </c>
    </row>
    <row r="415" spans="1:4" x14ac:dyDescent="0.2">
      <c r="A415">
        <v>14</v>
      </c>
      <c r="B415">
        <v>18509722</v>
      </c>
      <c r="C415">
        <v>447</v>
      </c>
      <c r="D415">
        <v>200</v>
      </c>
    </row>
    <row r="416" spans="1:4" x14ac:dyDescent="0.2">
      <c r="A416">
        <v>14</v>
      </c>
      <c r="B416">
        <v>18544285</v>
      </c>
      <c r="C416">
        <v>610</v>
      </c>
      <c r="D416">
        <v>200</v>
      </c>
    </row>
    <row r="417" spans="1:4" x14ac:dyDescent="0.2">
      <c r="A417">
        <v>14</v>
      </c>
      <c r="B417">
        <v>18582213</v>
      </c>
      <c r="C417">
        <v>499</v>
      </c>
      <c r="D417">
        <v>200</v>
      </c>
    </row>
    <row r="418" spans="1:4" x14ac:dyDescent="0.2">
      <c r="A418">
        <v>14</v>
      </c>
      <c r="B418">
        <v>18616503</v>
      </c>
      <c r="C418">
        <v>620</v>
      </c>
      <c r="D418">
        <v>200</v>
      </c>
    </row>
    <row r="419" spans="1:4" x14ac:dyDescent="0.2">
      <c r="A419">
        <v>14</v>
      </c>
      <c r="B419">
        <v>18651039</v>
      </c>
      <c r="C419">
        <v>614</v>
      </c>
      <c r="D419">
        <v>200</v>
      </c>
    </row>
    <row r="420" spans="1:4" x14ac:dyDescent="0.2">
      <c r="A420">
        <v>14</v>
      </c>
      <c r="B420">
        <v>18685384</v>
      </c>
      <c r="C420">
        <v>618</v>
      </c>
      <c r="D420">
        <v>200</v>
      </c>
    </row>
    <row r="421" spans="1:4" x14ac:dyDescent="0.2">
      <c r="A421">
        <v>14</v>
      </c>
      <c r="B421">
        <v>18720144</v>
      </c>
      <c r="C421">
        <v>609</v>
      </c>
      <c r="D421">
        <v>200</v>
      </c>
    </row>
    <row r="422" spans="1:4" x14ac:dyDescent="0.2">
      <c r="A422">
        <v>14</v>
      </c>
      <c r="B422">
        <v>18754054</v>
      </c>
      <c r="C422">
        <v>630</v>
      </c>
      <c r="D422">
        <v>200</v>
      </c>
    </row>
    <row r="423" spans="1:4" x14ac:dyDescent="0.2">
      <c r="A423">
        <v>14</v>
      </c>
      <c r="B423">
        <v>18790183</v>
      </c>
      <c r="C423">
        <v>564</v>
      </c>
      <c r="D423">
        <v>200</v>
      </c>
    </row>
    <row r="424" spans="1:4" x14ac:dyDescent="0.2">
      <c r="A424">
        <v>14</v>
      </c>
      <c r="B424">
        <v>18826223</v>
      </c>
      <c r="C424">
        <v>560</v>
      </c>
      <c r="D424">
        <v>200</v>
      </c>
    </row>
    <row r="425" spans="1:4" x14ac:dyDescent="0.2">
      <c r="A425">
        <v>14</v>
      </c>
      <c r="B425">
        <v>18861484</v>
      </c>
      <c r="C425">
        <v>586</v>
      </c>
      <c r="D425">
        <v>200</v>
      </c>
    </row>
    <row r="426" spans="1:4" x14ac:dyDescent="0.2">
      <c r="A426">
        <v>14</v>
      </c>
      <c r="B426">
        <v>18908809</v>
      </c>
      <c r="C426">
        <v>186</v>
      </c>
      <c r="D426">
        <v>200</v>
      </c>
    </row>
    <row r="427" spans="1:4" x14ac:dyDescent="0.2">
      <c r="A427">
        <v>14</v>
      </c>
      <c r="B427">
        <v>18944331</v>
      </c>
      <c r="C427">
        <v>577</v>
      </c>
      <c r="D427">
        <v>200</v>
      </c>
    </row>
    <row r="428" spans="1:4" x14ac:dyDescent="0.2">
      <c r="A428">
        <v>14</v>
      </c>
      <c r="B428">
        <v>18979419</v>
      </c>
      <c r="C428">
        <v>596</v>
      </c>
      <c r="D428">
        <v>200</v>
      </c>
    </row>
    <row r="429" spans="1:4" x14ac:dyDescent="0.2">
      <c r="A429">
        <v>14</v>
      </c>
      <c r="B429">
        <v>19014682</v>
      </c>
      <c r="C429">
        <v>588</v>
      </c>
      <c r="D429">
        <v>200</v>
      </c>
    </row>
    <row r="430" spans="1:4" x14ac:dyDescent="0.2">
      <c r="A430">
        <v>14</v>
      </c>
      <c r="B430">
        <v>19049703</v>
      </c>
      <c r="C430">
        <v>595</v>
      </c>
      <c r="D430">
        <v>200</v>
      </c>
    </row>
    <row r="431" spans="1:4" x14ac:dyDescent="0.2">
      <c r="A431">
        <v>14</v>
      </c>
      <c r="B431">
        <v>19085594</v>
      </c>
      <c r="C431">
        <v>585</v>
      </c>
      <c r="D431">
        <v>200</v>
      </c>
    </row>
    <row r="432" spans="1:4" x14ac:dyDescent="0.2">
      <c r="A432">
        <v>14</v>
      </c>
      <c r="B432">
        <v>19121114</v>
      </c>
      <c r="C432">
        <v>563</v>
      </c>
      <c r="D432">
        <v>200</v>
      </c>
    </row>
    <row r="433" spans="1:4" x14ac:dyDescent="0.2">
      <c r="A433">
        <v>14</v>
      </c>
      <c r="B433">
        <v>19159287</v>
      </c>
      <c r="C433">
        <v>494</v>
      </c>
      <c r="D433">
        <v>200</v>
      </c>
    </row>
    <row r="434" spans="1:4" x14ac:dyDescent="0.2">
      <c r="A434">
        <v>14</v>
      </c>
      <c r="B434">
        <v>19195154</v>
      </c>
      <c r="C434">
        <v>565</v>
      </c>
      <c r="D434">
        <v>200</v>
      </c>
    </row>
    <row r="435" spans="1:4" x14ac:dyDescent="0.2">
      <c r="A435">
        <v>14</v>
      </c>
      <c r="B435">
        <v>19232905</v>
      </c>
      <c r="C435">
        <v>505</v>
      </c>
      <c r="D435">
        <v>200</v>
      </c>
    </row>
    <row r="436" spans="1:4" x14ac:dyDescent="0.2">
      <c r="A436">
        <v>14</v>
      </c>
      <c r="B436">
        <v>19273513</v>
      </c>
      <c r="C436">
        <v>407</v>
      </c>
      <c r="D436">
        <v>200</v>
      </c>
    </row>
    <row r="437" spans="1:4" x14ac:dyDescent="0.2">
      <c r="A437">
        <v>15</v>
      </c>
      <c r="B437">
        <v>19312409</v>
      </c>
      <c r="C437">
        <v>464</v>
      </c>
      <c r="D437">
        <v>200</v>
      </c>
    </row>
    <row r="438" spans="1:4" x14ac:dyDescent="0.2">
      <c r="A438">
        <v>15</v>
      </c>
      <c r="B438">
        <v>19350215</v>
      </c>
      <c r="C438">
        <v>504</v>
      </c>
      <c r="D438">
        <v>200</v>
      </c>
    </row>
    <row r="439" spans="1:4" x14ac:dyDescent="0.2">
      <c r="A439">
        <v>15</v>
      </c>
      <c r="B439">
        <v>19382825</v>
      </c>
      <c r="C439">
        <v>458</v>
      </c>
      <c r="D439">
        <v>200</v>
      </c>
    </row>
    <row r="440" spans="1:4" x14ac:dyDescent="0.2">
      <c r="A440">
        <v>15</v>
      </c>
      <c r="B440">
        <v>19435469</v>
      </c>
      <c r="C440">
        <v>223</v>
      </c>
      <c r="D440">
        <v>200</v>
      </c>
    </row>
    <row r="441" spans="1:4" x14ac:dyDescent="0.2">
      <c r="A441">
        <v>15</v>
      </c>
      <c r="B441">
        <v>19471934</v>
      </c>
      <c r="C441">
        <v>545</v>
      </c>
      <c r="D441">
        <v>200</v>
      </c>
    </row>
    <row r="442" spans="1:4" x14ac:dyDescent="0.2">
      <c r="A442">
        <v>15</v>
      </c>
      <c r="B442">
        <v>19508716</v>
      </c>
      <c r="C442">
        <v>534</v>
      </c>
      <c r="D442">
        <v>200</v>
      </c>
    </row>
    <row r="443" spans="1:4" x14ac:dyDescent="0.2">
      <c r="A443">
        <v>15</v>
      </c>
      <c r="B443">
        <v>19546377</v>
      </c>
      <c r="C443">
        <v>508</v>
      </c>
      <c r="D443">
        <v>200</v>
      </c>
    </row>
    <row r="444" spans="1:4" x14ac:dyDescent="0.2">
      <c r="A444">
        <v>15</v>
      </c>
      <c r="B444">
        <v>19583014</v>
      </c>
      <c r="C444">
        <v>539</v>
      </c>
      <c r="D444">
        <v>200</v>
      </c>
    </row>
    <row r="445" spans="1:4" x14ac:dyDescent="0.2">
      <c r="A445">
        <v>15</v>
      </c>
      <c r="B445">
        <v>19619974</v>
      </c>
      <c r="C445">
        <v>532</v>
      </c>
      <c r="D445">
        <v>200</v>
      </c>
    </row>
    <row r="446" spans="1:4" x14ac:dyDescent="0.2">
      <c r="A446">
        <v>15</v>
      </c>
      <c r="B446">
        <v>19657154</v>
      </c>
      <c r="C446">
        <v>523</v>
      </c>
      <c r="D446">
        <v>200</v>
      </c>
    </row>
    <row r="447" spans="1:4" x14ac:dyDescent="0.2">
      <c r="A447">
        <v>15</v>
      </c>
      <c r="B447">
        <v>19693511</v>
      </c>
      <c r="C447">
        <v>550</v>
      </c>
      <c r="D447">
        <v>200</v>
      </c>
    </row>
    <row r="448" spans="1:4" x14ac:dyDescent="0.2">
      <c r="A448">
        <v>15</v>
      </c>
      <c r="B448">
        <v>19730762</v>
      </c>
      <c r="C448">
        <v>523</v>
      </c>
      <c r="D448">
        <v>200</v>
      </c>
    </row>
    <row r="449" spans="1:4" x14ac:dyDescent="0.2">
      <c r="A449">
        <v>15</v>
      </c>
      <c r="B449">
        <v>19769955</v>
      </c>
      <c r="C449">
        <v>458</v>
      </c>
      <c r="D449">
        <v>200</v>
      </c>
    </row>
    <row r="450" spans="1:4" x14ac:dyDescent="0.2">
      <c r="A450">
        <v>15</v>
      </c>
      <c r="B450">
        <v>19812889</v>
      </c>
      <c r="C450">
        <v>330</v>
      </c>
      <c r="D450">
        <v>200</v>
      </c>
    </row>
    <row r="451" spans="1:4" x14ac:dyDescent="0.2">
      <c r="A451">
        <v>15</v>
      </c>
      <c r="B451">
        <v>19850855</v>
      </c>
      <c r="C451">
        <v>498</v>
      </c>
      <c r="D451">
        <v>200</v>
      </c>
    </row>
    <row r="452" spans="1:4" x14ac:dyDescent="0.2">
      <c r="A452">
        <v>15</v>
      </c>
      <c r="B452">
        <v>19888522</v>
      </c>
      <c r="C452">
        <v>506</v>
      </c>
      <c r="D452">
        <v>200</v>
      </c>
    </row>
    <row r="453" spans="1:4" x14ac:dyDescent="0.2">
      <c r="A453">
        <v>15</v>
      </c>
      <c r="B453">
        <v>19928156</v>
      </c>
      <c r="C453">
        <v>445</v>
      </c>
      <c r="D453">
        <v>200</v>
      </c>
    </row>
    <row r="454" spans="1:4" x14ac:dyDescent="0.2">
      <c r="A454">
        <v>15</v>
      </c>
      <c r="B454">
        <v>19944922</v>
      </c>
      <c r="C454">
        <v>252</v>
      </c>
      <c r="D454">
        <v>200</v>
      </c>
    </row>
    <row r="455" spans="1:4" x14ac:dyDescent="0.2">
      <c r="A455">
        <v>15</v>
      </c>
      <c r="B455">
        <v>20013864</v>
      </c>
      <c r="C455">
        <v>413</v>
      </c>
      <c r="D455">
        <v>200</v>
      </c>
    </row>
    <row r="456" spans="1:4" x14ac:dyDescent="0.2">
      <c r="A456">
        <v>15</v>
      </c>
      <c r="B456">
        <v>20051339</v>
      </c>
      <c r="C456">
        <v>513</v>
      </c>
      <c r="D456">
        <v>200</v>
      </c>
    </row>
    <row r="457" spans="1:4" x14ac:dyDescent="0.2">
      <c r="A457">
        <v>15</v>
      </c>
      <c r="B457">
        <v>20090067</v>
      </c>
      <c r="C457">
        <v>481</v>
      </c>
      <c r="D457">
        <v>200</v>
      </c>
    </row>
    <row r="458" spans="1:4" x14ac:dyDescent="0.2">
      <c r="A458">
        <v>15</v>
      </c>
      <c r="B458">
        <v>20128232</v>
      </c>
      <c r="C458">
        <v>484</v>
      </c>
      <c r="D458">
        <v>200</v>
      </c>
    </row>
    <row r="459" spans="1:4" x14ac:dyDescent="0.2">
      <c r="A459">
        <v>15</v>
      </c>
      <c r="B459">
        <v>20172468</v>
      </c>
      <c r="C459">
        <v>292</v>
      </c>
      <c r="D459">
        <v>200</v>
      </c>
    </row>
    <row r="460" spans="1:4" x14ac:dyDescent="0.2">
      <c r="A460">
        <v>15</v>
      </c>
      <c r="B460">
        <v>20215310</v>
      </c>
      <c r="C460">
        <v>331</v>
      </c>
      <c r="D460">
        <v>200</v>
      </c>
    </row>
    <row r="461" spans="1:4" x14ac:dyDescent="0.2">
      <c r="A461">
        <v>15</v>
      </c>
      <c r="B461">
        <v>20253185</v>
      </c>
      <c r="C461">
        <v>500</v>
      </c>
      <c r="D461">
        <v>200</v>
      </c>
    </row>
    <row r="462" spans="1:4" x14ac:dyDescent="0.2">
      <c r="A462">
        <v>15</v>
      </c>
      <c r="B462">
        <v>20289368</v>
      </c>
      <c r="C462">
        <v>558</v>
      </c>
      <c r="D462">
        <v>200</v>
      </c>
    </row>
    <row r="463" spans="1:4" x14ac:dyDescent="0.2">
      <c r="A463">
        <v>15</v>
      </c>
      <c r="B463">
        <v>20328290</v>
      </c>
      <c r="C463">
        <v>464</v>
      </c>
      <c r="D463">
        <v>200</v>
      </c>
    </row>
    <row r="464" spans="1:4" x14ac:dyDescent="0.2">
      <c r="A464">
        <v>15</v>
      </c>
      <c r="B464">
        <v>20366558</v>
      </c>
      <c r="C464">
        <v>487</v>
      </c>
      <c r="D464">
        <v>200</v>
      </c>
    </row>
    <row r="465" spans="1:4" x14ac:dyDescent="0.2">
      <c r="A465">
        <v>15</v>
      </c>
      <c r="B465">
        <v>20399669</v>
      </c>
      <c r="C465">
        <v>430</v>
      </c>
      <c r="D465">
        <v>200</v>
      </c>
    </row>
    <row r="466" spans="1:4" x14ac:dyDescent="0.2">
      <c r="A466">
        <v>15</v>
      </c>
      <c r="B466">
        <v>20444052</v>
      </c>
      <c r="C466">
        <v>515</v>
      </c>
      <c r="D466">
        <v>200</v>
      </c>
    </row>
    <row r="467" spans="1:4" x14ac:dyDescent="0.2">
      <c r="A467">
        <v>15</v>
      </c>
      <c r="B467">
        <v>20488141</v>
      </c>
      <c r="C467">
        <v>293</v>
      </c>
      <c r="D467">
        <v>200</v>
      </c>
    </row>
    <row r="468" spans="1:4" x14ac:dyDescent="0.2">
      <c r="A468">
        <v>16</v>
      </c>
      <c r="B468">
        <v>20523329</v>
      </c>
      <c r="C468">
        <v>592</v>
      </c>
      <c r="D468">
        <v>200</v>
      </c>
    </row>
    <row r="469" spans="1:4" x14ac:dyDescent="0.2">
      <c r="A469">
        <v>16</v>
      </c>
      <c r="B469">
        <v>20559357</v>
      </c>
      <c r="C469">
        <v>562</v>
      </c>
      <c r="D469">
        <v>200</v>
      </c>
    </row>
    <row r="470" spans="1:4" x14ac:dyDescent="0.2">
      <c r="A470">
        <v>16</v>
      </c>
      <c r="B470">
        <v>20598542</v>
      </c>
      <c r="C470">
        <v>458</v>
      </c>
      <c r="D470">
        <v>200</v>
      </c>
    </row>
    <row r="471" spans="1:4" x14ac:dyDescent="0.2">
      <c r="A471">
        <v>16</v>
      </c>
      <c r="B471">
        <v>20633585</v>
      </c>
      <c r="C471">
        <v>592</v>
      </c>
      <c r="D471">
        <v>200</v>
      </c>
    </row>
    <row r="472" spans="1:4" x14ac:dyDescent="0.2">
      <c r="A472">
        <v>16</v>
      </c>
      <c r="B472">
        <v>20668496</v>
      </c>
      <c r="C472">
        <v>603</v>
      </c>
      <c r="D472">
        <v>200</v>
      </c>
    </row>
    <row r="473" spans="1:4" x14ac:dyDescent="0.2">
      <c r="A473">
        <v>16</v>
      </c>
      <c r="B473">
        <v>20705947</v>
      </c>
      <c r="C473">
        <v>513</v>
      </c>
      <c r="D473">
        <v>200</v>
      </c>
    </row>
    <row r="474" spans="1:4" x14ac:dyDescent="0.2">
      <c r="A474">
        <v>16</v>
      </c>
      <c r="B474">
        <v>20742019</v>
      </c>
      <c r="C474">
        <v>562</v>
      </c>
      <c r="D474">
        <v>200</v>
      </c>
    </row>
    <row r="475" spans="1:4" x14ac:dyDescent="0.2">
      <c r="A475">
        <v>16</v>
      </c>
      <c r="B475">
        <v>20785551</v>
      </c>
      <c r="C475">
        <v>312</v>
      </c>
      <c r="D475">
        <v>200</v>
      </c>
    </row>
    <row r="476" spans="1:4" x14ac:dyDescent="0.2">
      <c r="A476">
        <v>16</v>
      </c>
      <c r="B476">
        <v>20821197</v>
      </c>
      <c r="C476">
        <v>580</v>
      </c>
      <c r="D476">
        <v>200</v>
      </c>
    </row>
    <row r="477" spans="1:4" x14ac:dyDescent="0.2">
      <c r="A477">
        <v>16</v>
      </c>
      <c r="B477">
        <v>20857092</v>
      </c>
      <c r="C477">
        <v>565</v>
      </c>
      <c r="D477">
        <v>200</v>
      </c>
    </row>
    <row r="478" spans="1:4" x14ac:dyDescent="0.2">
      <c r="A478">
        <v>16</v>
      </c>
      <c r="B478">
        <v>20892225</v>
      </c>
      <c r="C478">
        <v>595</v>
      </c>
      <c r="D478">
        <v>200</v>
      </c>
    </row>
    <row r="479" spans="1:4" x14ac:dyDescent="0.2">
      <c r="A479">
        <v>16</v>
      </c>
      <c r="B479">
        <v>20926952</v>
      </c>
      <c r="C479">
        <v>605</v>
      </c>
      <c r="D479">
        <v>200</v>
      </c>
    </row>
    <row r="480" spans="1:4" x14ac:dyDescent="0.2">
      <c r="A480">
        <v>16</v>
      </c>
      <c r="B480">
        <v>20964373</v>
      </c>
      <c r="C480">
        <v>519</v>
      </c>
      <c r="D480">
        <v>200</v>
      </c>
    </row>
    <row r="481" spans="1:4" x14ac:dyDescent="0.2">
      <c r="A481">
        <v>16</v>
      </c>
      <c r="B481">
        <v>21000030</v>
      </c>
      <c r="C481">
        <v>575</v>
      </c>
      <c r="D481">
        <v>200</v>
      </c>
    </row>
    <row r="482" spans="1:4" x14ac:dyDescent="0.2">
      <c r="A482">
        <v>16</v>
      </c>
      <c r="B482">
        <v>21041213</v>
      </c>
      <c r="C482">
        <v>391</v>
      </c>
      <c r="D482">
        <v>200</v>
      </c>
    </row>
    <row r="483" spans="1:4" x14ac:dyDescent="0.2">
      <c r="A483">
        <v>16</v>
      </c>
      <c r="B483">
        <v>21076981</v>
      </c>
      <c r="C483">
        <v>573</v>
      </c>
      <c r="D483">
        <v>200</v>
      </c>
    </row>
    <row r="484" spans="1:4" x14ac:dyDescent="0.2">
      <c r="A484">
        <v>16</v>
      </c>
      <c r="B484">
        <v>21120217</v>
      </c>
      <c r="C484">
        <v>318</v>
      </c>
      <c r="D484">
        <v>200</v>
      </c>
    </row>
    <row r="485" spans="1:4" x14ac:dyDescent="0.2">
      <c r="A485">
        <v>16</v>
      </c>
      <c r="B485">
        <v>21158616</v>
      </c>
      <c r="C485">
        <v>486</v>
      </c>
      <c r="D485">
        <v>200</v>
      </c>
    </row>
    <row r="486" spans="1:4" x14ac:dyDescent="0.2">
      <c r="A486">
        <v>16</v>
      </c>
      <c r="B486">
        <v>21196907</v>
      </c>
      <c r="C486">
        <v>484</v>
      </c>
      <c r="D486">
        <v>200</v>
      </c>
    </row>
    <row r="487" spans="1:4" x14ac:dyDescent="0.2">
      <c r="A487">
        <v>16</v>
      </c>
      <c r="B487">
        <v>21231771</v>
      </c>
      <c r="C487">
        <v>602</v>
      </c>
      <c r="D487">
        <v>200</v>
      </c>
    </row>
    <row r="488" spans="1:4" x14ac:dyDescent="0.2">
      <c r="A488">
        <v>16</v>
      </c>
      <c r="B488">
        <v>21267107</v>
      </c>
      <c r="C488">
        <v>586</v>
      </c>
      <c r="D488">
        <v>200</v>
      </c>
    </row>
    <row r="489" spans="1:4" x14ac:dyDescent="0.2">
      <c r="A489">
        <v>16</v>
      </c>
      <c r="B489">
        <v>21303303</v>
      </c>
      <c r="C489">
        <v>579</v>
      </c>
      <c r="D489">
        <v>200</v>
      </c>
    </row>
    <row r="490" spans="1:4" x14ac:dyDescent="0.2">
      <c r="A490">
        <v>16</v>
      </c>
      <c r="B490">
        <v>21337873</v>
      </c>
      <c r="C490">
        <v>588</v>
      </c>
      <c r="D490">
        <v>200</v>
      </c>
    </row>
    <row r="491" spans="1:4" x14ac:dyDescent="0.2">
      <c r="A491">
        <v>16</v>
      </c>
      <c r="B491">
        <v>21378967</v>
      </c>
      <c r="C491">
        <v>392</v>
      </c>
      <c r="D491">
        <v>200</v>
      </c>
    </row>
    <row r="492" spans="1:4" x14ac:dyDescent="0.2">
      <c r="A492">
        <v>16</v>
      </c>
      <c r="B492">
        <v>21414243</v>
      </c>
      <c r="C492">
        <v>587</v>
      </c>
      <c r="D492">
        <v>200</v>
      </c>
    </row>
    <row r="493" spans="1:4" x14ac:dyDescent="0.2">
      <c r="A493">
        <v>16</v>
      </c>
      <c r="B493">
        <v>21450694</v>
      </c>
      <c r="C493">
        <v>551</v>
      </c>
      <c r="D493">
        <v>200</v>
      </c>
    </row>
    <row r="494" spans="1:4" x14ac:dyDescent="0.2">
      <c r="A494">
        <v>16</v>
      </c>
      <c r="B494">
        <v>21485450</v>
      </c>
      <c r="C494">
        <v>606</v>
      </c>
      <c r="D494">
        <v>200</v>
      </c>
    </row>
    <row r="495" spans="1:4" x14ac:dyDescent="0.2">
      <c r="A495">
        <v>16</v>
      </c>
      <c r="B495">
        <v>21511469</v>
      </c>
      <c r="C495">
        <v>446</v>
      </c>
      <c r="D495">
        <v>200</v>
      </c>
    </row>
    <row r="496" spans="1:4" x14ac:dyDescent="0.2">
      <c r="A496">
        <v>16</v>
      </c>
      <c r="B496">
        <v>21563149</v>
      </c>
      <c r="C496">
        <v>489</v>
      </c>
      <c r="D496">
        <v>200</v>
      </c>
    </row>
    <row r="497" spans="1:4" x14ac:dyDescent="0.2">
      <c r="A497">
        <v>16</v>
      </c>
      <c r="B497">
        <v>21598604</v>
      </c>
      <c r="C497">
        <v>581</v>
      </c>
      <c r="D497">
        <v>200</v>
      </c>
    </row>
    <row r="498" spans="1:4" x14ac:dyDescent="0.2">
      <c r="A498">
        <v>16</v>
      </c>
      <c r="B498">
        <v>21633671</v>
      </c>
      <c r="C498">
        <v>595</v>
      </c>
      <c r="D498">
        <v>200</v>
      </c>
    </row>
    <row r="499" spans="1:4" x14ac:dyDescent="0.2">
      <c r="A499">
        <v>17</v>
      </c>
      <c r="B499">
        <v>21667012</v>
      </c>
      <c r="C499">
        <v>651</v>
      </c>
      <c r="D499">
        <v>200</v>
      </c>
    </row>
    <row r="500" spans="1:4" x14ac:dyDescent="0.2">
      <c r="A500">
        <v>17</v>
      </c>
      <c r="B500">
        <v>21700830</v>
      </c>
      <c r="C500">
        <v>634</v>
      </c>
      <c r="D500">
        <v>200</v>
      </c>
    </row>
    <row r="501" spans="1:4" x14ac:dyDescent="0.2">
      <c r="A501">
        <v>17</v>
      </c>
      <c r="B501">
        <v>21731694</v>
      </c>
      <c r="C501">
        <v>636</v>
      </c>
      <c r="D501">
        <v>200</v>
      </c>
    </row>
    <row r="502" spans="1:4" x14ac:dyDescent="0.2">
      <c r="A502">
        <v>17</v>
      </c>
      <c r="B502">
        <v>21773260</v>
      </c>
      <c r="C502">
        <v>471</v>
      </c>
      <c r="D502">
        <v>200</v>
      </c>
    </row>
    <row r="503" spans="1:4" x14ac:dyDescent="0.2">
      <c r="A503">
        <v>17</v>
      </c>
      <c r="B503">
        <v>21807721</v>
      </c>
      <c r="C503">
        <v>614</v>
      </c>
      <c r="D503">
        <v>200</v>
      </c>
    </row>
    <row r="504" spans="1:4" x14ac:dyDescent="0.2">
      <c r="A504">
        <v>17</v>
      </c>
      <c r="B504">
        <v>21842341</v>
      </c>
      <c r="C504">
        <v>611</v>
      </c>
      <c r="D504">
        <v>200</v>
      </c>
    </row>
    <row r="505" spans="1:4" x14ac:dyDescent="0.2">
      <c r="A505">
        <v>17</v>
      </c>
      <c r="B505">
        <v>21882730</v>
      </c>
      <c r="C505">
        <v>416</v>
      </c>
      <c r="D505">
        <v>200</v>
      </c>
    </row>
    <row r="506" spans="1:4" x14ac:dyDescent="0.2">
      <c r="A506">
        <v>17</v>
      </c>
      <c r="B506">
        <v>21916454</v>
      </c>
      <c r="C506">
        <v>638</v>
      </c>
      <c r="D506">
        <v>200</v>
      </c>
    </row>
    <row r="507" spans="1:4" x14ac:dyDescent="0.2">
      <c r="A507">
        <v>17</v>
      </c>
      <c r="B507">
        <v>21951444</v>
      </c>
      <c r="C507">
        <v>595</v>
      </c>
      <c r="D507">
        <v>200</v>
      </c>
    </row>
    <row r="508" spans="1:4" x14ac:dyDescent="0.2">
      <c r="A508">
        <v>17</v>
      </c>
      <c r="B508">
        <v>21986100</v>
      </c>
      <c r="C508">
        <v>608</v>
      </c>
      <c r="D508">
        <v>200</v>
      </c>
    </row>
    <row r="509" spans="1:4" x14ac:dyDescent="0.2">
      <c r="A509">
        <v>17</v>
      </c>
      <c r="B509">
        <v>22021511</v>
      </c>
      <c r="C509">
        <v>613</v>
      </c>
      <c r="D509">
        <v>200</v>
      </c>
    </row>
    <row r="510" spans="1:4" x14ac:dyDescent="0.2">
      <c r="A510">
        <v>17</v>
      </c>
      <c r="B510">
        <v>22055947</v>
      </c>
      <c r="C510">
        <v>615</v>
      </c>
      <c r="D510">
        <v>200</v>
      </c>
    </row>
    <row r="511" spans="1:4" x14ac:dyDescent="0.2">
      <c r="A511">
        <v>17</v>
      </c>
      <c r="B511">
        <v>22089122</v>
      </c>
      <c r="C511">
        <v>628</v>
      </c>
      <c r="D511">
        <v>200</v>
      </c>
    </row>
    <row r="512" spans="1:4" x14ac:dyDescent="0.2">
      <c r="A512">
        <v>17</v>
      </c>
      <c r="B512">
        <v>22107330</v>
      </c>
      <c r="C512">
        <v>401</v>
      </c>
      <c r="D512">
        <v>200</v>
      </c>
    </row>
    <row r="513" spans="1:4" x14ac:dyDescent="0.2">
      <c r="A513">
        <v>17</v>
      </c>
      <c r="B513">
        <v>22165464</v>
      </c>
      <c r="C513">
        <v>578</v>
      </c>
      <c r="D513">
        <v>200</v>
      </c>
    </row>
    <row r="514" spans="1:4" x14ac:dyDescent="0.2">
      <c r="A514">
        <v>17</v>
      </c>
      <c r="B514">
        <v>22199173</v>
      </c>
      <c r="C514">
        <v>638</v>
      </c>
      <c r="D514">
        <v>200</v>
      </c>
    </row>
    <row r="515" spans="1:4" x14ac:dyDescent="0.2">
      <c r="A515">
        <v>17</v>
      </c>
      <c r="B515">
        <v>22232947</v>
      </c>
      <c r="C515">
        <v>635</v>
      </c>
      <c r="D515">
        <v>200</v>
      </c>
    </row>
    <row r="516" spans="1:4" x14ac:dyDescent="0.2">
      <c r="A516">
        <v>17</v>
      </c>
      <c r="B516">
        <v>22265364</v>
      </c>
      <c r="C516">
        <v>683</v>
      </c>
      <c r="D516">
        <v>200</v>
      </c>
    </row>
    <row r="517" spans="1:4" x14ac:dyDescent="0.2">
      <c r="A517">
        <v>17</v>
      </c>
      <c r="B517">
        <v>22298239</v>
      </c>
      <c r="C517">
        <v>665</v>
      </c>
      <c r="D517">
        <v>200</v>
      </c>
    </row>
    <row r="518" spans="1:4" x14ac:dyDescent="0.2">
      <c r="A518">
        <v>17</v>
      </c>
      <c r="B518">
        <v>22331180</v>
      </c>
      <c r="C518">
        <v>666</v>
      </c>
      <c r="D518">
        <v>200</v>
      </c>
    </row>
    <row r="519" spans="1:4" x14ac:dyDescent="0.2">
      <c r="A519">
        <v>17</v>
      </c>
      <c r="B519">
        <v>22362717</v>
      </c>
      <c r="C519">
        <v>712</v>
      </c>
      <c r="D519">
        <v>200</v>
      </c>
    </row>
    <row r="520" spans="1:4" x14ac:dyDescent="0.2">
      <c r="A520">
        <v>17</v>
      </c>
      <c r="B520">
        <v>22402697</v>
      </c>
      <c r="C520">
        <v>430</v>
      </c>
      <c r="D520">
        <v>200</v>
      </c>
    </row>
    <row r="521" spans="1:4" x14ac:dyDescent="0.2">
      <c r="A521">
        <v>17</v>
      </c>
      <c r="B521">
        <v>22436520</v>
      </c>
      <c r="C521">
        <v>636</v>
      </c>
      <c r="D521">
        <v>200</v>
      </c>
    </row>
    <row r="522" spans="1:4" x14ac:dyDescent="0.2">
      <c r="A522">
        <v>17</v>
      </c>
      <c r="B522">
        <v>22470164</v>
      </c>
      <c r="C522">
        <v>638</v>
      </c>
      <c r="D522">
        <v>200</v>
      </c>
    </row>
    <row r="523" spans="1:4" x14ac:dyDescent="0.2">
      <c r="A523">
        <v>17</v>
      </c>
      <c r="B523">
        <v>22504827</v>
      </c>
      <c r="C523">
        <v>607</v>
      </c>
      <c r="D523">
        <v>200</v>
      </c>
    </row>
    <row r="524" spans="1:4" x14ac:dyDescent="0.2">
      <c r="A524">
        <v>17</v>
      </c>
      <c r="B524">
        <v>22540103</v>
      </c>
      <c r="C524">
        <v>586</v>
      </c>
      <c r="D524">
        <v>200</v>
      </c>
    </row>
    <row r="525" spans="1:4" x14ac:dyDescent="0.2">
      <c r="A525">
        <v>17</v>
      </c>
      <c r="B525">
        <v>22565506</v>
      </c>
      <c r="C525">
        <v>507</v>
      </c>
      <c r="D525">
        <v>200</v>
      </c>
    </row>
    <row r="526" spans="1:4" x14ac:dyDescent="0.2">
      <c r="A526">
        <v>17</v>
      </c>
      <c r="B526">
        <v>22618590</v>
      </c>
      <c r="C526">
        <v>402</v>
      </c>
      <c r="D526">
        <v>200</v>
      </c>
    </row>
    <row r="527" spans="1:4" x14ac:dyDescent="0.2">
      <c r="A527">
        <v>17</v>
      </c>
      <c r="B527">
        <v>22649825</v>
      </c>
      <c r="C527">
        <v>728</v>
      </c>
      <c r="D527">
        <v>200</v>
      </c>
    </row>
    <row r="528" spans="1:4" x14ac:dyDescent="0.2">
      <c r="A528">
        <v>17</v>
      </c>
      <c r="B528">
        <v>22682238</v>
      </c>
      <c r="C528">
        <v>677</v>
      </c>
      <c r="D528">
        <v>200</v>
      </c>
    </row>
    <row r="529" spans="1:4" x14ac:dyDescent="0.2">
      <c r="A529">
        <v>17</v>
      </c>
      <c r="B529">
        <v>22713288</v>
      </c>
      <c r="C529">
        <v>728</v>
      </c>
      <c r="D529">
        <v>200</v>
      </c>
    </row>
    <row r="530" spans="1:4" x14ac:dyDescent="0.2">
      <c r="A530">
        <v>18</v>
      </c>
      <c r="B530">
        <v>22743470</v>
      </c>
      <c r="C530">
        <v>756</v>
      </c>
      <c r="D530">
        <v>200</v>
      </c>
    </row>
    <row r="531" spans="1:4" x14ac:dyDescent="0.2">
      <c r="A531">
        <v>18</v>
      </c>
      <c r="B531">
        <v>22774961</v>
      </c>
      <c r="C531">
        <v>714</v>
      </c>
      <c r="D531">
        <v>200</v>
      </c>
    </row>
    <row r="532" spans="1:4" x14ac:dyDescent="0.2">
      <c r="A532">
        <v>18</v>
      </c>
      <c r="B532">
        <v>22805069</v>
      </c>
      <c r="C532">
        <v>761</v>
      </c>
      <c r="D532">
        <v>200</v>
      </c>
    </row>
    <row r="533" spans="1:4" x14ac:dyDescent="0.2">
      <c r="A533">
        <v>18</v>
      </c>
      <c r="B533">
        <v>22837474</v>
      </c>
      <c r="C533">
        <v>685</v>
      </c>
      <c r="D533">
        <v>200</v>
      </c>
    </row>
    <row r="534" spans="1:4" x14ac:dyDescent="0.2">
      <c r="A534">
        <v>18</v>
      </c>
      <c r="B534">
        <v>22868132</v>
      </c>
      <c r="C534">
        <v>740</v>
      </c>
      <c r="D534">
        <v>200</v>
      </c>
    </row>
    <row r="535" spans="1:4" x14ac:dyDescent="0.2">
      <c r="A535">
        <v>18</v>
      </c>
      <c r="B535">
        <v>22898687</v>
      </c>
      <c r="C535">
        <v>743</v>
      </c>
      <c r="D535">
        <v>200</v>
      </c>
    </row>
    <row r="536" spans="1:4" x14ac:dyDescent="0.2">
      <c r="A536">
        <v>18</v>
      </c>
      <c r="B536">
        <v>22929950</v>
      </c>
      <c r="C536">
        <v>722</v>
      </c>
      <c r="D536">
        <v>200</v>
      </c>
    </row>
    <row r="537" spans="1:4" x14ac:dyDescent="0.2">
      <c r="A537">
        <v>18</v>
      </c>
      <c r="B537">
        <v>22944812</v>
      </c>
      <c r="C537">
        <v>412</v>
      </c>
      <c r="D537">
        <v>200</v>
      </c>
    </row>
    <row r="538" spans="1:4" x14ac:dyDescent="0.2">
      <c r="A538">
        <v>18</v>
      </c>
      <c r="B538">
        <v>23007501</v>
      </c>
      <c r="C538">
        <v>525</v>
      </c>
      <c r="D538">
        <v>200</v>
      </c>
    </row>
    <row r="539" spans="1:4" x14ac:dyDescent="0.2">
      <c r="A539">
        <v>18</v>
      </c>
      <c r="B539">
        <v>23039161</v>
      </c>
      <c r="C539">
        <v>707</v>
      </c>
      <c r="D539">
        <v>200</v>
      </c>
    </row>
    <row r="540" spans="1:4" x14ac:dyDescent="0.2">
      <c r="A540">
        <v>18</v>
      </c>
      <c r="B540">
        <v>23069621</v>
      </c>
      <c r="C540">
        <v>747</v>
      </c>
      <c r="D540">
        <v>200</v>
      </c>
    </row>
    <row r="541" spans="1:4" x14ac:dyDescent="0.2">
      <c r="A541">
        <v>18</v>
      </c>
      <c r="B541">
        <v>23101093</v>
      </c>
      <c r="C541">
        <v>714</v>
      </c>
      <c r="D541">
        <v>200</v>
      </c>
    </row>
    <row r="542" spans="1:4" x14ac:dyDescent="0.2">
      <c r="A542">
        <v>18</v>
      </c>
      <c r="B542">
        <v>23131683</v>
      </c>
      <c r="C542">
        <v>747</v>
      </c>
      <c r="D542">
        <v>200</v>
      </c>
    </row>
    <row r="543" spans="1:4" x14ac:dyDescent="0.2">
      <c r="A543">
        <v>18</v>
      </c>
      <c r="B543">
        <v>23167375</v>
      </c>
      <c r="C543">
        <v>571</v>
      </c>
      <c r="D543">
        <v>200</v>
      </c>
    </row>
    <row r="544" spans="1:4" x14ac:dyDescent="0.2">
      <c r="A544">
        <v>18</v>
      </c>
      <c r="B544">
        <v>23199543</v>
      </c>
      <c r="C544">
        <v>688</v>
      </c>
      <c r="D544">
        <v>200</v>
      </c>
    </row>
    <row r="545" spans="1:4" x14ac:dyDescent="0.2">
      <c r="A545">
        <v>18</v>
      </c>
      <c r="B545">
        <v>23230115</v>
      </c>
      <c r="C545">
        <v>741</v>
      </c>
      <c r="D545">
        <v>200</v>
      </c>
    </row>
    <row r="546" spans="1:4" x14ac:dyDescent="0.2">
      <c r="A546">
        <v>18</v>
      </c>
      <c r="B546">
        <v>23261922</v>
      </c>
      <c r="C546">
        <v>703</v>
      </c>
      <c r="D546">
        <v>200</v>
      </c>
    </row>
    <row r="547" spans="1:4" x14ac:dyDescent="0.2">
      <c r="A547">
        <v>18</v>
      </c>
      <c r="B547">
        <v>23294470</v>
      </c>
      <c r="C547">
        <v>680</v>
      </c>
      <c r="D547">
        <v>200</v>
      </c>
    </row>
    <row r="548" spans="1:4" x14ac:dyDescent="0.2">
      <c r="A548">
        <v>18</v>
      </c>
      <c r="B548">
        <v>23328070</v>
      </c>
      <c r="C548">
        <v>661</v>
      </c>
      <c r="D548">
        <v>200</v>
      </c>
    </row>
    <row r="549" spans="1:4" x14ac:dyDescent="0.2">
      <c r="A549">
        <v>18</v>
      </c>
      <c r="B549">
        <v>23373476</v>
      </c>
      <c r="C549">
        <v>229</v>
      </c>
      <c r="D549">
        <v>200</v>
      </c>
    </row>
    <row r="550" spans="1:4" x14ac:dyDescent="0.2">
      <c r="A550">
        <v>18</v>
      </c>
      <c r="B550">
        <v>23405831</v>
      </c>
      <c r="C550">
        <v>686</v>
      </c>
      <c r="D550">
        <v>200</v>
      </c>
    </row>
    <row r="551" spans="1:4" x14ac:dyDescent="0.2">
      <c r="A551">
        <v>18</v>
      </c>
      <c r="B551">
        <v>23437656</v>
      </c>
      <c r="C551">
        <v>701</v>
      </c>
      <c r="D551">
        <v>200</v>
      </c>
    </row>
    <row r="552" spans="1:4" x14ac:dyDescent="0.2">
      <c r="A552">
        <v>18</v>
      </c>
      <c r="B552">
        <v>23470468</v>
      </c>
      <c r="C552">
        <v>668</v>
      </c>
      <c r="D552">
        <v>200</v>
      </c>
    </row>
    <row r="553" spans="1:4" x14ac:dyDescent="0.2">
      <c r="A553">
        <v>18</v>
      </c>
      <c r="B553">
        <v>23502305</v>
      </c>
      <c r="C553">
        <v>702</v>
      </c>
      <c r="D553">
        <v>200</v>
      </c>
    </row>
    <row r="554" spans="1:4" x14ac:dyDescent="0.2">
      <c r="A554">
        <v>18</v>
      </c>
      <c r="B554">
        <v>23533079</v>
      </c>
      <c r="C554">
        <v>739</v>
      </c>
      <c r="D554">
        <v>200</v>
      </c>
    </row>
    <row r="555" spans="1:4" x14ac:dyDescent="0.2">
      <c r="A555">
        <v>18</v>
      </c>
      <c r="B555">
        <v>23563997</v>
      </c>
      <c r="C555">
        <v>732</v>
      </c>
      <c r="D555">
        <v>200</v>
      </c>
    </row>
    <row r="556" spans="1:4" x14ac:dyDescent="0.2">
      <c r="A556">
        <v>18</v>
      </c>
      <c r="B556">
        <v>23596527</v>
      </c>
      <c r="C556">
        <v>678</v>
      </c>
      <c r="D556">
        <v>200</v>
      </c>
    </row>
    <row r="557" spans="1:4" x14ac:dyDescent="0.2">
      <c r="A557">
        <v>18</v>
      </c>
      <c r="B557">
        <v>23629573</v>
      </c>
      <c r="C557">
        <v>660</v>
      </c>
      <c r="D557">
        <v>200</v>
      </c>
    </row>
    <row r="558" spans="1:4" x14ac:dyDescent="0.2">
      <c r="A558">
        <v>18</v>
      </c>
      <c r="B558">
        <v>23662016</v>
      </c>
      <c r="C558">
        <v>680</v>
      </c>
      <c r="D558">
        <v>200</v>
      </c>
    </row>
    <row r="559" spans="1:4" x14ac:dyDescent="0.2">
      <c r="A559">
        <v>18</v>
      </c>
      <c r="B559">
        <v>23673795</v>
      </c>
      <c r="C559">
        <v>317</v>
      </c>
      <c r="D559">
        <v>200</v>
      </c>
    </row>
    <row r="560" spans="1:4" x14ac:dyDescent="0.2">
      <c r="A560">
        <v>18</v>
      </c>
      <c r="B560">
        <v>23740685</v>
      </c>
      <c r="C560">
        <v>580</v>
      </c>
      <c r="D560">
        <v>200</v>
      </c>
    </row>
    <row r="561" spans="1:4" x14ac:dyDescent="0.2">
      <c r="A561">
        <v>19</v>
      </c>
      <c r="B561">
        <v>23771115</v>
      </c>
      <c r="C561">
        <v>746</v>
      </c>
      <c r="D561">
        <v>200</v>
      </c>
    </row>
    <row r="562" spans="1:4" x14ac:dyDescent="0.2">
      <c r="A562">
        <v>19</v>
      </c>
      <c r="B562">
        <v>23800811</v>
      </c>
      <c r="C562">
        <v>774</v>
      </c>
      <c r="D562">
        <v>200</v>
      </c>
    </row>
    <row r="563" spans="1:4" x14ac:dyDescent="0.2">
      <c r="A563">
        <v>19</v>
      </c>
      <c r="B563">
        <v>23832505</v>
      </c>
      <c r="C563">
        <v>705</v>
      </c>
      <c r="D563">
        <v>200</v>
      </c>
    </row>
    <row r="564" spans="1:4" x14ac:dyDescent="0.2">
      <c r="A564">
        <v>19</v>
      </c>
      <c r="B564">
        <v>23864012</v>
      </c>
      <c r="C564">
        <v>712</v>
      </c>
      <c r="D564">
        <v>200</v>
      </c>
    </row>
    <row r="565" spans="1:4" x14ac:dyDescent="0.2">
      <c r="A565">
        <v>19</v>
      </c>
      <c r="B565">
        <v>23895341</v>
      </c>
      <c r="C565">
        <v>728</v>
      </c>
      <c r="D565">
        <v>200</v>
      </c>
    </row>
    <row r="566" spans="1:4" x14ac:dyDescent="0.2">
      <c r="A566">
        <v>19</v>
      </c>
      <c r="B566">
        <v>23926832</v>
      </c>
      <c r="C566">
        <v>701</v>
      </c>
      <c r="D566">
        <v>200</v>
      </c>
    </row>
    <row r="567" spans="1:4" x14ac:dyDescent="0.2">
      <c r="A567">
        <v>19</v>
      </c>
      <c r="B567">
        <v>23958323</v>
      </c>
      <c r="C567">
        <v>713</v>
      </c>
      <c r="D567">
        <v>200</v>
      </c>
    </row>
    <row r="568" spans="1:4" x14ac:dyDescent="0.2">
      <c r="A568">
        <v>19</v>
      </c>
      <c r="B568">
        <v>23989201</v>
      </c>
      <c r="C568">
        <v>733</v>
      </c>
      <c r="D568">
        <v>200</v>
      </c>
    </row>
    <row r="569" spans="1:4" x14ac:dyDescent="0.2">
      <c r="A569">
        <v>19</v>
      </c>
      <c r="B569">
        <v>24019876</v>
      </c>
      <c r="C569">
        <v>749</v>
      </c>
      <c r="D569">
        <v>200</v>
      </c>
    </row>
    <row r="570" spans="1:4" x14ac:dyDescent="0.2">
      <c r="A570">
        <v>19</v>
      </c>
      <c r="B570">
        <v>24050730</v>
      </c>
      <c r="C570">
        <v>726</v>
      </c>
      <c r="D570">
        <v>200</v>
      </c>
    </row>
    <row r="571" spans="1:4" x14ac:dyDescent="0.2">
      <c r="A571">
        <v>19</v>
      </c>
      <c r="B571">
        <v>24081982</v>
      </c>
      <c r="C571">
        <v>722</v>
      </c>
      <c r="D571">
        <v>200</v>
      </c>
    </row>
    <row r="572" spans="1:4" x14ac:dyDescent="0.2">
      <c r="A572">
        <v>19</v>
      </c>
      <c r="B572">
        <v>24127952</v>
      </c>
      <c r="C572">
        <v>227</v>
      </c>
      <c r="D572">
        <v>200</v>
      </c>
    </row>
    <row r="573" spans="1:4" x14ac:dyDescent="0.2">
      <c r="A573">
        <v>19</v>
      </c>
      <c r="B573">
        <v>24159183</v>
      </c>
      <c r="C573">
        <v>721</v>
      </c>
      <c r="D573">
        <v>200</v>
      </c>
    </row>
    <row r="574" spans="1:4" x14ac:dyDescent="0.2">
      <c r="A574">
        <v>19</v>
      </c>
      <c r="B574">
        <v>24189655</v>
      </c>
      <c r="C574">
        <v>747</v>
      </c>
      <c r="D574">
        <v>200</v>
      </c>
    </row>
    <row r="575" spans="1:4" x14ac:dyDescent="0.2">
      <c r="A575">
        <v>19</v>
      </c>
      <c r="B575">
        <v>24221826</v>
      </c>
      <c r="C575">
        <v>693</v>
      </c>
      <c r="D575">
        <v>200</v>
      </c>
    </row>
    <row r="576" spans="1:4" x14ac:dyDescent="0.2">
      <c r="A576">
        <v>19</v>
      </c>
      <c r="B576">
        <v>24254724</v>
      </c>
      <c r="C576">
        <v>666</v>
      </c>
      <c r="D576">
        <v>200</v>
      </c>
    </row>
    <row r="577" spans="1:4" x14ac:dyDescent="0.2">
      <c r="A577">
        <v>19</v>
      </c>
      <c r="B577">
        <v>24287765</v>
      </c>
      <c r="C577">
        <v>662</v>
      </c>
      <c r="D577">
        <v>200</v>
      </c>
    </row>
    <row r="578" spans="1:4" x14ac:dyDescent="0.2">
      <c r="A578">
        <v>19</v>
      </c>
      <c r="B578">
        <v>24319092</v>
      </c>
      <c r="C578">
        <v>715</v>
      </c>
      <c r="D578">
        <v>200</v>
      </c>
    </row>
    <row r="579" spans="1:4" x14ac:dyDescent="0.2">
      <c r="A579">
        <v>19</v>
      </c>
      <c r="B579">
        <v>24351318</v>
      </c>
      <c r="C579">
        <v>689</v>
      </c>
      <c r="D579">
        <v>200</v>
      </c>
    </row>
    <row r="580" spans="1:4" x14ac:dyDescent="0.2">
      <c r="A580">
        <v>19</v>
      </c>
      <c r="B580">
        <v>24382079</v>
      </c>
      <c r="C580">
        <v>738</v>
      </c>
      <c r="D580">
        <v>200</v>
      </c>
    </row>
    <row r="581" spans="1:4" x14ac:dyDescent="0.2">
      <c r="A581">
        <v>19</v>
      </c>
      <c r="B581">
        <v>24413564</v>
      </c>
      <c r="C581">
        <v>711</v>
      </c>
      <c r="D581">
        <v>200</v>
      </c>
    </row>
    <row r="582" spans="1:4" x14ac:dyDescent="0.2">
      <c r="A582">
        <v>19</v>
      </c>
      <c r="B582">
        <v>24454774</v>
      </c>
      <c r="C582">
        <v>388</v>
      </c>
      <c r="D582">
        <v>200</v>
      </c>
    </row>
    <row r="583" spans="1:4" x14ac:dyDescent="0.2">
      <c r="A583">
        <v>19</v>
      </c>
      <c r="B583">
        <v>24486682</v>
      </c>
      <c r="C583">
        <v>700</v>
      </c>
      <c r="D583">
        <v>200</v>
      </c>
    </row>
    <row r="584" spans="1:4" x14ac:dyDescent="0.2">
      <c r="A584">
        <v>19</v>
      </c>
      <c r="B584">
        <v>24518461</v>
      </c>
      <c r="C584">
        <v>702</v>
      </c>
      <c r="D584">
        <v>200</v>
      </c>
    </row>
    <row r="585" spans="1:4" x14ac:dyDescent="0.2">
      <c r="A585">
        <v>19</v>
      </c>
      <c r="B585">
        <v>24549870</v>
      </c>
      <c r="C585">
        <v>717</v>
      </c>
      <c r="D585">
        <v>200</v>
      </c>
    </row>
    <row r="586" spans="1:4" x14ac:dyDescent="0.2">
      <c r="A586">
        <v>19</v>
      </c>
      <c r="B586">
        <v>24579251</v>
      </c>
      <c r="C586">
        <v>782</v>
      </c>
      <c r="D586">
        <v>200</v>
      </c>
    </row>
    <row r="587" spans="1:4" x14ac:dyDescent="0.2">
      <c r="A587">
        <v>19</v>
      </c>
      <c r="B587">
        <v>24611409</v>
      </c>
      <c r="C587">
        <v>692</v>
      </c>
      <c r="D587">
        <v>200</v>
      </c>
    </row>
    <row r="588" spans="1:4" x14ac:dyDescent="0.2">
      <c r="A588">
        <v>19</v>
      </c>
      <c r="B588">
        <v>24643562</v>
      </c>
      <c r="C588">
        <v>687</v>
      </c>
      <c r="D588">
        <v>200</v>
      </c>
    </row>
    <row r="589" spans="1:4" x14ac:dyDescent="0.2">
      <c r="A589">
        <v>19</v>
      </c>
      <c r="B589">
        <v>24676542</v>
      </c>
      <c r="C589">
        <v>700</v>
      </c>
      <c r="D589">
        <v>200</v>
      </c>
    </row>
    <row r="590" spans="1:4" x14ac:dyDescent="0.2">
      <c r="A590">
        <v>19</v>
      </c>
      <c r="B590">
        <v>24700771</v>
      </c>
      <c r="C590">
        <v>573</v>
      </c>
      <c r="D590">
        <v>200</v>
      </c>
    </row>
    <row r="591" spans="1:4" x14ac:dyDescent="0.2">
      <c r="A591">
        <v>19</v>
      </c>
      <c r="B591">
        <v>24749306</v>
      </c>
      <c r="C591">
        <v>491</v>
      </c>
      <c r="D591">
        <v>200</v>
      </c>
    </row>
    <row r="592" spans="1:4" x14ac:dyDescent="0.2">
      <c r="A592">
        <v>20</v>
      </c>
      <c r="B592">
        <v>24780259</v>
      </c>
      <c r="C592">
        <v>730</v>
      </c>
      <c r="D592">
        <v>200</v>
      </c>
    </row>
    <row r="593" spans="1:4" x14ac:dyDescent="0.2">
      <c r="A593">
        <v>20</v>
      </c>
      <c r="B593">
        <v>24810647</v>
      </c>
      <c r="C593">
        <v>753</v>
      </c>
      <c r="D593">
        <v>200</v>
      </c>
    </row>
    <row r="594" spans="1:4" x14ac:dyDescent="0.2">
      <c r="A594">
        <v>20</v>
      </c>
      <c r="B594">
        <v>24839548</v>
      </c>
      <c r="C594">
        <v>798</v>
      </c>
      <c r="D594">
        <v>200</v>
      </c>
    </row>
    <row r="595" spans="1:4" x14ac:dyDescent="0.2">
      <c r="A595">
        <v>20</v>
      </c>
      <c r="B595">
        <v>24868372</v>
      </c>
      <c r="C595">
        <v>795</v>
      </c>
      <c r="D595">
        <v>200</v>
      </c>
    </row>
    <row r="596" spans="1:4" x14ac:dyDescent="0.2">
      <c r="A596">
        <v>20</v>
      </c>
      <c r="B596">
        <v>24896798</v>
      </c>
      <c r="C596">
        <v>817</v>
      </c>
      <c r="D596">
        <v>200</v>
      </c>
    </row>
    <row r="597" spans="1:4" x14ac:dyDescent="0.2">
      <c r="A597">
        <v>20</v>
      </c>
      <c r="B597">
        <v>24925943</v>
      </c>
      <c r="C597">
        <v>790</v>
      </c>
      <c r="D597">
        <v>200</v>
      </c>
    </row>
    <row r="598" spans="1:4" x14ac:dyDescent="0.2">
      <c r="A598">
        <v>20</v>
      </c>
      <c r="B598">
        <v>24951539</v>
      </c>
      <c r="C598">
        <v>636</v>
      </c>
      <c r="D598">
        <v>200</v>
      </c>
    </row>
    <row r="599" spans="1:4" x14ac:dyDescent="0.2">
      <c r="A599">
        <v>20</v>
      </c>
      <c r="B599">
        <v>24996400</v>
      </c>
      <c r="C599">
        <v>542</v>
      </c>
      <c r="D599">
        <v>200</v>
      </c>
    </row>
    <row r="600" spans="1:4" x14ac:dyDescent="0.2">
      <c r="A600">
        <v>20</v>
      </c>
      <c r="B600">
        <v>25027629</v>
      </c>
      <c r="C600">
        <v>724</v>
      </c>
      <c r="D600">
        <v>200</v>
      </c>
    </row>
    <row r="601" spans="1:4" x14ac:dyDescent="0.2">
      <c r="A601">
        <v>20</v>
      </c>
      <c r="B601">
        <v>25063239</v>
      </c>
      <c r="C601">
        <v>577</v>
      </c>
      <c r="D601">
        <v>200</v>
      </c>
    </row>
    <row r="602" spans="1:4" x14ac:dyDescent="0.2">
      <c r="A602">
        <v>20</v>
      </c>
      <c r="B602">
        <v>25092338</v>
      </c>
      <c r="C602">
        <v>792</v>
      </c>
      <c r="D602">
        <v>200</v>
      </c>
    </row>
    <row r="603" spans="1:4" x14ac:dyDescent="0.2">
      <c r="A603">
        <v>20</v>
      </c>
      <c r="B603">
        <v>25124503</v>
      </c>
      <c r="C603">
        <v>693</v>
      </c>
      <c r="D603">
        <v>200</v>
      </c>
    </row>
    <row r="604" spans="1:4" x14ac:dyDescent="0.2">
      <c r="A604">
        <v>20</v>
      </c>
      <c r="B604">
        <v>25156745</v>
      </c>
      <c r="C604">
        <v>733</v>
      </c>
      <c r="D604">
        <v>200</v>
      </c>
    </row>
    <row r="605" spans="1:4" x14ac:dyDescent="0.2">
      <c r="A605">
        <v>20</v>
      </c>
      <c r="B605">
        <v>25186981</v>
      </c>
      <c r="C605">
        <v>712</v>
      </c>
      <c r="D605">
        <v>200</v>
      </c>
    </row>
    <row r="606" spans="1:4" x14ac:dyDescent="0.2">
      <c r="A606">
        <v>20</v>
      </c>
      <c r="B606">
        <v>25214645</v>
      </c>
      <c r="C606">
        <v>713</v>
      </c>
      <c r="D606">
        <v>200</v>
      </c>
    </row>
    <row r="607" spans="1:4" x14ac:dyDescent="0.2">
      <c r="A607">
        <v>20</v>
      </c>
      <c r="B607">
        <v>25257930</v>
      </c>
      <c r="C607">
        <v>444</v>
      </c>
      <c r="D607">
        <v>200</v>
      </c>
    </row>
    <row r="608" spans="1:4" x14ac:dyDescent="0.2">
      <c r="A608">
        <v>20</v>
      </c>
      <c r="B608">
        <v>25289065</v>
      </c>
      <c r="C608">
        <v>724</v>
      </c>
      <c r="D608">
        <v>200</v>
      </c>
    </row>
    <row r="609" spans="1:4" x14ac:dyDescent="0.2">
      <c r="A609">
        <v>20</v>
      </c>
      <c r="B609">
        <v>25319736</v>
      </c>
      <c r="C609">
        <v>741</v>
      </c>
      <c r="D609">
        <v>200</v>
      </c>
    </row>
    <row r="610" spans="1:4" x14ac:dyDescent="0.2">
      <c r="A610">
        <v>20</v>
      </c>
      <c r="B610">
        <v>25351597</v>
      </c>
      <c r="C610">
        <v>701</v>
      </c>
      <c r="D610">
        <v>200</v>
      </c>
    </row>
    <row r="611" spans="1:4" x14ac:dyDescent="0.2">
      <c r="A611">
        <v>20</v>
      </c>
      <c r="B611">
        <v>25382360</v>
      </c>
      <c r="C611">
        <v>738</v>
      </c>
      <c r="D611">
        <v>200</v>
      </c>
    </row>
    <row r="612" spans="1:4" x14ac:dyDescent="0.2">
      <c r="A612">
        <v>20</v>
      </c>
      <c r="B612">
        <v>25412632</v>
      </c>
      <c r="C612">
        <v>755</v>
      </c>
      <c r="D612">
        <v>200</v>
      </c>
    </row>
    <row r="613" spans="1:4" x14ac:dyDescent="0.2">
      <c r="A613">
        <v>20</v>
      </c>
      <c r="B613">
        <v>25445282</v>
      </c>
      <c r="C613">
        <v>680</v>
      </c>
      <c r="D613">
        <v>200</v>
      </c>
    </row>
    <row r="614" spans="1:4" x14ac:dyDescent="0.2">
      <c r="A614">
        <v>20</v>
      </c>
      <c r="B614">
        <v>25476157</v>
      </c>
      <c r="C614">
        <v>727</v>
      </c>
      <c r="D614">
        <v>200</v>
      </c>
    </row>
    <row r="615" spans="1:4" x14ac:dyDescent="0.2">
      <c r="A615">
        <v>20</v>
      </c>
      <c r="B615">
        <v>25520993</v>
      </c>
      <c r="C615">
        <v>268</v>
      </c>
      <c r="D615">
        <v>200</v>
      </c>
    </row>
    <row r="616" spans="1:4" x14ac:dyDescent="0.2">
      <c r="A616">
        <v>20</v>
      </c>
      <c r="B616">
        <v>25552185</v>
      </c>
      <c r="C616">
        <v>723</v>
      </c>
      <c r="D616">
        <v>200</v>
      </c>
    </row>
    <row r="617" spans="1:4" x14ac:dyDescent="0.2">
      <c r="A617">
        <v>20</v>
      </c>
      <c r="B617">
        <v>25582799</v>
      </c>
      <c r="C617">
        <v>744</v>
      </c>
      <c r="D617">
        <v>200</v>
      </c>
    </row>
    <row r="618" spans="1:4" x14ac:dyDescent="0.2">
      <c r="A618">
        <v>20</v>
      </c>
      <c r="B618">
        <v>25614188</v>
      </c>
      <c r="C618">
        <v>717</v>
      </c>
      <c r="D618">
        <v>200</v>
      </c>
    </row>
    <row r="619" spans="1:4" x14ac:dyDescent="0.2">
      <c r="A619">
        <v>20</v>
      </c>
      <c r="B619">
        <v>25644457</v>
      </c>
      <c r="C619">
        <v>752</v>
      </c>
      <c r="D619">
        <v>200</v>
      </c>
    </row>
    <row r="620" spans="1:4" x14ac:dyDescent="0.2">
      <c r="A620">
        <v>20</v>
      </c>
      <c r="B620">
        <v>25675249</v>
      </c>
      <c r="C620">
        <v>737</v>
      </c>
      <c r="D620">
        <v>200</v>
      </c>
    </row>
    <row r="621" spans="1:4" x14ac:dyDescent="0.2">
      <c r="A621">
        <v>20</v>
      </c>
      <c r="B621">
        <v>25704982</v>
      </c>
      <c r="C621">
        <v>773</v>
      </c>
      <c r="D621">
        <v>200</v>
      </c>
    </row>
    <row r="622" spans="1:4" x14ac:dyDescent="0.2">
      <c r="A622">
        <v>20</v>
      </c>
      <c r="B622">
        <v>25737109</v>
      </c>
      <c r="C622">
        <v>691</v>
      </c>
      <c r="D622">
        <v>200</v>
      </c>
    </row>
    <row r="623" spans="1:4" x14ac:dyDescent="0.2">
      <c r="A623">
        <v>21</v>
      </c>
      <c r="B623">
        <v>25769884</v>
      </c>
      <c r="C623">
        <v>699</v>
      </c>
      <c r="D623">
        <v>200</v>
      </c>
    </row>
    <row r="624" spans="1:4" x14ac:dyDescent="0.2">
      <c r="A624">
        <v>21</v>
      </c>
      <c r="B624">
        <v>25799752</v>
      </c>
      <c r="C624">
        <v>742</v>
      </c>
      <c r="D624">
        <v>200</v>
      </c>
    </row>
    <row r="625" spans="1:4" x14ac:dyDescent="0.2">
      <c r="A625">
        <v>21</v>
      </c>
      <c r="B625">
        <v>25809562</v>
      </c>
      <c r="C625">
        <v>347</v>
      </c>
      <c r="D625">
        <v>200</v>
      </c>
    </row>
    <row r="626" spans="1:4" x14ac:dyDescent="0.2">
      <c r="A626">
        <v>21</v>
      </c>
      <c r="B626">
        <v>25872323</v>
      </c>
      <c r="C626">
        <v>758</v>
      </c>
      <c r="D626">
        <v>200</v>
      </c>
    </row>
    <row r="627" spans="1:4" x14ac:dyDescent="0.2">
      <c r="A627">
        <v>21</v>
      </c>
      <c r="B627">
        <v>25900921</v>
      </c>
      <c r="C627">
        <v>815</v>
      </c>
      <c r="D627">
        <v>200</v>
      </c>
    </row>
    <row r="628" spans="1:4" x14ac:dyDescent="0.2">
      <c r="A628">
        <v>21</v>
      </c>
      <c r="B628">
        <v>25929205</v>
      </c>
      <c r="C628">
        <v>815</v>
      </c>
      <c r="D628">
        <v>200</v>
      </c>
    </row>
    <row r="629" spans="1:4" x14ac:dyDescent="0.2">
      <c r="A629">
        <v>21</v>
      </c>
      <c r="B629">
        <v>25958985</v>
      </c>
      <c r="C629">
        <v>770</v>
      </c>
      <c r="D629">
        <v>200</v>
      </c>
    </row>
    <row r="630" spans="1:4" x14ac:dyDescent="0.2">
      <c r="A630">
        <v>21</v>
      </c>
      <c r="B630">
        <v>25987101</v>
      </c>
      <c r="C630">
        <v>824</v>
      </c>
      <c r="D630">
        <v>200</v>
      </c>
    </row>
    <row r="631" spans="1:4" x14ac:dyDescent="0.2">
      <c r="A631">
        <v>21</v>
      </c>
      <c r="B631">
        <v>26015876</v>
      </c>
      <c r="C631">
        <v>802</v>
      </c>
      <c r="D631">
        <v>200</v>
      </c>
    </row>
    <row r="632" spans="1:4" x14ac:dyDescent="0.2">
      <c r="A632">
        <v>21</v>
      </c>
      <c r="B632">
        <v>26045328</v>
      </c>
      <c r="C632">
        <v>784</v>
      </c>
      <c r="D632">
        <v>200</v>
      </c>
    </row>
    <row r="633" spans="1:4" x14ac:dyDescent="0.2">
      <c r="A633">
        <v>21</v>
      </c>
      <c r="B633">
        <v>26076424</v>
      </c>
      <c r="C633">
        <v>726</v>
      </c>
      <c r="D633">
        <v>200</v>
      </c>
    </row>
    <row r="634" spans="1:4" x14ac:dyDescent="0.2">
      <c r="A634">
        <v>21</v>
      </c>
      <c r="B634">
        <v>26105757</v>
      </c>
      <c r="C634">
        <v>786</v>
      </c>
      <c r="D634">
        <v>200</v>
      </c>
    </row>
    <row r="635" spans="1:4" x14ac:dyDescent="0.2">
      <c r="A635">
        <v>21</v>
      </c>
      <c r="B635">
        <v>26127966</v>
      </c>
      <c r="C635">
        <v>608</v>
      </c>
      <c r="D635">
        <v>200</v>
      </c>
    </row>
    <row r="636" spans="1:4" x14ac:dyDescent="0.2">
      <c r="A636">
        <v>21</v>
      </c>
      <c r="B636">
        <v>26178925</v>
      </c>
      <c r="C636">
        <v>476</v>
      </c>
      <c r="D636">
        <v>200</v>
      </c>
    </row>
    <row r="637" spans="1:4" x14ac:dyDescent="0.2">
      <c r="A637">
        <v>21</v>
      </c>
      <c r="B637">
        <v>26207761</v>
      </c>
      <c r="C637">
        <v>800</v>
      </c>
      <c r="D637">
        <v>200</v>
      </c>
    </row>
    <row r="638" spans="1:4" x14ac:dyDescent="0.2">
      <c r="A638">
        <v>21</v>
      </c>
      <c r="B638">
        <v>26235990</v>
      </c>
      <c r="C638">
        <v>828</v>
      </c>
      <c r="D638">
        <v>200</v>
      </c>
    </row>
    <row r="639" spans="1:4" x14ac:dyDescent="0.2">
      <c r="A639">
        <v>21</v>
      </c>
      <c r="B639">
        <v>26263753</v>
      </c>
      <c r="C639">
        <v>830</v>
      </c>
      <c r="D639">
        <v>200</v>
      </c>
    </row>
    <row r="640" spans="1:4" x14ac:dyDescent="0.2">
      <c r="A640">
        <v>21</v>
      </c>
      <c r="B640">
        <v>26293794</v>
      </c>
      <c r="C640">
        <v>762</v>
      </c>
      <c r="D640">
        <v>200</v>
      </c>
    </row>
    <row r="641" spans="1:4" x14ac:dyDescent="0.2">
      <c r="A641">
        <v>21</v>
      </c>
      <c r="B641">
        <v>26321664</v>
      </c>
      <c r="C641">
        <v>835</v>
      </c>
      <c r="D641">
        <v>200</v>
      </c>
    </row>
    <row r="642" spans="1:4" x14ac:dyDescent="0.2">
      <c r="A642">
        <v>21</v>
      </c>
      <c r="B642">
        <v>26349612</v>
      </c>
      <c r="C642">
        <v>830</v>
      </c>
      <c r="D642">
        <v>200</v>
      </c>
    </row>
    <row r="643" spans="1:4" x14ac:dyDescent="0.2">
      <c r="A643">
        <v>21</v>
      </c>
      <c r="B643">
        <v>26378340</v>
      </c>
      <c r="C643">
        <v>803</v>
      </c>
      <c r="D643">
        <v>200</v>
      </c>
    </row>
    <row r="644" spans="1:4" x14ac:dyDescent="0.2">
      <c r="A644">
        <v>21</v>
      </c>
      <c r="B644">
        <v>26405616</v>
      </c>
      <c r="C644">
        <v>855</v>
      </c>
      <c r="D644">
        <v>200</v>
      </c>
    </row>
    <row r="645" spans="1:4" x14ac:dyDescent="0.2">
      <c r="A645">
        <v>21</v>
      </c>
      <c r="B645">
        <v>26434394</v>
      </c>
      <c r="C645">
        <v>819</v>
      </c>
      <c r="D645">
        <v>200</v>
      </c>
    </row>
    <row r="646" spans="1:4" x14ac:dyDescent="0.2">
      <c r="A646">
        <v>21</v>
      </c>
      <c r="B646">
        <v>26460274</v>
      </c>
      <c r="C646">
        <v>844</v>
      </c>
      <c r="D646">
        <v>200</v>
      </c>
    </row>
    <row r="647" spans="1:4" x14ac:dyDescent="0.2">
      <c r="A647">
        <v>21</v>
      </c>
      <c r="B647">
        <v>26499797</v>
      </c>
      <c r="C647">
        <v>482</v>
      </c>
      <c r="D647">
        <v>200</v>
      </c>
    </row>
    <row r="648" spans="1:4" x14ac:dyDescent="0.2">
      <c r="A648">
        <v>21</v>
      </c>
      <c r="B648">
        <v>26527417</v>
      </c>
      <c r="C648">
        <v>844</v>
      </c>
      <c r="D648">
        <v>200</v>
      </c>
    </row>
    <row r="649" spans="1:4" x14ac:dyDescent="0.2">
      <c r="A649">
        <v>21</v>
      </c>
      <c r="B649">
        <v>26554509</v>
      </c>
      <c r="C649">
        <v>858</v>
      </c>
      <c r="D649">
        <v>200</v>
      </c>
    </row>
    <row r="650" spans="1:4" x14ac:dyDescent="0.2">
      <c r="A650">
        <v>21</v>
      </c>
      <c r="B650">
        <v>26582164</v>
      </c>
      <c r="C650">
        <v>843</v>
      </c>
      <c r="D650">
        <v>200</v>
      </c>
    </row>
    <row r="651" spans="1:4" x14ac:dyDescent="0.2">
      <c r="A651">
        <v>21</v>
      </c>
      <c r="B651">
        <v>26611013</v>
      </c>
      <c r="C651">
        <v>803</v>
      </c>
      <c r="D651">
        <v>200</v>
      </c>
    </row>
    <row r="652" spans="1:4" x14ac:dyDescent="0.2">
      <c r="A652">
        <v>21</v>
      </c>
      <c r="B652">
        <v>26638927</v>
      </c>
      <c r="C652">
        <v>853</v>
      </c>
      <c r="D652">
        <v>200</v>
      </c>
    </row>
    <row r="653" spans="1:4" x14ac:dyDescent="0.2">
      <c r="A653">
        <v>21</v>
      </c>
      <c r="B653">
        <v>26660984</v>
      </c>
      <c r="C653">
        <v>507</v>
      </c>
    </row>
    <row r="654" spans="1:4" x14ac:dyDescent="0.2">
      <c r="A654">
        <v>22</v>
      </c>
      <c r="B654">
        <v>26708568</v>
      </c>
      <c r="C654">
        <v>673</v>
      </c>
    </row>
    <row r="655" spans="1:4" x14ac:dyDescent="0.2">
      <c r="A655">
        <v>22</v>
      </c>
      <c r="B655">
        <v>26734555</v>
      </c>
      <c r="C655">
        <v>899</v>
      </c>
    </row>
    <row r="656" spans="1:4" x14ac:dyDescent="0.2">
      <c r="A656">
        <v>22</v>
      </c>
      <c r="B656">
        <v>26761158</v>
      </c>
      <c r="C656">
        <v>878</v>
      </c>
    </row>
    <row r="657" spans="1:3" x14ac:dyDescent="0.2">
      <c r="A657">
        <v>22</v>
      </c>
      <c r="B657">
        <v>26788354</v>
      </c>
      <c r="C657">
        <v>858</v>
      </c>
    </row>
    <row r="658" spans="1:3" x14ac:dyDescent="0.2">
      <c r="A658">
        <v>22</v>
      </c>
      <c r="B658">
        <v>26813896</v>
      </c>
      <c r="C658">
        <v>911</v>
      </c>
    </row>
    <row r="659" spans="1:3" x14ac:dyDescent="0.2">
      <c r="A659">
        <v>22</v>
      </c>
      <c r="B659">
        <v>26841837</v>
      </c>
      <c r="C659">
        <v>833</v>
      </c>
    </row>
    <row r="660" spans="1:3" x14ac:dyDescent="0.2">
      <c r="A660">
        <v>22</v>
      </c>
      <c r="B660">
        <v>26867287</v>
      </c>
      <c r="C660">
        <v>913</v>
      </c>
    </row>
    <row r="661" spans="1:3" x14ac:dyDescent="0.2">
      <c r="A661">
        <v>22</v>
      </c>
      <c r="B661">
        <v>26892671</v>
      </c>
      <c r="C661">
        <v>846</v>
      </c>
    </row>
    <row r="662" spans="1:3" x14ac:dyDescent="0.2">
      <c r="A662">
        <v>22</v>
      </c>
      <c r="B662">
        <v>26928487</v>
      </c>
      <c r="C662">
        <v>639</v>
      </c>
    </row>
    <row r="663" spans="1:3" x14ac:dyDescent="0.2">
      <c r="A663">
        <v>22</v>
      </c>
      <c r="B663">
        <v>26957781</v>
      </c>
      <c r="C663">
        <v>795</v>
      </c>
    </row>
    <row r="664" spans="1:3" x14ac:dyDescent="0.2">
      <c r="A664">
        <v>22</v>
      </c>
      <c r="B664">
        <v>26984042</v>
      </c>
      <c r="C664">
        <v>876</v>
      </c>
    </row>
    <row r="665" spans="1:3" x14ac:dyDescent="0.2">
      <c r="A665">
        <v>22</v>
      </c>
      <c r="B665">
        <v>27010708</v>
      </c>
      <c r="C665">
        <v>874</v>
      </c>
    </row>
    <row r="666" spans="1:3" x14ac:dyDescent="0.2">
      <c r="A666">
        <v>22</v>
      </c>
      <c r="B666">
        <v>27040633</v>
      </c>
      <c r="C666">
        <v>764</v>
      </c>
    </row>
    <row r="667" spans="1:3" x14ac:dyDescent="0.2">
      <c r="A667">
        <v>22</v>
      </c>
      <c r="B667">
        <v>27077590</v>
      </c>
      <c r="C667">
        <v>530</v>
      </c>
    </row>
    <row r="668" spans="1:3" x14ac:dyDescent="0.2">
      <c r="A668">
        <v>22</v>
      </c>
      <c r="B668">
        <v>27105227</v>
      </c>
      <c r="C668">
        <v>842</v>
      </c>
    </row>
    <row r="669" spans="1:3" x14ac:dyDescent="0.2">
      <c r="A669">
        <v>22</v>
      </c>
      <c r="B669">
        <v>27133980</v>
      </c>
      <c r="C669">
        <v>803</v>
      </c>
    </row>
    <row r="670" spans="1:3" x14ac:dyDescent="0.2">
      <c r="A670">
        <v>22</v>
      </c>
      <c r="B670">
        <v>27163565</v>
      </c>
      <c r="C670">
        <v>773</v>
      </c>
    </row>
    <row r="671" spans="1:3" x14ac:dyDescent="0.2">
      <c r="A671">
        <v>22</v>
      </c>
      <c r="B671">
        <v>27188911</v>
      </c>
      <c r="C671">
        <v>791</v>
      </c>
    </row>
    <row r="672" spans="1:3" x14ac:dyDescent="0.2">
      <c r="A672">
        <v>22</v>
      </c>
      <c r="B672">
        <v>27227480</v>
      </c>
      <c r="C672">
        <v>601</v>
      </c>
    </row>
    <row r="673" spans="1:3" x14ac:dyDescent="0.2">
      <c r="A673">
        <v>22</v>
      </c>
      <c r="B673">
        <v>27258200</v>
      </c>
      <c r="C673">
        <v>738</v>
      </c>
    </row>
    <row r="674" spans="1:3" x14ac:dyDescent="0.2">
      <c r="A674">
        <v>22</v>
      </c>
      <c r="B674">
        <v>27288916</v>
      </c>
      <c r="C674">
        <v>736</v>
      </c>
    </row>
    <row r="675" spans="1:3" x14ac:dyDescent="0.2">
      <c r="A675">
        <v>22</v>
      </c>
      <c r="B675">
        <v>27319393</v>
      </c>
      <c r="C675">
        <v>746</v>
      </c>
    </row>
    <row r="676" spans="1:3" x14ac:dyDescent="0.2">
      <c r="A676">
        <v>22</v>
      </c>
      <c r="B676">
        <v>27348549</v>
      </c>
      <c r="C676">
        <v>789</v>
      </c>
    </row>
    <row r="677" spans="1:3" x14ac:dyDescent="0.2">
      <c r="A677">
        <v>22</v>
      </c>
      <c r="B677">
        <v>27378091</v>
      </c>
      <c r="C677">
        <v>777</v>
      </c>
    </row>
    <row r="678" spans="1:3" x14ac:dyDescent="0.2">
      <c r="A678">
        <v>23</v>
      </c>
      <c r="B678">
        <v>24031</v>
      </c>
      <c r="C678">
        <v>923</v>
      </c>
    </row>
    <row r="679" spans="1:3" x14ac:dyDescent="0.2">
      <c r="A679">
        <v>23</v>
      </c>
      <c r="B679">
        <v>50261</v>
      </c>
      <c r="C679">
        <v>895</v>
      </c>
    </row>
    <row r="680" spans="1:3" x14ac:dyDescent="0.2">
      <c r="A680">
        <v>23</v>
      </c>
      <c r="B680">
        <v>77012</v>
      </c>
      <c r="C680">
        <v>880</v>
      </c>
    </row>
    <row r="681" spans="1:3" x14ac:dyDescent="0.2">
      <c r="A681">
        <v>23</v>
      </c>
      <c r="B681">
        <v>103026</v>
      </c>
      <c r="C681">
        <v>900</v>
      </c>
    </row>
    <row r="682" spans="1:3" x14ac:dyDescent="0.2">
      <c r="A682">
        <v>23</v>
      </c>
      <c r="B682">
        <v>130197</v>
      </c>
      <c r="C682">
        <v>863</v>
      </c>
    </row>
    <row r="683" spans="1:3" x14ac:dyDescent="0.2">
      <c r="A683">
        <v>23</v>
      </c>
      <c r="B683">
        <v>156137</v>
      </c>
      <c r="C683">
        <v>909</v>
      </c>
    </row>
    <row r="684" spans="1:3" x14ac:dyDescent="0.2">
      <c r="A684">
        <v>23</v>
      </c>
      <c r="B684">
        <v>183593</v>
      </c>
      <c r="C684">
        <v>844</v>
      </c>
    </row>
    <row r="685" spans="1:3" x14ac:dyDescent="0.2">
      <c r="A685">
        <v>23</v>
      </c>
      <c r="B685">
        <v>208918</v>
      </c>
      <c r="C685">
        <v>923</v>
      </c>
    </row>
    <row r="686" spans="1:3" x14ac:dyDescent="0.2">
      <c r="A686">
        <v>23</v>
      </c>
      <c r="B686">
        <v>235340</v>
      </c>
      <c r="C686">
        <v>887</v>
      </c>
    </row>
    <row r="687" spans="1:3" x14ac:dyDescent="0.2">
      <c r="A687">
        <v>23</v>
      </c>
      <c r="B687">
        <v>262487</v>
      </c>
      <c r="C687">
        <v>863</v>
      </c>
    </row>
    <row r="688" spans="1:3" x14ac:dyDescent="0.2">
      <c r="A688">
        <v>23</v>
      </c>
      <c r="B688">
        <v>287861</v>
      </c>
      <c r="C688">
        <v>923</v>
      </c>
    </row>
    <row r="689" spans="1:3" x14ac:dyDescent="0.2">
      <c r="A689">
        <v>23</v>
      </c>
      <c r="B689">
        <v>314570</v>
      </c>
      <c r="C689">
        <v>885</v>
      </c>
    </row>
    <row r="690" spans="1:3" x14ac:dyDescent="0.2">
      <c r="A690">
        <v>23</v>
      </c>
      <c r="B690">
        <v>340698</v>
      </c>
      <c r="C690">
        <v>889</v>
      </c>
    </row>
    <row r="691" spans="1:3" x14ac:dyDescent="0.2">
      <c r="A691">
        <v>23</v>
      </c>
      <c r="B691">
        <v>365325</v>
      </c>
      <c r="C691">
        <v>944</v>
      </c>
    </row>
    <row r="692" spans="1:3" x14ac:dyDescent="0.2">
      <c r="A692">
        <v>23</v>
      </c>
      <c r="B692">
        <v>389414</v>
      </c>
      <c r="C692">
        <v>964</v>
      </c>
    </row>
    <row r="693" spans="1:3" x14ac:dyDescent="0.2">
      <c r="A693">
        <v>23</v>
      </c>
      <c r="B693">
        <v>417269</v>
      </c>
      <c r="C693">
        <v>845</v>
      </c>
    </row>
    <row r="694" spans="1:3" x14ac:dyDescent="0.2">
      <c r="A694">
        <v>23</v>
      </c>
      <c r="B694">
        <v>443640</v>
      </c>
      <c r="C694">
        <v>882</v>
      </c>
    </row>
    <row r="695" spans="1:3" x14ac:dyDescent="0.2">
      <c r="A695">
        <v>23</v>
      </c>
      <c r="B695">
        <v>468814</v>
      </c>
      <c r="C695">
        <v>926</v>
      </c>
    </row>
    <row r="696" spans="1:3" x14ac:dyDescent="0.2">
      <c r="A696">
        <v>23</v>
      </c>
      <c r="B696">
        <v>492774</v>
      </c>
      <c r="C696">
        <v>969</v>
      </c>
    </row>
    <row r="697" spans="1:3" x14ac:dyDescent="0.2">
      <c r="A697">
        <v>23</v>
      </c>
      <c r="B697">
        <v>518498</v>
      </c>
      <c r="C697">
        <v>904</v>
      </c>
    </row>
    <row r="698" spans="1:3" x14ac:dyDescent="0.2">
      <c r="A698">
        <v>23</v>
      </c>
      <c r="B698">
        <v>544406</v>
      </c>
      <c r="C698">
        <v>904</v>
      </c>
    </row>
    <row r="699" spans="1:3" x14ac:dyDescent="0.2">
      <c r="A699">
        <v>23</v>
      </c>
      <c r="B699">
        <v>569525</v>
      </c>
      <c r="C699">
        <v>927</v>
      </c>
    </row>
    <row r="700" spans="1:3" x14ac:dyDescent="0.2">
      <c r="A700">
        <v>23</v>
      </c>
      <c r="B700">
        <v>594660</v>
      </c>
      <c r="C700">
        <v>928</v>
      </c>
    </row>
    <row r="701" spans="1:3" x14ac:dyDescent="0.2">
      <c r="A701">
        <v>23</v>
      </c>
      <c r="B701">
        <v>617735</v>
      </c>
      <c r="C701">
        <v>994</v>
      </c>
    </row>
    <row r="702" spans="1:3" x14ac:dyDescent="0.2">
      <c r="A702">
        <v>23</v>
      </c>
      <c r="B702">
        <v>642082</v>
      </c>
      <c r="C702">
        <v>970</v>
      </c>
    </row>
    <row r="703" spans="1:3" x14ac:dyDescent="0.2">
      <c r="A703">
        <v>23</v>
      </c>
      <c r="B703">
        <v>666741</v>
      </c>
      <c r="C703">
        <v>926</v>
      </c>
    </row>
    <row r="704" spans="1:3" x14ac:dyDescent="0.2">
      <c r="A704">
        <v>23</v>
      </c>
      <c r="B704">
        <v>690520</v>
      </c>
      <c r="C704">
        <v>974</v>
      </c>
    </row>
    <row r="705" spans="1:3" x14ac:dyDescent="0.2">
      <c r="A705">
        <v>23</v>
      </c>
      <c r="B705">
        <v>713914</v>
      </c>
      <c r="C705">
        <v>984</v>
      </c>
    </row>
    <row r="706" spans="1:3" x14ac:dyDescent="0.2">
      <c r="A706">
        <v>23</v>
      </c>
      <c r="B706">
        <v>736700</v>
      </c>
      <c r="C706">
        <v>1002</v>
      </c>
    </row>
    <row r="707" spans="1:3" x14ac:dyDescent="0.2">
      <c r="A707">
        <v>23</v>
      </c>
      <c r="B707">
        <v>760715</v>
      </c>
      <c r="C707">
        <v>958</v>
      </c>
    </row>
    <row r="708" spans="1:3" x14ac:dyDescent="0.2">
      <c r="A708">
        <v>23</v>
      </c>
      <c r="B708">
        <v>777751</v>
      </c>
      <c r="C708">
        <v>766</v>
      </c>
    </row>
    <row r="709" spans="1:3" x14ac:dyDescent="0.2">
      <c r="A709">
        <v>24</v>
      </c>
      <c r="B709">
        <v>828150</v>
      </c>
      <c r="C709">
        <v>509</v>
      </c>
    </row>
    <row r="710" spans="1:3" x14ac:dyDescent="0.2">
      <c r="A710">
        <v>24</v>
      </c>
      <c r="B710">
        <v>852049</v>
      </c>
      <c r="C710">
        <v>966</v>
      </c>
    </row>
    <row r="711" spans="1:3" x14ac:dyDescent="0.2">
      <c r="A711">
        <v>24</v>
      </c>
      <c r="B711">
        <v>873272</v>
      </c>
      <c r="C711">
        <v>1057</v>
      </c>
    </row>
    <row r="712" spans="1:3" x14ac:dyDescent="0.2">
      <c r="A712">
        <v>24</v>
      </c>
      <c r="B712">
        <v>894520</v>
      </c>
      <c r="C712">
        <v>1053</v>
      </c>
    </row>
    <row r="713" spans="1:3" x14ac:dyDescent="0.2">
      <c r="A713">
        <v>24</v>
      </c>
      <c r="B713">
        <v>916885</v>
      </c>
      <c r="C713">
        <v>1018</v>
      </c>
    </row>
    <row r="714" spans="1:3" x14ac:dyDescent="0.2">
      <c r="A714">
        <v>24</v>
      </c>
      <c r="B714">
        <v>940890</v>
      </c>
      <c r="C714">
        <v>961</v>
      </c>
    </row>
    <row r="715" spans="1:3" x14ac:dyDescent="0.2">
      <c r="A715">
        <v>24</v>
      </c>
      <c r="B715">
        <v>963038</v>
      </c>
      <c r="C715">
        <v>1026</v>
      </c>
    </row>
    <row r="716" spans="1:3" x14ac:dyDescent="0.2">
      <c r="A716">
        <v>24</v>
      </c>
      <c r="B716">
        <v>984669</v>
      </c>
      <c r="C716">
        <v>1037</v>
      </c>
    </row>
    <row r="717" spans="1:3" x14ac:dyDescent="0.2">
      <c r="A717">
        <v>24</v>
      </c>
      <c r="B717">
        <v>1006476</v>
      </c>
      <c r="C717">
        <v>1034</v>
      </c>
    </row>
    <row r="718" spans="1:3" x14ac:dyDescent="0.2">
      <c r="A718">
        <v>24</v>
      </c>
      <c r="B718">
        <v>1028037</v>
      </c>
      <c r="C718">
        <v>1043</v>
      </c>
    </row>
    <row r="719" spans="1:3" x14ac:dyDescent="0.2">
      <c r="A719">
        <v>24</v>
      </c>
      <c r="B719">
        <v>1049157</v>
      </c>
      <c r="C719">
        <v>1059</v>
      </c>
    </row>
    <row r="720" spans="1:3" x14ac:dyDescent="0.2">
      <c r="A720">
        <v>24</v>
      </c>
      <c r="B720">
        <v>1072591</v>
      </c>
      <c r="C720">
        <v>981</v>
      </c>
    </row>
    <row r="721" spans="1:3" x14ac:dyDescent="0.2">
      <c r="A721">
        <v>24</v>
      </c>
      <c r="B721">
        <v>1089393</v>
      </c>
      <c r="C721">
        <v>893</v>
      </c>
    </row>
    <row r="722" spans="1:3" x14ac:dyDescent="0.2">
      <c r="A722">
        <v>24</v>
      </c>
      <c r="B722">
        <v>1136738</v>
      </c>
      <c r="C722">
        <v>496</v>
      </c>
    </row>
    <row r="723" spans="1:3" x14ac:dyDescent="0.2">
      <c r="A723">
        <v>24</v>
      </c>
      <c r="B723">
        <v>1158217</v>
      </c>
      <c r="C723">
        <v>1047</v>
      </c>
    </row>
    <row r="724" spans="1:3" x14ac:dyDescent="0.2">
      <c r="A724">
        <v>24</v>
      </c>
      <c r="B724">
        <v>1179759</v>
      </c>
      <c r="C724">
        <v>1044</v>
      </c>
    </row>
    <row r="725" spans="1:3" x14ac:dyDescent="0.2">
      <c r="A725">
        <v>24</v>
      </c>
      <c r="B725">
        <v>1201595</v>
      </c>
      <c r="C725">
        <v>1035</v>
      </c>
    </row>
    <row r="726" spans="1:3" x14ac:dyDescent="0.2">
      <c r="A726">
        <v>24</v>
      </c>
      <c r="B726">
        <v>1222639</v>
      </c>
      <c r="C726">
        <v>1060</v>
      </c>
    </row>
    <row r="727" spans="1:3" x14ac:dyDescent="0.2">
      <c r="A727">
        <v>24</v>
      </c>
      <c r="B727">
        <v>1252705</v>
      </c>
      <c r="C727">
        <v>760</v>
      </c>
    </row>
    <row r="728" spans="1:3" x14ac:dyDescent="0.2">
      <c r="A728">
        <v>24</v>
      </c>
      <c r="B728">
        <v>1275288</v>
      </c>
      <c r="C728">
        <v>1010</v>
      </c>
    </row>
    <row r="729" spans="1:3" x14ac:dyDescent="0.2">
      <c r="A729">
        <v>24</v>
      </c>
      <c r="B729">
        <v>1296714</v>
      </c>
      <c r="C729">
        <v>1045</v>
      </c>
    </row>
    <row r="730" spans="1:3" x14ac:dyDescent="0.2">
      <c r="A730">
        <v>24</v>
      </c>
      <c r="B730">
        <v>1320081</v>
      </c>
      <c r="C730">
        <v>985</v>
      </c>
    </row>
    <row r="731" spans="1:3" x14ac:dyDescent="0.2">
      <c r="A731">
        <v>24</v>
      </c>
      <c r="B731">
        <v>1342596</v>
      </c>
      <c r="C731">
        <v>1013</v>
      </c>
    </row>
    <row r="732" spans="1:3" x14ac:dyDescent="0.2">
      <c r="A732">
        <v>24</v>
      </c>
      <c r="B732">
        <v>1364119</v>
      </c>
      <c r="C732">
        <v>1044</v>
      </c>
    </row>
    <row r="733" spans="1:3" x14ac:dyDescent="0.2">
      <c r="A733">
        <v>24</v>
      </c>
      <c r="B733">
        <v>1387602</v>
      </c>
      <c r="C733">
        <v>980</v>
      </c>
    </row>
    <row r="734" spans="1:3" x14ac:dyDescent="0.2">
      <c r="A734">
        <v>24</v>
      </c>
      <c r="B734">
        <v>1409945</v>
      </c>
      <c r="C734">
        <v>1018</v>
      </c>
    </row>
    <row r="735" spans="1:3" x14ac:dyDescent="0.2">
      <c r="A735">
        <v>24</v>
      </c>
      <c r="B735">
        <v>1452756</v>
      </c>
      <c r="C735">
        <v>334</v>
      </c>
    </row>
    <row r="736" spans="1:3" x14ac:dyDescent="0.2">
      <c r="A736">
        <v>24</v>
      </c>
      <c r="B736">
        <v>1473959</v>
      </c>
      <c r="C736">
        <v>1057</v>
      </c>
    </row>
    <row r="737" spans="1:3" x14ac:dyDescent="0.2">
      <c r="A737">
        <v>24</v>
      </c>
      <c r="B737">
        <v>1495940</v>
      </c>
      <c r="C737">
        <v>1030</v>
      </c>
    </row>
    <row r="738" spans="1:3" x14ac:dyDescent="0.2">
      <c r="A738">
        <v>24</v>
      </c>
      <c r="B738">
        <v>1517570</v>
      </c>
      <c r="C738">
        <v>1041</v>
      </c>
    </row>
    <row r="739" spans="1:3" x14ac:dyDescent="0.2">
      <c r="A739">
        <v>24</v>
      </c>
      <c r="B739">
        <v>1541436</v>
      </c>
      <c r="C739">
        <v>971</v>
      </c>
    </row>
    <row r="740" spans="1:3" x14ac:dyDescent="0.2">
      <c r="A740">
        <v>25</v>
      </c>
      <c r="B740">
        <v>1566303</v>
      </c>
      <c r="C740">
        <v>933</v>
      </c>
    </row>
    <row r="741" spans="1:3" x14ac:dyDescent="0.2">
      <c r="A741">
        <v>25</v>
      </c>
      <c r="B741">
        <v>1590420</v>
      </c>
      <c r="C741">
        <v>958</v>
      </c>
    </row>
    <row r="742" spans="1:3" x14ac:dyDescent="0.2">
      <c r="A742">
        <v>25</v>
      </c>
      <c r="B742">
        <v>1615396</v>
      </c>
      <c r="C742">
        <v>929</v>
      </c>
    </row>
    <row r="743" spans="1:3" x14ac:dyDescent="0.2">
      <c r="A743">
        <v>25</v>
      </c>
      <c r="B743">
        <v>1637817</v>
      </c>
      <c r="C743">
        <v>1017</v>
      </c>
    </row>
    <row r="744" spans="1:3" x14ac:dyDescent="0.2">
      <c r="A744">
        <v>25</v>
      </c>
      <c r="B744">
        <v>1659180</v>
      </c>
      <c r="C744">
        <v>1051</v>
      </c>
    </row>
    <row r="745" spans="1:3" x14ac:dyDescent="0.2">
      <c r="A745">
        <v>25</v>
      </c>
      <c r="B745">
        <v>1680808</v>
      </c>
      <c r="C745">
        <v>1039</v>
      </c>
    </row>
    <row r="746" spans="1:3" x14ac:dyDescent="0.2">
      <c r="A746">
        <v>25</v>
      </c>
      <c r="B746">
        <v>1703390</v>
      </c>
      <c r="C746">
        <v>1009</v>
      </c>
    </row>
    <row r="747" spans="1:3" x14ac:dyDescent="0.2">
      <c r="A747">
        <v>25</v>
      </c>
      <c r="B747">
        <v>1740059</v>
      </c>
      <c r="C747">
        <v>535</v>
      </c>
    </row>
    <row r="748" spans="1:3" x14ac:dyDescent="0.2">
      <c r="A748">
        <v>25</v>
      </c>
      <c r="B748">
        <v>1761753</v>
      </c>
      <c r="C748">
        <v>1040</v>
      </c>
    </row>
    <row r="749" spans="1:3" x14ac:dyDescent="0.2">
      <c r="A749">
        <v>25</v>
      </c>
      <c r="B749">
        <v>1783438</v>
      </c>
      <c r="C749">
        <v>1040</v>
      </c>
    </row>
    <row r="750" spans="1:3" x14ac:dyDescent="0.2">
      <c r="A750">
        <v>25</v>
      </c>
      <c r="B750">
        <v>1808561</v>
      </c>
      <c r="C750">
        <v>922</v>
      </c>
    </row>
    <row r="751" spans="1:3" x14ac:dyDescent="0.2">
      <c r="A751">
        <v>25</v>
      </c>
      <c r="B751">
        <v>1830971</v>
      </c>
      <c r="C751">
        <v>1013</v>
      </c>
    </row>
    <row r="752" spans="1:3" x14ac:dyDescent="0.2">
      <c r="A752">
        <v>25</v>
      </c>
      <c r="B752">
        <v>1853454</v>
      </c>
      <c r="C752">
        <v>1012</v>
      </c>
    </row>
    <row r="753" spans="1:3" x14ac:dyDescent="0.2">
      <c r="A753">
        <v>25</v>
      </c>
      <c r="B753">
        <v>1875201</v>
      </c>
      <c r="C753">
        <v>1037</v>
      </c>
    </row>
    <row r="754" spans="1:3" x14ac:dyDescent="0.2">
      <c r="A754">
        <v>25</v>
      </c>
      <c r="B754">
        <v>1889676</v>
      </c>
      <c r="C754">
        <v>513</v>
      </c>
    </row>
    <row r="755" spans="1:3" x14ac:dyDescent="0.2">
      <c r="A755">
        <v>25</v>
      </c>
      <c r="B755">
        <v>1941763</v>
      </c>
      <c r="C755">
        <v>793</v>
      </c>
    </row>
    <row r="756" spans="1:3" x14ac:dyDescent="0.2">
      <c r="A756">
        <v>25</v>
      </c>
      <c r="B756">
        <v>1965976</v>
      </c>
      <c r="C756">
        <v>956</v>
      </c>
    </row>
    <row r="757" spans="1:3" x14ac:dyDescent="0.2">
      <c r="A757">
        <v>25</v>
      </c>
      <c r="B757">
        <v>1990933</v>
      </c>
      <c r="C757">
        <v>946</v>
      </c>
    </row>
    <row r="758" spans="1:3" x14ac:dyDescent="0.2">
      <c r="A758">
        <v>25</v>
      </c>
      <c r="B758">
        <v>2014036</v>
      </c>
      <c r="C758">
        <v>975</v>
      </c>
    </row>
    <row r="759" spans="1:3" x14ac:dyDescent="0.2">
      <c r="A759">
        <v>25</v>
      </c>
      <c r="B759">
        <v>2038356</v>
      </c>
      <c r="C759">
        <v>951</v>
      </c>
    </row>
    <row r="760" spans="1:3" x14ac:dyDescent="0.2">
      <c r="A760">
        <v>25</v>
      </c>
      <c r="B760">
        <v>2065921</v>
      </c>
      <c r="C760">
        <v>845</v>
      </c>
    </row>
    <row r="761" spans="1:3" x14ac:dyDescent="0.2">
      <c r="A761">
        <v>25</v>
      </c>
      <c r="B761">
        <v>2093626</v>
      </c>
      <c r="C761">
        <v>844</v>
      </c>
    </row>
    <row r="762" spans="1:3" x14ac:dyDescent="0.2">
      <c r="A762">
        <v>25</v>
      </c>
      <c r="B762">
        <v>2117217</v>
      </c>
      <c r="C762">
        <v>974</v>
      </c>
    </row>
    <row r="763" spans="1:3" x14ac:dyDescent="0.2">
      <c r="A763">
        <v>25</v>
      </c>
      <c r="B763">
        <v>2140443</v>
      </c>
      <c r="C763">
        <v>990</v>
      </c>
    </row>
    <row r="764" spans="1:3" x14ac:dyDescent="0.2">
      <c r="A764">
        <v>25</v>
      </c>
      <c r="B764">
        <v>2173437</v>
      </c>
      <c r="C764">
        <v>666</v>
      </c>
    </row>
    <row r="765" spans="1:3" x14ac:dyDescent="0.2">
      <c r="A765">
        <v>25</v>
      </c>
      <c r="B765">
        <v>2197611</v>
      </c>
      <c r="C765">
        <v>952</v>
      </c>
    </row>
    <row r="766" spans="1:3" x14ac:dyDescent="0.2">
      <c r="A766">
        <v>25</v>
      </c>
      <c r="B766">
        <v>2220680</v>
      </c>
      <c r="C766">
        <v>996</v>
      </c>
    </row>
    <row r="767" spans="1:3" x14ac:dyDescent="0.2">
      <c r="A767">
        <v>25</v>
      </c>
      <c r="B767">
        <v>2245095</v>
      </c>
      <c r="C767">
        <v>948</v>
      </c>
    </row>
    <row r="768" spans="1:3" x14ac:dyDescent="0.2">
      <c r="A768">
        <v>25</v>
      </c>
      <c r="B768">
        <v>2270657</v>
      </c>
      <c r="C768">
        <v>910</v>
      </c>
    </row>
    <row r="769" spans="1:3" x14ac:dyDescent="0.2">
      <c r="A769">
        <v>25</v>
      </c>
      <c r="B769">
        <v>2293950</v>
      </c>
      <c r="C769">
        <v>988</v>
      </c>
    </row>
    <row r="770" spans="1:3" x14ac:dyDescent="0.2">
      <c r="A770">
        <v>25</v>
      </c>
      <c r="B770">
        <v>2310451</v>
      </c>
      <c r="C770">
        <v>613</v>
      </c>
    </row>
    <row r="771" spans="1:3" x14ac:dyDescent="0.2">
      <c r="A771">
        <v>26</v>
      </c>
      <c r="B771">
        <v>2355573</v>
      </c>
      <c r="C771">
        <v>858</v>
      </c>
    </row>
    <row r="772" spans="1:3" x14ac:dyDescent="0.2">
      <c r="A772">
        <v>26</v>
      </c>
      <c r="B772">
        <v>2379782</v>
      </c>
      <c r="C772">
        <v>956</v>
      </c>
    </row>
    <row r="773" spans="1:3" x14ac:dyDescent="0.2">
      <c r="A773">
        <v>26</v>
      </c>
      <c r="B773">
        <v>2401888</v>
      </c>
      <c r="C773">
        <v>1027</v>
      </c>
    </row>
    <row r="774" spans="1:3" x14ac:dyDescent="0.2">
      <c r="A774">
        <v>26</v>
      </c>
      <c r="B774">
        <v>2424607</v>
      </c>
      <c r="C774">
        <v>1007</v>
      </c>
    </row>
    <row r="775" spans="1:3" x14ac:dyDescent="0.2">
      <c r="A775">
        <v>26</v>
      </c>
      <c r="B775">
        <v>2448212</v>
      </c>
      <c r="C775">
        <v>976</v>
      </c>
    </row>
    <row r="776" spans="1:3" x14ac:dyDescent="0.2">
      <c r="A776">
        <v>26</v>
      </c>
      <c r="B776">
        <v>2470966</v>
      </c>
      <c r="C776">
        <v>1004</v>
      </c>
    </row>
    <row r="777" spans="1:3" x14ac:dyDescent="0.2">
      <c r="A777">
        <v>26</v>
      </c>
      <c r="B777">
        <v>2494236</v>
      </c>
      <c r="C777">
        <v>994</v>
      </c>
    </row>
    <row r="778" spans="1:3" x14ac:dyDescent="0.2">
      <c r="A778">
        <v>26</v>
      </c>
      <c r="B778">
        <v>2516938</v>
      </c>
      <c r="C778">
        <v>1000</v>
      </c>
    </row>
    <row r="779" spans="1:3" x14ac:dyDescent="0.2">
      <c r="A779">
        <v>26</v>
      </c>
      <c r="B779">
        <v>2527296</v>
      </c>
      <c r="C779">
        <v>633</v>
      </c>
    </row>
    <row r="780" spans="1:3" x14ac:dyDescent="0.2">
      <c r="A780">
        <v>26</v>
      </c>
      <c r="B780">
        <v>2575877</v>
      </c>
      <c r="C780">
        <v>931</v>
      </c>
    </row>
    <row r="781" spans="1:3" x14ac:dyDescent="0.2">
      <c r="A781">
        <v>26</v>
      </c>
      <c r="B781">
        <v>2597485</v>
      </c>
      <c r="C781">
        <v>1042</v>
      </c>
    </row>
    <row r="782" spans="1:3" x14ac:dyDescent="0.2">
      <c r="A782">
        <v>26</v>
      </c>
      <c r="B782">
        <v>2619782</v>
      </c>
      <c r="C782">
        <v>1021</v>
      </c>
    </row>
    <row r="783" spans="1:3" x14ac:dyDescent="0.2">
      <c r="A783">
        <v>26</v>
      </c>
      <c r="B783">
        <v>2643139</v>
      </c>
      <c r="C783">
        <v>983</v>
      </c>
    </row>
    <row r="784" spans="1:3" x14ac:dyDescent="0.2">
      <c r="A784">
        <v>26</v>
      </c>
      <c r="B784">
        <v>2667897</v>
      </c>
      <c r="C784">
        <v>937</v>
      </c>
    </row>
    <row r="785" spans="1:3" x14ac:dyDescent="0.2">
      <c r="A785">
        <v>26</v>
      </c>
      <c r="B785">
        <v>2692370</v>
      </c>
      <c r="C785">
        <v>947</v>
      </c>
    </row>
    <row r="786" spans="1:3" x14ac:dyDescent="0.2">
      <c r="A786">
        <v>26</v>
      </c>
      <c r="B786">
        <v>2714920</v>
      </c>
      <c r="C786">
        <v>1013</v>
      </c>
    </row>
    <row r="787" spans="1:3" x14ac:dyDescent="0.2">
      <c r="A787">
        <v>26</v>
      </c>
      <c r="B787">
        <v>2723527</v>
      </c>
      <c r="C787">
        <v>491</v>
      </c>
    </row>
    <row r="788" spans="1:3" x14ac:dyDescent="0.2">
      <c r="A788">
        <v>26</v>
      </c>
      <c r="B788">
        <v>2775572</v>
      </c>
      <c r="C788">
        <v>1012</v>
      </c>
    </row>
    <row r="789" spans="1:3" x14ac:dyDescent="0.2">
      <c r="A789">
        <v>26</v>
      </c>
      <c r="B789">
        <v>2797196</v>
      </c>
      <c r="C789">
        <v>1042</v>
      </c>
    </row>
    <row r="790" spans="1:3" x14ac:dyDescent="0.2">
      <c r="A790">
        <v>26</v>
      </c>
      <c r="B790">
        <v>2822475</v>
      </c>
      <c r="C790">
        <v>922</v>
      </c>
    </row>
    <row r="791" spans="1:3" x14ac:dyDescent="0.2">
      <c r="A791">
        <v>26</v>
      </c>
      <c r="B791">
        <v>2845046</v>
      </c>
      <c r="C791">
        <v>1010</v>
      </c>
    </row>
    <row r="792" spans="1:3" x14ac:dyDescent="0.2">
      <c r="A792">
        <v>26</v>
      </c>
      <c r="B792">
        <v>2867636</v>
      </c>
      <c r="C792">
        <v>1013</v>
      </c>
    </row>
    <row r="793" spans="1:3" x14ac:dyDescent="0.2">
      <c r="A793">
        <v>26</v>
      </c>
      <c r="B793">
        <v>2890611</v>
      </c>
      <c r="C793">
        <v>993</v>
      </c>
    </row>
    <row r="794" spans="1:3" x14ac:dyDescent="0.2">
      <c r="A794">
        <v>26</v>
      </c>
      <c r="B794">
        <v>2914952</v>
      </c>
      <c r="C794">
        <v>950</v>
      </c>
    </row>
    <row r="795" spans="1:3" x14ac:dyDescent="0.2">
      <c r="A795">
        <v>26</v>
      </c>
      <c r="B795">
        <v>2935755</v>
      </c>
      <c r="C795">
        <v>1068</v>
      </c>
    </row>
    <row r="796" spans="1:3" x14ac:dyDescent="0.2">
      <c r="A796">
        <v>26</v>
      </c>
      <c r="B796">
        <v>2957538</v>
      </c>
      <c r="C796">
        <v>1037</v>
      </c>
    </row>
    <row r="797" spans="1:3" x14ac:dyDescent="0.2">
      <c r="A797">
        <v>26</v>
      </c>
      <c r="B797">
        <v>2973834</v>
      </c>
      <c r="C797">
        <v>914</v>
      </c>
    </row>
    <row r="798" spans="1:3" x14ac:dyDescent="0.2">
      <c r="A798">
        <v>26</v>
      </c>
      <c r="B798">
        <v>3009435</v>
      </c>
      <c r="C798">
        <v>881</v>
      </c>
    </row>
    <row r="799" spans="1:3" x14ac:dyDescent="0.2">
      <c r="A799">
        <v>26</v>
      </c>
      <c r="B799">
        <v>3031724</v>
      </c>
      <c r="C799">
        <v>1019</v>
      </c>
    </row>
    <row r="800" spans="1:3" x14ac:dyDescent="0.2">
      <c r="A800">
        <v>26</v>
      </c>
      <c r="B800">
        <v>3054239</v>
      </c>
      <c r="C800">
        <v>1009</v>
      </c>
    </row>
    <row r="801" spans="1:3" x14ac:dyDescent="0.2">
      <c r="A801">
        <v>26</v>
      </c>
      <c r="B801">
        <v>3076655</v>
      </c>
      <c r="C801">
        <v>1014</v>
      </c>
    </row>
  </sheetData>
  <mergeCells count="58">
    <mergeCell ref="S34:T34"/>
    <mergeCell ref="R46:T46"/>
    <mergeCell ref="R47:T47"/>
    <mergeCell ref="R48:T48"/>
    <mergeCell ref="R37:T37"/>
    <mergeCell ref="R38:T38"/>
    <mergeCell ref="R39:T39"/>
    <mergeCell ref="R40:T40"/>
    <mergeCell ref="R45:T45"/>
    <mergeCell ref="R29:U29"/>
    <mergeCell ref="R30:U30"/>
    <mergeCell ref="R31:U31"/>
    <mergeCell ref="S32:T32"/>
    <mergeCell ref="S33:T33"/>
    <mergeCell ref="R21:U21"/>
    <mergeCell ref="S22:T22"/>
    <mergeCell ref="S23:T23"/>
    <mergeCell ref="S24:T24"/>
    <mergeCell ref="T26:U26"/>
    <mergeCell ref="X19:Y19"/>
    <mergeCell ref="R1:V1"/>
    <mergeCell ref="R17:T17"/>
    <mergeCell ref="R18:S18"/>
    <mergeCell ref="R19:S19"/>
    <mergeCell ref="A1:C1"/>
    <mergeCell ref="AD1:AH1"/>
    <mergeCell ref="X1:AB1"/>
    <mergeCell ref="X17:Z17"/>
    <mergeCell ref="X18:Y18"/>
    <mergeCell ref="E1:Q1"/>
    <mergeCell ref="AD36:AF36"/>
    <mergeCell ref="X34:Z34"/>
    <mergeCell ref="AD37:AF37"/>
    <mergeCell ref="X35:Z35"/>
    <mergeCell ref="X36:Z36"/>
    <mergeCell ref="X37:Z37"/>
    <mergeCell ref="AD34:AF34"/>
    <mergeCell ref="AD35:AF35"/>
    <mergeCell ref="AE31:AF31"/>
    <mergeCell ref="AD21:AG21"/>
    <mergeCell ref="AE22:AF22"/>
    <mergeCell ref="AE23:AF23"/>
    <mergeCell ref="AE24:AF24"/>
    <mergeCell ref="AD26:AG26"/>
    <mergeCell ref="AD27:AG27"/>
    <mergeCell ref="AD28:AG28"/>
    <mergeCell ref="AE29:AF29"/>
    <mergeCell ref="AE30:AF30"/>
    <mergeCell ref="Y31:Z31"/>
    <mergeCell ref="X21:AA21"/>
    <mergeCell ref="Y22:Z22"/>
    <mergeCell ref="Y23:Z23"/>
    <mergeCell ref="Y24:Z24"/>
    <mergeCell ref="X26:AA26"/>
    <mergeCell ref="X27:AA27"/>
    <mergeCell ref="X28:AA28"/>
    <mergeCell ref="Y29:Z29"/>
    <mergeCell ref="Y30:Z30"/>
  </mergeCells>
  <hyperlinks>
    <hyperlink ref="Z13" r:id="rId1" xr:uid="{47AF86CE-A259-2B43-954E-0715251C46E3}"/>
    <hyperlink ref="Z14" r:id="rId2" xr:uid="{4258C95A-03A8-7948-9A97-B444823A51BD}"/>
    <hyperlink ref="AF13" r:id="rId3" xr:uid="{35995434-F254-8D4A-9B4E-D14B48A5EE0C}"/>
    <hyperlink ref="AF14" r:id="rId4" xr:uid="{0304CD2E-0C84-CE41-BC90-AD5160FCD97E}"/>
    <hyperlink ref="T13" r:id="rId5" xr:uid="{8AAD9719-7399-1146-8E96-31AE25A99DA9}"/>
    <hyperlink ref="T14" r:id="rId6" xr:uid="{9101B2F6-5D83-F942-891E-57D3196BA6B0}"/>
  </hyperlinks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F991-3B76-B34F-8FBE-17D3FF875FDA}">
  <dimension ref="A1:J4541"/>
  <sheetViews>
    <sheetView zoomScale="120" zoomScaleNormal="120" workbookViewId="0">
      <selection activeCell="I2" sqref="I2"/>
    </sheetView>
  </sheetViews>
  <sheetFormatPr baseColWidth="10" defaultColWidth="10.6640625" defaultRowHeight="16" x14ac:dyDescent="0.2"/>
  <cols>
    <col min="1" max="1" width="4.1640625" style="1" bestFit="1" customWidth="1"/>
    <col min="2" max="2" width="10.33203125" style="1" bestFit="1" customWidth="1"/>
    <col min="3" max="3" width="11" style="1" bestFit="1" customWidth="1"/>
    <col min="4" max="4" width="10.5" customWidth="1"/>
    <col min="5" max="5" width="6" style="1" bestFit="1" customWidth="1"/>
    <col min="6" max="6" width="8.6640625" style="1" bestFit="1" customWidth="1"/>
    <col min="7" max="7" width="17.33203125" bestFit="1" customWidth="1"/>
    <col min="8" max="9" width="18.33203125" bestFit="1" customWidth="1"/>
    <col min="10" max="10" width="18.33203125" style="88" customWidth="1"/>
  </cols>
  <sheetData>
    <row r="1" spans="1:10" x14ac:dyDescent="0.2">
      <c r="A1" s="161" t="s">
        <v>73</v>
      </c>
      <c r="B1" s="161"/>
      <c r="C1" s="161"/>
      <c r="D1" s="23"/>
      <c r="E1" s="171" t="s">
        <v>117</v>
      </c>
      <c r="F1" s="172"/>
      <c r="G1" s="172"/>
      <c r="H1" s="172"/>
      <c r="I1" s="172"/>
      <c r="J1" s="29"/>
    </row>
    <row r="2" spans="1:10" ht="17" x14ac:dyDescent="0.2">
      <c r="A2" s="77" t="s">
        <v>0</v>
      </c>
      <c r="B2" s="77" t="s">
        <v>54</v>
      </c>
      <c r="C2" s="77" t="s">
        <v>55</v>
      </c>
      <c r="D2" s="78"/>
      <c r="E2" s="77" t="s">
        <v>26</v>
      </c>
      <c r="F2" s="79" t="s">
        <v>37</v>
      </c>
      <c r="G2" s="80" t="s">
        <v>63</v>
      </c>
      <c r="H2" s="80" t="s">
        <v>68</v>
      </c>
      <c r="I2" s="80" t="s">
        <v>62</v>
      </c>
      <c r="J2" s="29"/>
    </row>
    <row r="3" spans="1:10" x14ac:dyDescent="0.2">
      <c r="A3" s="1">
        <v>1</v>
      </c>
      <c r="B3" s="1">
        <v>327254</v>
      </c>
      <c r="C3" s="1">
        <v>307.44</v>
      </c>
      <c r="E3" s="1">
        <v>1</v>
      </c>
      <c r="F3" s="4">
        <f t="shared" ref="F3:F67" si="0">AVERAGEIF($A$3:$A$10001,E3,$C$1:$C$10001)</f>
        <v>184.66339405204465</v>
      </c>
      <c r="G3" s="12"/>
      <c r="H3" s="35"/>
      <c r="I3" s="35"/>
      <c r="J3" s="35"/>
    </row>
    <row r="4" spans="1:10" x14ac:dyDescent="0.2">
      <c r="A4" s="1">
        <v>1</v>
      </c>
      <c r="B4" s="1">
        <v>495613</v>
      </c>
      <c r="C4" s="1">
        <v>130.88999999999999</v>
      </c>
      <c r="E4" s="1">
        <f>E3+1</f>
        <v>2</v>
      </c>
      <c r="F4" s="4">
        <f t="shared" si="0"/>
        <v>342.47702758620699</v>
      </c>
      <c r="G4" s="73">
        <f>F3*'Training-data'!$S$10+E3*'Training-data'!$S$11</f>
        <v>61.133481430583245</v>
      </c>
      <c r="H4" s="76" t="e">
        <f>F3*'Training-data'!$Y$10+E3*'Training-data'!$Y$11</f>
        <v>#DIV/0!</v>
      </c>
      <c r="I4" s="76" t="e">
        <f>F3*'Training-data'!$AE$10+'Test-data'!E3*'Training-data'!$AE$11</f>
        <v>#DIV/0!</v>
      </c>
      <c r="J4" s="35"/>
    </row>
    <row r="5" spans="1:10" x14ac:dyDescent="0.2">
      <c r="A5" s="1">
        <v>1</v>
      </c>
      <c r="B5" s="1">
        <v>494546</v>
      </c>
      <c r="C5" s="1">
        <v>106.598</v>
      </c>
      <c r="E5" s="1">
        <f t="shared" ref="E5:E68" si="1">E4+1</f>
        <v>3</v>
      </c>
      <c r="F5" s="4">
        <f t="shared" si="0"/>
        <v>486.52464705882363</v>
      </c>
      <c r="G5" s="73">
        <f>F4*'Training-data'!$S$10+E4*'Training-data'!$S$11</f>
        <v>117.82117407329601</v>
      </c>
      <c r="H5" s="76" t="e">
        <f>F4*'Training-data'!$Y$10+E4*'Training-data'!$Y$11</f>
        <v>#DIV/0!</v>
      </c>
      <c r="I5" s="76" t="e">
        <f>F4*'Training-data'!$AE$10+'Test-data'!E4*'Training-data'!$AE$11</f>
        <v>#DIV/0!</v>
      </c>
      <c r="J5" s="35"/>
    </row>
    <row r="6" spans="1:10" x14ac:dyDescent="0.2">
      <c r="A6" s="1">
        <v>1</v>
      </c>
      <c r="B6" s="1">
        <v>492599</v>
      </c>
      <c r="C6" s="1">
        <v>194.68600000000001</v>
      </c>
      <c r="E6" s="1">
        <f t="shared" si="1"/>
        <v>4</v>
      </c>
      <c r="F6" s="4">
        <f t="shared" si="0"/>
        <v>620.45818749999989</v>
      </c>
      <c r="G6" s="73">
        <f>F5*'Training-data'!$S$10+E5*'Training-data'!$S$11</f>
        <v>172.22948731790478</v>
      </c>
      <c r="H6" s="76" t="e">
        <f>F5*'Training-data'!$Y$10+E5*'Training-data'!$Y$11</f>
        <v>#DIV/0!</v>
      </c>
      <c r="I6" s="76" t="e">
        <f>F5*'Training-data'!$AE$10+'Test-data'!E5*'Training-data'!$AE$11</f>
        <v>#DIV/0!</v>
      </c>
      <c r="J6" s="35"/>
    </row>
    <row r="7" spans="1:10" x14ac:dyDescent="0.2">
      <c r="A7" s="1">
        <v>1</v>
      </c>
      <c r="B7" s="1">
        <v>490664</v>
      </c>
      <c r="C7" s="1">
        <v>193.39500000000001</v>
      </c>
      <c r="E7" s="1">
        <f t="shared" si="1"/>
        <v>5</v>
      </c>
      <c r="F7" s="4">
        <f t="shared" si="0"/>
        <v>741.81657352941193</v>
      </c>
      <c r="G7" s="73">
        <f>F6*'Training-data'!$S$10+E6*'Training-data'!$S$11</f>
        <v>224.96310930678834</v>
      </c>
      <c r="H7" s="76" t="e">
        <f>F6*'Training-data'!$Y$10+E6*'Training-data'!$Y$11</f>
        <v>#DIV/0!</v>
      </c>
      <c r="I7" s="76" t="e">
        <f>F6*'Training-data'!$AE$10+'Test-data'!E6*'Training-data'!$AE$11</f>
        <v>#DIV/0!</v>
      </c>
      <c r="J7" s="35"/>
    </row>
    <row r="8" spans="1:10" x14ac:dyDescent="0.2">
      <c r="A8" s="1">
        <v>1</v>
      </c>
      <c r="B8" s="1">
        <v>488735</v>
      </c>
      <c r="C8" s="1">
        <v>192.886</v>
      </c>
      <c r="E8" s="1">
        <f t="shared" si="1"/>
        <v>6</v>
      </c>
      <c r="F8" s="4">
        <f t="shared" si="0"/>
        <v>861.4171754385967</v>
      </c>
      <c r="G8" s="73">
        <f>F7*'Training-data'!$S$10+E7*'Training-data'!$S$11</f>
        <v>275.61453467971597</v>
      </c>
      <c r="H8" s="76" t="e">
        <f>F7*'Training-data'!$Y$10+E7*'Training-data'!$Y$11</f>
        <v>#DIV/0!</v>
      </c>
      <c r="I8" s="76" t="e">
        <f>F7*'Training-data'!$AE$10+'Test-data'!E7*'Training-data'!$AE$11</f>
        <v>#DIV/0!</v>
      </c>
      <c r="J8" s="35"/>
    </row>
    <row r="9" spans="1:10" x14ac:dyDescent="0.2">
      <c r="A9" s="1">
        <v>1</v>
      </c>
      <c r="B9" s="1">
        <v>486784</v>
      </c>
      <c r="C9" s="1">
        <v>195.08</v>
      </c>
      <c r="E9" s="1">
        <f t="shared" si="1"/>
        <v>7</v>
      </c>
      <c r="F9" s="4">
        <f t="shared" si="0"/>
        <v>976.99400000000003</v>
      </c>
      <c r="G9" s="73">
        <f>F8*'Training-data'!$S$10+E8*'Training-data'!$S$11</f>
        <v>325.97490580178726</v>
      </c>
      <c r="H9" s="76" t="e">
        <f>F8*'Training-data'!$Y$10+E8*'Training-data'!$Y$11</f>
        <v>#DIV/0!</v>
      </c>
      <c r="I9" s="76" t="e">
        <f>F8*'Training-data'!$AE$10+'Test-data'!E8*'Training-data'!$AE$11</f>
        <v>#DIV/0!</v>
      </c>
      <c r="J9" s="35"/>
    </row>
    <row r="10" spans="1:10" x14ac:dyDescent="0.2">
      <c r="A10" s="1">
        <v>1</v>
      </c>
      <c r="B10" s="1">
        <v>484847</v>
      </c>
      <c r="C10" s="1">
        <v>193.68299999999999</v>
      </c>
      <c r="E10" s="1">
        <f t="shared" si="1"/>
        <v>8</v>
      </c>
      <c r="F10" s="4">
        <f t="shared" si="0"/>
        <v>1066.5791914893616</v>
      </c>
      <c r="G10" s="73">
        <f>F9*'Training-data'!$S$10+E9*'Training-data'!$S$11</f>
        <v>375.66901905516221</v>
      </c>
      <c r="H10" s="76" t="e">
        <f>F9*'Training-data'!$Y$10+E9*'Training-data'!$Y$11</f>
        <v>#DIV/0!</v>
      </c>
      <c r="I10" s="76" t="e">
        <f>F9*'Training-data'!$AE$10+'Test-data'!E9*'Training-data'!$AE$11</f>
        <v>#DIV/0!</v>
      </c>
      <c r="J10" s="35"/>
    </row>
    <row r="11" spans="1:10" x14ac:dyDescent="0.2">
      <c r="A11" s="1">
        <v>1</v>
      </c>
      <c r="B11" s="1">
        <v>482922</v>
      </c>
      <c r="C11" s="1">
        <v>192.38900000000001</v>
      </c>
      <c r="E11" s="1">
        <f t="shared" si="1"/>
        <v>9</v>
      </c>
      <c r="F11" s="4">
        <f t="shared" si="0"/>
        <v>1163.0281162790698</v>
      </c>
      <c r="G11" s="73">
        <f>F10*'Training-data'!$S$10+E10*'Training-data'!$S$11</f>
        <v>421.05943243705531</v>
      </c>
      <c r="H11" s="76" t="e">
        <f>F10*'Training-data'!$Y$10+E10*'Training-data'!$Y$11</f>
        <v>#DIV/0!</v>
      </c>
      <c r="I11" s="76" t="e">
        <f>F10*'Training-data'!$AE$10+'Test-data'!E10*'Training-data'!$AE$11</f>
        <v>#DIV/0!</v>
      </c>
      <c r="J11" s="35"/>
    </row>
    <row r="12" spans="1:10" x14ac:dyDescent="0.2">
      <c r="A12" s="1">
        <v>1</v>
      </c>
      <c r="B12" s="1">
        <v>480997</v>
      </c>
      <c r="C12" s="1">
        <v>192.39599999999999</v>
      </c>
      <c r="E12" s="1">
        <f t="shared" si="1"/>
        <v>10</v>
      </c>
      <c r="F12" s="4">
        <f t="shared" si="0"/>
        <v>1263.1424871794873</v>
      </c>
      <c r="G12" s="73">
        <f>F11*'Training-data'!$S$10+E11*'Training-data'!$S$11</f>
        <v>467.58634416981056</v>
      </c>
      <c r="H12" s="76" t="e">
        <f>F11*'Training-data'!$Y$10+E11*'Training-data'!$Y$11</f>
        <v>#DIV/0!</v>
      </c>
      <c r="I12" s="76" t="e">
        <f>F11*'Training-data'!$AE$10+'Test-data'!E11*'Training-data'!$AE$11</f>
        <v>#DIV/0!</v>
      </c>
      <c r="J12" s="35"/>
    </row>
    <row r="13" spans="1:10" x14ac:dyDescent="0.2">
      <c r="A13" s="1">
        <v>1</v>
      </c>
      <c r="B13" s="1">
        <v>479056</v>
      </c>
      <c r="C13" s="1">
        <v>193.98699999999999</v>
      </c>
      <c r="E13" s="10">
        <f t="shared" si="1"/>
        <v>11</v>
      </c>
      <c r="F13" s="70">
        <f t="shared" si="0"/>
        <v>1356.2824324324324</v>
      </c>
      <c r="G13" s="73">
        <f>F12*'Training-data'!$S$10+E12*'Training-data'!$S$11</f>
        <v>514.72018121240899</v>
      </c>
      <c r="H13" s="76" t="e">
        <f>F12*'Training-data'!$Y$10+E12*'Training-data'!$Y$11</f>
        <v>#DIV/0!</v>
      </c>
      <c r="I13" s="76" t="e">
        <f>F12*'Training-data'!$AE$10+'Test-data'!E12*'Training-data'!$AE$11</f>
        <v>#DIV/0!</v>
      </c>
      <c r="J13" s="35"/>
    </row>
    <row r="14" spans="1:10" x14ac:dyDescent="0.2">
      <c r="A14" s="1">
        <v>1</v>
      </c>
      <c r="B14" s="1">
        <v>477533</v>
      </c>
      <c r="C14" s="1">
        <v>152.28100000000001</v>
      </c>
      <c r="E14" s="1">
        <f t="shared" si="1"/>
        <v>12</v>
      </c>
      <c r="F14" s="4">
        <f t="shared" si="0"/>
        <v>1442.9269411764706</v>
      </c>
      <c r="G14" s="73">
        <f>F13*'Training-data'!$S$10+E13*'Training-data'!$S$11</f>
        <v>560.69919144287564</v>
      </c>
      <c r="H14" s="76" t="e">
        <f>F13*'Training-data'!$Y$10+E13*'Training-data'!$Y$11</f>
        <v>#DIV/0!</v>
      </c>
      <c r="I14" s="76" t="e">
        <f>F13*'Training-data'!$AE$10+'Test-data'!E13*'Training-data'!$AE$11</f>
        <v>#DIV/0!</v>
      </c>
      <c r="J14" s="35"/>
    </row>
    <row r="15" spans="1:10" x14ac:dyDescent="0.2">
      <c r="A15" s="1">
        <v>1</v>
      </c>
      <c r="B15" s="1">
        <v>476154</v>
      </c>
      <c r="C15" s="1">
        <v>137.89400000000001</v>
      </c>
      <c r="E15" s="1">
        <f t="shared" si="1"/>
        <v>13</v>
      </c>
      <c r="F15" s="4">
        <f t="shared" si="0"/>
        <v>1533.2489696969697</v>
      </c>
      <c r="G15" s="73">
        <f>F14*'Training-data'!$S$10+E14*'Training-data'!$S$11</f>
        <v>605.60268597984521</v>
      </c>
      <c r="H15" s="76" t="e">
        <f>F14*'Training-data'!$Y$10+E14*'Training-data'!$Y$11</f>
        <v>#DIV/0!</v>
      </c>
      <c r="I15" s="76" t="e">
        <f>F14*'Training-data'!$AE$10+'Test-data'!E14*'Training-data'!$AE$11</f>
        <v>#DIV/0!</v>
      </c>
      <c r="J15" s="35"/>
    </row>
    <row r="16" spans="1:10" x14ac:dyDescent="0.2">
      <c r="A16" s="1">
        <v>1</v>
      </c>
      <c r="B16" s="1">
        <v>474220</v>
      </c>
      <c r="C16" s="1">
        <v>193.29400000000001</v>
      </c>
      <c r="E16" s="1">
        <f t="shared" si="1"/>
        <v>14</v>
      </c>
      <c r="F16" s="4">
        <f t="shared" si="0"/>
        <v>1617.7217096774193</v>
      </c>
      <c r="G16" s="73">
        <f>F15*'Training-data'!$S$10+E15*'Training-data'!$S$11</f>
        <v>651.11510498667997</v>
      </c>
      <c r="H16" s="76" t="e">
        <f>F15*'Training-data'!$Y$10+E15*'Training-data'!$Y$11</f>
        <v>#DIV/0!</v>
      </c>
      <c r="I16" s="76" t="e">
        <f>F15*'Training-data'!$AE$10+'Test-data'!E15*'Training-data'!$AE$11</f>
        <v>#DIV/0!</v>
      </c>
      <c r="J16" s="35"/>
    </row>
    <row r="17" spans="1:10" x14ac:dyDescent="0.2">
      <c r="A17" s="1">
        <v>1</v>
      </c>
      <c r="B17" s="1">
        <v>472295</v>
      </c>
      <c r="C17" s="1">
        <v>192.39599999999999</v>
      </c>
      <c r="E17" s="1">
        <f t="shared" si="1"/>
        <v>15</v>
      </c>
      <c r="F17" s="4">
        <f t="shared" si="0"/>
        <v>1657.4221</v>
      </c>
      <c r="G17" s="73">
        <f>F16*'Training-data'!$S$10+E16*'Training-data'!$S$11</f>
        <v>695.65899761164815</v>
      </c>
      <c r="H17" s="76" t="e">
        <f>F16*'Training-data'!$Y$10+E16*'Training-data'!$Y$11</f>
        <v>#DIV/0!</v>
      </c>
      <c r="I17" s="76" t="e">
        <f>F16*'Training-data'!$AE$10+'Test-data'!E16*'Training-data'!$AE$11</f>
        <v>#DIV/0!</v>
      </c>
      <c r="J17" s="35"/>
    </row>
    <row r="18" spans="1:10" x14ac:dyDescent="0.2">
      <c r="A18" s="1">
        <v>1</v>
      </c>
      <c r="B18" s="1">
        <v>470364</v>
      </c>
      <c r="C18" s="1">
        <v>192.994</v>
      </c>
      <c r="E18" s="1">
        <f t="shared" si="1"/>
        <v>16</v>
      </c>
      <c r="F18" s="4">
        <f t="shared" si="0"/>
        <v>1736.1526071428573</v>
      </c>
      <c r="G18" s="73">
        <f>F17*'Training-data'!$S$10+E17*'Training-data'!$S$11</f>
        <v>732.78947550679027</v>
      </c>
      <c r="H18" s="76" t="e">
        <f>F17*'Training-data'!$Y$10+E17*'Training-data'!$Y$11</f>
        <v>#DIV/0!</v>
      </c>
      <c r="I18" s="76" t="e">
        <f>F17*'Training-data'!$AE$10+'Test-data'!E17*'Training-data'!$AE$11</f>
        <v>#DIV/0!</v>
      </c>
      <c r="J18" s="35"/>
    </row>
    <row r="19" spans="1:10" x14ac:dyDescent="0.2">
      <c r="A19" s="1">
        <v>1</v>
      </c>
      <c r="B19" s="1">
        <v>468410</v>
      </c>
      <c r="C19" s="1">
        <v>195.28700000000001</v>
      </c>
      <c r="E19" s="1">
        <f t="shared" si="1"/>
        <v>17</v>
      </c>
      <c r="F19" s="4">
        <f t="shared" si="0"/>
        <v>1824.3703928571424</v>
      </c>
      <c r="G19" s="73">
        <f>F18*'Training-data'!$S$10+E18*'Training-data'!$S$11</f>
        <v>776.38256805480023</v>
      </c>
      <c r="H19" s="76" t="e">
        <f>F18*'Training-data'!$Y$10+E18*'Training-data'!$Y$11</f>
        <v>#DIV/0!</v>
      </c>
      <c r="I19" s="76" t="e">
        <f>F18*'Training-data'!$AE$10+'Test-data'!E18*'Training-data'!$AE$11</f>
        <v>#DIV/0!</v>
      </c>
      <c r="J19" s="35"/>
    </row>
    <row r="20" spans="1:10" x14ac:dyDescent="0.2">
      <c r="A20" s="1">
        <v>1</v>
      </c>
      <c r="B20" s="1">
        <v>466949</v>
      </c>
      <c r="C20" s="1">
        <v>145.98699999999999</v>
      </c>
      <c r="E20" s="1">
        <f t="shared" si="1"/>
        <v>18</v>
      </c>
      <c r="F20" s="4">
        <f t="shared" si="0"/>
        <v>1890.0617307692303</v>
      </c>
      <c r="G20" s="73">
        <f>F19*'Training-data'!$S$10+E19*'Training-data'!$S$11</f>
        <v>821.54656611134055</v>
      </c>
      <c r="H20" s="76" t="e">
        <f>F19*'Training-data'!$Y$10+E19*'Training-data'!$Y$11</f>
        <v>#DIV/0!</v>
      </c>
      <c r="I20" s="76" t="e">
        <f>F19*'Training-data'!$AE$10+'Test-data'!E19*'Training-data'!$AE$11</f>
        <v>#DIV/0!</v>
      </c>
      <c r="J20" s="35"/>
    </row>
    <row r="21" spans="1:10" x14ac:dyDescent="0.2">
      <c r="A21" s="1">
        <v>1</v>
      </c>
      <c r="B21" s="1">
        <v>465022</v>
      </c>
      <c r="C21" s="1">
        <v>192.68600000000001</v>
      </c>
      <c r="E21" s="1">
        <f t="shared" si="1"/>
        <v>19</v>
      </c>
      <c r="F21" s="4">
        <f t="shared" si="0"/>
        <v>1961.1502692307693</v>
      </c>
      <c r="G21" s="73">
        <f>F20*'Training-data'!$S$10+E20*'Training-data'!$S$11</f>
        <v>862.98063037562747</v>
      </c>
      <c r="H21" s="76" t="e">
        <f>F20*'Training-data'!$Y$10+E20*'Training-data'!$Y$11</f>
        <v>#DIV/0!</v>
      </c>
      <c r="I21" s="76" t="e">
        <f>F20*'Training-data'!$AE$10+'Test-data'!E20*'Training-data'!$AE$11</f>
        <v>#DIV/0!</v>
      </c>
      <c r="J21" s="35"/>
    </row>
    <row r="22" spans="1:10" x14ac:dyDescent="0.2">
      <c r="A22" s="1">
        <v>1</v>
      </c>
      <c r="B22" s="1">
        <v>463079</v>
      </c>
      <c r="C22" s="1">
        <v>194.39699999999999</v>
      </c>
      <c r="E22" s="1">
        <f t="shared" si="1"/>
        <v>20</v>
      </c>
      <c r="F22" s="4">
        <f t="shared" si="0"/>
        <v>2010.9192799999998</v>
      </c>
      <c r="G22" s="73">
        <f>F21*'Training-data'!$S$10+E21*'Training-data'!$S$11</f>
        <v>905.3083642006784</v>
      </c>
      <c r="H22" s="76" t="e">
        <f>F21*'Training-data'!$Y$10+E21*'Training-data'!$Y$11</f>
        <v>#DIV/0!</v>
      </c>
      <c r="I22" s="76" t="e">
        <f>F21*'Training-data'!$AE$10+'Test-data'!E21*'Training-data'!$AE$11</f>
        <v>#DIV/0!</v>
      </c>
      <c r="J22" s="35"/>
    </row>
    <row r="23" spans="1:10" x14ac:dyDescent="0.2">
      <c r="A23" s="1">
        <v>1</v>
      </c>
      <c r="B23" s="1">
        <v>461146</v>
      </c>
      <c r="C23" s="1">
        <v>193.196</v>
      </c>
      <c r="E23" s="1">
        <f t="shared" si="1"/>
        <v>21</v>
      </c>
      <c r="F23" s="4">
        <f t="shared" si="0"/>
        <v>2063.75425</v>
      </c>
      <c r="G23" s="73">
        <f>F22*'Training-data'!$S$10+E22*'Training-data'!$S$11</f>
        <v>944.10600630986369</v>
      </c>
      <c r="H23" s="76" t="e">
        <f>F22*'Training-data'!$Y$10+E22*'Training-data'!$Y$11</f>
        <v>#DIV/0!</v>
      </c>
      <c r="I23" s="76" t="e">
        <f>F22*'Training-data'!$AE$10+'Test-data'!E22*'Training-data'!$AE$11</f>
        <v>#DIV/0!</v>
      </c>
      <c r="J23" s="35"/>
    </row>
    <row r="24" spans="1:10" x14ac:dyDescent="0.2">
      <c r="A24" s="1">
        <v>1</v>
      </c>
      <c r="B24" s="1">
        <v>459206</v>
      </c>
      <c r="C24" s="1">
        <v>193.98599999999999</v>
      </c>
      <c r="E24" s="10">
        <f t="shared" si="1"/>
        <v>22</v>
      </c>
      <c r="F24" s="70">
        <f t="shared" si="0"/>
        <v>2151.7727826086962</v>
      </c>
      <c r="G24" s="73">
        <f>F23*'Training-data'!$S$10+E23*'Training-data'!$S$11</f>
        <v>983.4113105698209</v>
      </c>
      <c r="H24" s="76" t="e">
        <f>F23*'Training-data'!$Y$10+E23*'Training-data'!$Y$11</f>
        <v>#DIV/0!</v>
      </c>
      <c r="I24" s="76" t="e">
        <f>F23*'Training-data'!$AE$10+'Test-data'!E23*'Training-data'!$AE$11</f>
        <v>#DIV/0!</v>
      </c>
      <c r="J24" s="35"/>
    </row>
    <row r="25" spans="1:10" x14ac:dyDescent="0.2">
      <c r="A25" s="1">
        <v>1</v>
      </c>
      <c r="B25" s="1">
        <v>457273</v>
      </c>
      <c r="C25" s="1">
        <v>193.297</v>
      </c>
      <c r="E25" s="1">
        <f t="shared" si="1"/>
        <v>23</v>
      </c>
      <c r="F25" s="4">
        <f t="shared" si="0"/>
        <v>2215.7144090909092</v>
      </c>
      <c r="G25" s="73">
        <f>F24*'Training-data'!$S$10+E24*'Training-data'!$S$11</f>
        <v>1028.5423162567574</v>
      </c>
      <c r="H25" s="76" t="e">
        <f>F24*'Training-data'!$Y$10+E24*'Training-data'!$Y$11</f>
        <v>#DIV/0!</v>
      </c>
      <c r="I25" s="76" t="e">
        <f>F24*'Training-data'!$AE$10+'Test-data'!E24*'Training-data'!$AE$11</f>
        <v>#DIV/0!</v>
      </c>
      <c r="J25" s="35"/>
    </row>
    <row r="26" spans="1:10" x14ac:dyDescent="0.2">
      <c r="A26" s="1">
        <v>1</v>
      </c>
      <c r="B26" s="1">
        <v>455379</v>
      </c>
      <c r="C26" s="1">
        <v>189.22300000000001</v>
      </c>
      <c r="E26" s="1">
        <f t="shared" si="1"/>
        <v>24</v>
      </c>
      <c r="F26" s="4">
        <f t="shared" si="0"/>
        <v>2257.3463913043479</v>
      </c>
      <c r="G26" s="73">
        <f>F25*'Training-data'!$S$10+E25*'Training-data'!$S$11</f>
        <v>1069.6866629478925</v>
      </c>
      <c r="H26" s="76" t="e">
        <f>F25*'Training-data'!$Y$10+E25*'Training-data'!$Y$11</f>
        <v>#DIV/0!</v>
      </c>
      <c r="I26" s="76" t="e">
        <f>F25*'Training-data'!$AE$10+'Test-data'!E25*'Training-data'!$AE$11</f>
        <v>#DIV/0!</v>
      </c>
      <c r="J26" s="35"/>
    </row>
    <row r="27" spans="1:10" x14ac:dyDescent="0.2">
      <c r="A27" s="1">
        <v>1</v>
      </c>
      <c r="B27" s="1">
        <v>453452</v>
      </c>
      <c r="C27" s="1">
        <v>192.68</v>
      </c>
      <c r="E27" s="1">
        <f t="shared" si="1"/>
        <v>25</v>
      </c>
      <c r="F27" s="4">
        <f t="shared" si="0"/>
        <v>2295.1995714285717</v>
      </c>
      <c r="G27" s="73">
        <f>F26*'Training-data'!$S$10+E26*'Training-data'!$S$11</f>
        <v>1107.1369742197755</v>
      </c>
      <c r="H27" s="76" t="e">
        <f>F26*'Training-data'!$Y$10+E26*'Training-data'!$Y$11</f>
        <v>#DIV/0!</v>
      </c>
      <c r="I27" s="76" t="e">
        <f>F26*'Training-data'!$AE$10+'Test-data'!E26*'Training-data'!$AE$11</f>
        <v>#DIV/0!</v>
      </c>
      <c r="J27" s="35"/>
    </row>
    <row r="28" spans="1:10" x14ac:dyDescent="0.2">
      <c r="A28" s="1">
        <v>1</v>
      </c>
      <c r="B28" s="1">
        <v>451497</v>
      </c>
      <c r="C28" s="1">
        <v>195.39699999999999</v>
      </c>
      <c r="E28" s="1">
        <f t="shared" si="1"/>
        <v>26</v>
      </c>
      <c r="F28" s="4">
        <f t="shared" si="0"/>
        <v>2452.5528095238092</v>
      </c>
      <c r="G28" s="73">
        <f>F27*'Training-data'!$S$10+E27*'Training-data'!$S$11</f>
        <v>1143.9615906759218</v>
      </c>
      <c r="H28" s="76" t="e">
        <f>F27*'Training-data'!$Y$10+E27*'Training-data'!$Y$11</f>
        <v>#DIV/0!</v>
      </c>
      <c r="I28" s="76" t="e">
        <f>F27*'Training-data'!$AE$10+'Test-data'!E27*'Training-data'!$AE$11</f>
        <v>#DIV/0!</v>
      </c>
      <c r="J28" s="35"/>
    </row>
    <row r="29" spans="1:10" x14ac:dyDescent="0.2">
      <c r="A29" s="1">
        <v>1</v>
      </c>
      <c r="B29" s="1">
        <v>449573</v>
      </c>
      <c r="C29" s="1">
        <v>192.39599999999999</v>
      </c>
      <c r="E29" s="1">
        <f t="shared" si="1"/>
        <v>27</v>
      </c>
      <c r="F29" s="4">
        <f t="shared" si="0"/>
        <v>2387.9623499999998</v>
      </c>
      <c r="G29" s="73">
        <f>F28*'Training-data'!$S$10+E28*'Training-data'!$S$11</f>
        <v>1200.5730509485545</v>
      </c>
      <c r="H29" s="76" t="e">
        <f>F28*'Training-data'!$Y$10+E28*'Training-data'!$Y$11</f>
        <v>#DIV/0!</v>
      </c>
      <c r="I29" s="76" t="e">
        <f>F28*'Training-data'!$AE$10+'Test-data'!E28*'Training-data'!$AE$11</f>
        <v>#DIV/0!</v>
      </c>
      <c r="J29" s="35"/>
    </row>
    <row r="30" spans="1:10" x14ac:dyDescent="0.2">
      <c r="A30" s="1">
        <v>1</v>
      </c>
      <c r="B30" s="1">
        <v>447721</v>
      </c>
      <c r="C30" s="1">
        <v>185.19</v>
      </c>
      <c r="E30" s="1">
        <f t="shared" si="1"/>
        <v>28</v>
      </c>
      <c r="F30" s="4">
        <f t="shared" si="0"/>
        <v>2475.3593000000001</v>
      </c>
      <c r="G30" s="73">
        <f>F29*'Training-data'!$S$10+E29*'Training-data'!$S$11</f>
        <v>1220.4350287907534</v>
      </c>
      <c r="H30" s="76" t="e">
        <f>F29*'Training-data'!$Y$10+E29*'Training-data'!$Y$11</f>
        <v>#DIV/0!</v>
      </c>
      <c r="I30" s="76" t="e">
        <f>F29*'Training-data'!$AE$10+'Test-data'!E29*'Training-data'!$AE$11</f>
        <v>#DIV/0!</v>
      </c>
      <c r="J30" s="35"/>
    </row>
    <row r="31" spans="1:10" x14ac:dyDescent="0.2">
      <c r="A31" s="1">
        <v>1</v>
      </c>
      <c r="B31" s="1">
        <v>445849</v>
      </c>
      <c r="C31" s="1">
        <v>187.19300000000001</v>
      </c>
      <c r="E31" s="1">
        <f t="shared" si="1"/>
        <v>29</v>
      </c>
      <c r="F31" s="4">
        <f t="shared" si="0"/>
        <v>2583.7239</v>
      </c>
      <c r="G31" s="73">
        <f>F30*'Training-data'!$S$10+E30*'Training-data'!$S$11</f>
        <v>1265.4631127033733</v>
      </c>
      <c r="H31" s="76" t="e">
        <f>F30*'Training-data'!$Y$10+E30*'Training-data'!$Y$11</f>
        <v>#DIV/0!</v>
      </c>
      <c r="I31" s="76" t="e">
        <f>F30*'Training-data'!$AE$10+'Test-data'!E30*'Training-data'!$AE$11</f>
        <v>#DIV/0!</v>
      </c>
      <c r="J31" s="35"/>
    </row>
    <row r="32" spans="1:10" x14ac:dyDescent="0.2">
      <c r="A32" s="1">
        <v>1</v>
      </c>
      <c r="B32" s="1">
        <v>443986</v>
      </c>
      <c r="C32" s="1">
        <v>186.29599999999999</v>
      </c>
      <c r="E32" s="1">
        <f t="shared" si="1"/>
        <v>30</v>
      </c>
      <c r="F32" s="4">
        <f t="shared" si="0"/>
        <v>2555.9424736842107</v>
      </c>
      <c r="G32" s="73">
        <f>F31*'Training-data'!$S$10+E31*'Training-data'!$S$11</f>
        <v>1313.9630243522558</v>
      </c>
      <c r="H32" s="76" t="e">
        <f>F31*'Training-data'!$Y$10+E31*'Training-data'!$Y$11</f>
        <v>#DIV/0!</v>
      </c>
      <c r="I32" s="76" t="e">
        <f>F31*'Training-data'!$AE$10+'Test-data'!E31*'Training-data'!$AE$11</f>
        <v>#DIV/0!</v>
      </c>
      <c r="J32" s="35"/>
    </row>
    <row r="33" spans="1:10" x14ac:dyDescent="0.2">
      <c r="A33" s="1">
        <v>1</v>
      </c>
      <c r="B33" s="1">
        <v>442002</v>
      </c>
      <c r="C33" s="1">
        <v>198.398</v>
      </c>
      <c r="E33" s="1">
        <f t="shared" si="1"/>
        <v>31</v>
      </c>
      <c r="F33" s="4">
        <f t="shared" si="0"/>
        <v>2630.8551052631578</v>
      </c>
      <c r="G33" s="73">
        <f>F32*'Training-data'!$S$10+E32*'Training-data'!$S$11</f>
        <v>1339.9198493726849</v>
      </c>
      <c r="H33" s="76" t="e">
        <f>F32*'Training-data'!$Y$10+E32*'Training-data'!$Y$11</f>
        <v>#DIV/0!</v>
      </c>
      <c r="I33" s="76" t="e">
        <f>F32*'Training-data'!$AE$10+'Test-data'!E32*'Training-data'!$AE$11</f>
        <v>#DIV/0!</v>
      </c>
      <c r="J33" s="35"/>
    </row>
    <row r="34" spans="1:10" x14ac:dyDescent="0.2">
      <c r="A34" s="1">
        <v>1</v>
      </c>
      <c r="B34" s="1">
        <v>440000</v>
      </c>
      <c r="C34" s="1">
        <v>200.07900000000001</v>
      </c>
      <c r="E34" s="1">
        <f t="shared" si="1"/>
        <v>32</v>
      </c>
      <c r="F34" s="4">
        <f t="shared" si="0"/>
        <v>2727.7646111111108</v>
      </c>
      <c r="G34" s="73">
        <f>F33*'Training-data'!$S$10+E33*'Training-data'!$S$11</f>
        <v>1382.8807773110993</v>
      </c>
      <c r="H34" s="76" t="e">
        <f>F33*'Training-data'!$Y$10+E33*'Training-data'!$Y$11</f>
        <v>#DIV/0!</v>
      </c>
      <c r="I34" s="76" t="e">
        <f>F33*'Training-data'!$AE$10+'Test-data'!E33*'Training-data'!$AE$11</f>
        <v>#DIV/0!</v>
      </c>
      <c r="J34" s="35"/>
    </row>
    <row r="35" spans="1:10" x14ac:dyDescent="0.2">
      <c r="A35" s="1">
        <v>1</v>
      </c>
      <c r="B35" s="1">
        <v>438054</v>
      </c>
      <c r="C35" s="1">
        <v>194.596</v>
      </c>
      <c r="E35" s="1">
        <f t="shared" si="1"/>
        <v>33</v>
      </c>
      <c r="F35" s="4">
        <f t="shared" si="0"/>
        <v>2719.9051578947365</v>
      </c>
      <c r="G35" s="73">
        <f>F34*'Training-data'!$S$10+E34*'Training-data'!$S$11</f>
        <v>1429.4839521488193</v>
      </c>
      <c r="H35" s="76" t="e">
        <f>F34*'Training-data'!$Y$10+E34*'Training-data'!$Y$11</f>
        <v>#DIV/0!</v>
      </c>
      <c r="I35" s="76" t="e">
        <f>F34*'Training-data'!$AE$10+'Test-data'!E34*'Training-data'!$AE$11</f>
        <v>#DIV/0!</v>
      </c>
      <c r="J35" s="35"/>
    </row>
    <row r="36" spans="1:10" x14ac:dyDescent="0.2">
      <c r="A36" s="1">
        <v>1</v>
      </c>
      <c r="B36" s="1">
        <v>436117</v>
      </c>
      <c r="C36" s="1">
        <v>193.59100000000001</v>
      </c>
      <c r="E36" s="1">
        <f t="shared" si="1"/>
        <v>34</v>
      </c>
      <c r="F36" s="4">
        <f t="shared" si="0"/>
        <v>2772.0481666666665</v>
      </c>
      <c r="G36" s="73">
        <f>F35*'Training-data'!$S$10+E35*'Training-data'!$S$11</f>
        <v>1458.7394615123972</v>
      </c>
      <c r="H36" s="76" t="e">
        <f>F35*'Training-data'!$Y$10+E35*'Training-data'!$Y$11</f>
        <v>#DIV/0!</v>
      </c>
      <c r="I36" s="76" t="e">
        <f>F35*'Training-data'!$AE$10+'Test-data'!E35*'Training-data'!$AE$11</f>
        <v>#DIV/0!</v>
      </c>
      <c r="J36" s="35"/>
    </row>
    <row r="37" spans="1:10" x14ac:dyDescent="0.2">
      <c r="A37" s="1">
        <v>1</v>
      </c>
      <c r="B37" s="1">
        <v>434200</v>
      </c>
      <c r="C37" s="1">
        <v>191.596</v>
      </c>
      <c r="E37" s="1">
        <f t="shared" si="1"/>
        <v>35</v>
      </c>
      <c r="F37" s="4">
        <f t="shared" si="0"/>
        <v>2898.5280588235296</v>
      </c>
      <c r="G37" s="73">
        <f>F36*'Training-data'!$S$10+E36*'Training-data'!$S$11</f>
        <v>1497.9301906919791</v>
      </c>
      <c r="H37" s="76" t="e">
        <f>F36*'Training-data'!$Y$10+E36*'Training-data'!$Y$11</f>
        <v>#DIV/0!</v>
      </c>
      <c r="I37" s="76" t="e">
        <f>F36*'Training-data'!$AE$10+'Test-data'!E36*'Training-data'!$AE$11</f>
        <v>#DIV/0!</v>
      </c>
      <c r="J37" s="35"/>
    </row>
    <row r="38" spans="1:10" x14ac:dyDescent="0.2">
      <c r="A38" s="1">
        <v>1</v>
      </c>
      <c r="B38" s="1">
        <v>432263</v>
      </c>
      <c r="C38" s="1">
        <v>193.69399999999999</v>
      </c>
      <c r="E38" s="1">
        <f t="shared" si="1"/>
        <v>36</v>
      </c>
      <c r="F38" s="4">
        <f t="shared" si="0"/>
        <v>2786.4468888888887</v>
      </c>
      <c r="G38" s="73">
        <f>F37*'Training-data'!$S$10+E37*'Training-data'!$S$11</f>
        <v>1549.4296360874041</v>
      </c>
      <c r="H38" s="76" t="e">
        <f>F37*'Training-data'!$Y$10+E37*'Training-data'!$Y$11</f>
        <v>#DIV/0!</v>
      </c>
      <c r="I38" s="76" t="e">
        <f>F37*'Training-data'!$AE$10+'Test-data'!E37*'Training-data'!$AE$11</f>
        <v>#DIV/0!</v>
      </c>
      <c r="J38" s="35"/>
    </row>
    <row r="39" spans="1:10" x14ac:dyDescent="0.2">
      <c r="A39" s="1">
        <v>1</v>
      </c>
      <c r="B39" s="1">
        <v>430314</v>
      </c>
      <c r="C39" s="1">
        <v>194.87200000000001</v>
      </c>
      <c r="E39" s="1">
        <f t="shared" si="1"/>
        <v>37</v>
      </c>
      <c r="F39" s="4">
        <f t="shared" si="0"/>
        <v>2903.6779411764705</v>
      </c>
      <c r="G39" s="73">
        <f>F38*'Training-data'!$S$10+E38*'Training-data'!$S$11</f>
        <v>1561.4280924754039</v>
      </c>
      <c r="H39" s="76" t="e">
        <f>F38*'Training-data'!$Y$10+E38*'Training-data'!$Y$11</f>
        <v>#DIV/0!</v>
      </c>
      <c r="I39" s="76" t="e">
        <f>F38*'Training-data'!$AE$10+'Test-data'!E38*'Training-data'!$AE$11</f>
        <v>#DIV/0!</v>
      </c>
      <c r="J39" s="35"/>
    </row>
    <row r="40" spans="1:10" x14ac:dyDescent="0.2">
      <c r="A40" s="1">
        <v>1</v>
      </c>
      <c r="B40" s="1">
        <v>428414</v>
      </c>
      <c r="C40" s="1">
        <v>189.96600000000001</v>
      </c>
      <c r="E40" s="1">
        <f t="shared" si="1"/>
        <v>38</v>
      </c>
      <c r="F40" s="4">
        <f t="shared" si="0"/>
        <v>2925.0754117647057</v>
      </c>
      <c r="G40" s="73">
        <f>F39*'Training-data'!$S$10+E39*'Training-data'!$S$11</f>
        <v>1611.396113090922</v>
      </c>
      <c r="H40" s="76" t="e">
        <f>F39*'Training-data'!$Y$10+E39*'Training-data'!$Y$11</f>
        <v>#DIV/0!</v>
      </c>
      <c r="I40" s="76" t="e">
        <f>F39*'Training-data'!$AE$10+'Test-data'!E39*'Training-data'!$AE$11</f>
        <v>#DIV/0!</v>
      </c>
      <c r="J40" s="35"/>
    </row>
    <row r="41" spans="1:10" x14ac:dyDescent="0.2">
      <c r="A41" s="1">
        <v>1</v>
      </c>
      <c r="B41" s="1">
        <v>426512</v>
      </c>
      <c r="C41" s="1">
        <v>190.006</v>
      </c>
      <c r="E41" s="1">
        <f t="shared" si="1"/>
        <v>39</v>
      </c>
      <c r="F41" s="4">
        <f t="shared" si="0"/>
        <v>3044.3404705882349</v>
      </c>
      <c r="G41" s="73">
        <f>F40*'Training-data'!$S$10+E40*'Training-data'!$S$11</f>
        <v>1645.4959898272177</v>
      </c>
      <c r="H41" s="76" t="e">
        <f>F40*'Training-data'!$Y$10+E40*'Training-data'!$Y$11</f>
        <v>#DIV/0!</v>
      </c>
      <c r="I41" s="76" t="e">
        <f>F40*'Training-data'!$AE$10+'Test-data'!E40*'Training-data'!$AE$11</f>
        <v>#DIV/0!</v>
      </c>
      <c r="J41" s="35"/>
    </row>
    <row r="42" spans="1:10" x14ac:dyDescent="0.2">
      <c r="A42" s="1">
        <v>1</v>
      </c>
      <c r="B42" s="1">
        <v>424560</v>
      </c>
      <c r="C42" s="1">
        <v>195.084</v>
      </c>
      <c r="E42" s="81">
        <f t="shared" si="1"/>
        <v>40</v>
      </c>
      <c r="F42" s="93">
        <f t="shared" si="0"/>
        <v>2951.093625</v>
      </c>
      <c r="G42" s="73">
        <f>F41*'Training-data'!$S$10+E41*'Training-data'!$S$11</f>
        <v>1695.8008016571655</v>
      </c>
      <c r="H42" s="94" t="e">
        <f>F41*'Training-data'!$Y$10+E41*'Training-data'!$Y$11</f>
        <v>#DIV/0!</v>
      </c>
      <c r="I42" s="76" t="e">
        <f>F41*'Training-data'!$AE$10+'Test-data'!E41*'Training-data'!$AE$11</f>
        <v>#DIV/0!</v>
      </c>
      <c r="J42" s="35"/>
    </row>
    <row r="43" spans="1:10" x14ac:dyDescent="0.2">
      <c r="A43" s="1">
        <v>1</v>
      </c>
      <c r="B43" s="1">
        <v>422673</v>
      </c>
      <c r="C43" s="1">
        <v>188.577</v>
      </c>
      <c r="E43" s="1">
        <f t="shared" si="1"/>
        <v>41</v>
      </c>
      <c r="F43" s="4">
        <f t="shared" si="0"/>
        <v>3131.3455294117643</v>
      </c>
      <c r="G43" s="73">
        <f>F42*'Training-data'!$S$10+E42*'Training-data'!$S$11</f>
        <v>1710.9178492873702</v>
      </c>
      <c r="H43" s="76" t="e">
        <f>F42*'Training-data'!$Y$10+E42*'Training-data'!$Y$11</f>
        <v>#DIV/0!</v>
      </c>
      <c r="I43" s="76" t="e">
        <f>F42*'Training-data'!$AE$10+'Test-data'!E42*'Training-data'!$AE$11</f>
        <v>#DIV/0!</v>
      </c>
      <c r="J43" s="35"/>
    </row>
    <row r="44" spans="1:10" x14ac:dyDescent="0.2">
      <c r="A44" s="1">
        <v>1</v>
      </c>
      <c r="B44" s="1">
        <v>420741</v>
      </c>
      <c r="C44" s="1">
        <v>193.18899999999999</v>
      </c>
      <c r="E44" s="1">
        <f t="shared" si="1"/>
        <v>42</v>
      </c>
      <c r="F44" s="4">
        <f t="shared" si="0"/>
        <v>3068.5388666666672</v>
      </c>
      <c r="G44" s="73">
        <f>F43*'Training-data'!$S$10+E43*'Training-data'!$S$11</f>
        <v>1771.320875369292</v>
      </c>
      <c r="H44" s="76" t="e">
        <f>F43*'Training-data'!$Y$10+E43*'Training-data'!$Y$11</f>
        <v>#DIV/0!</v>
      </c>
      <c r="I44" s="76" t="e">
        <f>F43*'Training-data'!$AE$10+'Test-data'!E43*'Training-data'!$AE$11</f>
        <v>#DIV/0!</v>
      </c>
      <c r="J44" s="35"/>
    </row>
    <row r="45" spans="1:10" x14ac:dyDescent="0.2">
      <c r="A45" s="1">
        <v>1</v>
      </c>
      <c r="B45" s="1">
        <v>418779</v>
      </c>
      <c r="C45" s="1">
        <v>196.16499999999999</v>
      </c>
      <c r="E45" s="1">
        <f t="shared" si="1"/>
        <v>43</v>
      </c>
      <c r="F45" s="4">
        <f t="shared" si="0"/>
        <v>3230.6527647058829</v>
      </c>
      <c r="G45" s="73">
        <f>F44*'Training-data'!$S$10+E44*'Training-data'!$S$11</f>
        <v>1791.4782146436107</v>
      </c>
      <c r="H45" s="76" t="e">
        <f>F44*'Training-data'!$Y$10+E44*'Training-data'!$Y$11</f>
        <v>#DIV/0!</v>
      </c>
      <c r="I45" s="76" t="e">
        <f>F44*'Training-data'!$AE$10+'Test-data'!E44*'Training-data'!$AE$11</f>
        <v>#DIV/0!</v>
      </c>
      <c r="J45" s="35"/>
    </row>
    <row r="46" spans="1:10" x14ac:dyDescent="0.2">
      <c r="A46" s="1">
        <v>1</v>
      </c>
      <c r="B46" s="1">
        <v>416890</v>
      </c>
      <c r="C46" s="1">
        <v>188.892</v>
      </c>
      <c r="E46" s="1">
        <f t="shared" si="1"/>
        <v>44</v>
      </c>
      <c r="F46" s="4">
        <f t="shared" si="0"/>
        <v>3002.8270000000002</v>
      </c>
      <c r="G46" s="73">
        <f>F45*'Training-data'!$S$10+E45*'Training-data'!$S$11</f>
        <v>1848.8779459545535</v>
      </c>
      <c r="H46" s="76" t="e">
        <f>F45*'Training-data'!$Y$10+E45*'Training-data'!$Y$11</f>
        <v>#DIV/0!</v>
      </c>
      <c r="I46" s="76" t="e">
        <f>F45*'Training-data'!$AE$10+'Test-data'!E45*'Training-data'!$AE$11</f>
        <v>#DIV/0!</v>
      </c>
      <c r="J46" s="35"/>
    </row>
    <row r="47" spans="1:10" x14ac:dyDescent="0.2">
      <c r="A47" s="1">
        <v>1</v>
      </c>
      <c r="B47" s="1">
        <v>414967</v>
      </c>
      <c r="C47" s="1">
        <v>192.17400000000001</v>
      </c>
      <c r="E47" s="1">
        <f t="shared" si="1"/>
        <v>45</v>
      </c>
      <c r="F47" s="4">
        <f t="shared" si="0"/>
        <v>3129.1257499999997</v>
      </c>
      <c r="G47" s="73">
        <f>F46*'Training-data'!$S$10+E46*'Training-data'!$S$11</f>
        <v>1841.7113888837594</v>
      </c>
      <c r="H47" s="76" t="e">
        <f>F46*'Training-data'!$Y$10+E46*'Training-data'!$Y$11</f>
        <v>#DIV/0!</v>
      </c>
      <c r="I47" s="76" t="e">
        <f>F46*'Training-data'!$AE$10+'Test-data'!E46*'Training-data'!$AE$11</f>
        <v>#DIV/0!</v>
      </c>
      <c r="J47" s="35"/>
    </row>
    <row r="48" spans="1:10" x14ac:dyDescent="0.2">
      <c r="A48" s="1">
        <v>1</v>
      </c>
      <c r="B48" s="1">
        <v>413117</v>
      </c>
      <c r="C48" s="1">
        <v>184.989</v>
      </c>
      <c r="E48" s="1">
        <f t="shared" si="1"/>
        <v>46</v>
      </c>
      <c r="F48" s="4">
        <f t="shared" si="0"/>
        <v>3303.201</v>
      </c>
      <c r="G48" s="73">
        <f>F47*'Training-data'!$S$10+E47*'Training-data'!$S$11</f>
        <v>1893.1808407241415</v>
      </c>
      <c r="H48" s="76" t="e">
        <f>F47*'Training-data'!$Y$10+E47*'Training-data'!$Y$11</f>
        <v>#DIV/0!</v>
      </c>
      <c r="I48" s="76" t="e">
        <f>F47*'Training-data'!$AE$10+'Test-data'!E47*'Training-data'!$AE$11</f>
        <v>#DIV/0!</v>
      </c>
      <c r="J48" s="35"/>
    </row>
    <row r="49" spans="1:10" x14ac:dyDescent="0.2">
      <c r="A49" s="1">
        <v>1</v>
      </c>
      <c r="B49" s="1">
        <v>411293</v>
      </c>
      <c r="C49" s="1">
        <v>182.29499999999999</v>
      </c>
      <c r="E49" s="1">
        <f t="shared" si="1"/>
        <v>47</v>
      </c>
      <c r="F49" s="4">
        <f t="shared" si="0"/>
        <v>3310.7687499999997</v>
      </c>
      <c r="G49" s="73">
        <f>F48*'Training-data'!$S$10+E48*'Training-data'!$S$11</f>
        <v>1952.5611351168147</v>
      </c>
      <c r="H49" s="76" t="e">
        <f>F48*'Training-data'!$Y$10+E48*'Training-data'!$Y$11</f>
        <v>#DIV/0!</v>
      </c>
      <c r="I49" s="76" t="e">
        <f>F48*'Training-data'!$AE$10+'Test-data'!E48*'Training-data'!$AE$11</f>
        <v>#DIV/0!</v>
      </c>
      <c r="J49" s="35"/>
    </row>
    <row r="50" spans="1:10" x14ac:dyDescent="0.2">
      <c r="A50" s="1">
        <v>1</v>
      </c>
      <c r="B50" s="1">
        <v>409894</v>
      </c>
      <c r="C50" s="1">
        <v>139.87</v>
      </c>
      <c r="E50" s="1">
        <f t="shared" si="1"/>
        <v>48</v>
      </c>
      <c r="F50" s="4">
        <f t="shared" si="0"/>
        <v>3373.6344666666669</v>
      </c>
      <c r="G50" s="73">
        <f>F49*'Training-data'!$S$10+E49*'Training-data'!$S$11</f>
        <v>1984.3710839154064</v>
      </c>
      <c r="H50" s="76" t="e">
        <f>F49*'Training-data'!$Y$10+E49*'Training-data'!$Y$11</f>
        <v>#DIV/0!</v>
      </c>
      <c r="I50" s="76" t="e">
        <f>F49*'Training-data'!$AE$10+'Test-data'!E49*'Training-data'!$AE$11</f>
        <v>#DIV/0!</v>
      </c>
      <c r="J50" s="35"/>
    </row>
    <row r="51" spans="1:10" x14ac:dyDescent="0.2">
      <c r="A51" s="1">
        <v>1</v>
      </c>
      <c r="B51" s="1">
        <v>408080</v>
      </c>
      <c r="C51" s="1">
        <v>181.29</v>
      </c>
      <c r="E51" s="1">
        <f t="shared" si="1"/>
        <v>49</v>
      </c>
      <c r="F51" s="4">
        <f t="shared" si="0"/>
        <v>3335.9751333333334</v>
      </c>
      <c r="G51" s="73">
        <f>F50*'Training-data'!$S$10+E50*'Training-data'!$S$11</f>
        <v>2025.3372812412417</v>
      </c>
      <c r="H51" s="76" t="e">
        <f>F50*'Training-data'!$Y$10+E50*'Training-data'!$Y$11</f>
        <v>#DIV/0!</v>
      </c>
      <c r="I51" s="76" t="e">
        <f>F50*'Training-data'!$AE$10+'Test-data'!E50*'Training-data'!$AE$11</f>
        <v>#DIV/0!</v>
      </c>
      <c r="J51" s="35"/>
    </row>
    <row r="52" spans="1:10" x14ac:dyDescent="0.2">
      <c r="A52" s="1">
        <v>1</v>
      </c>
      <c r="B52" s="1">
        <v>406253</v>
      </c>
      <c r="C52" s="1">
        <v>182.57300000000001</v>
      </c>
      <c r="E52" s="1">
        <f t="shared" si="1"/>
        <v>50</v>
      </c>
      <c r="F52" s="4">
        <f t="shared" si="0"/>
        <v>3447.7231428571426</v>
      </c>
      <c r="G52" s="73">
        <f>F51*'Training-data'!$S$10+E51*'Training-data'!$S$11</f>
        <v>2049.6585204158687</v>
      </c>
      <c r="H52" s="76" t="e">
        <f>F51*'Training-data'!$Y$10+E51*'Training-data'!$Y$11</f>
        <v>#DIV/0!</v>
      </c>
      <c r="I52" s="76" t="e">
        <f>F51*'Training-data'!$AE$10+'Test-data'!E51*'Training-data'!$AE$11</f>
        <v>#DIV/0!</v>
      </c>
      <c r="J52" s="35"/>
    </row>
    <row r="53" spans="1:10" x14ac:dyDescent="0.2">
      <c r="A53" s="1">
        <v>1</v>
      </c>
      <c r="B53" s="1">
        <v>404441</v>
      </c>
      <c r="C53" s="1">
        <v>181.18899999999999</v>
      </c>
      <c r="E53" s="1">
        <f t="shared" si="1"/>
        <v>51</v>
      </c>
      <c r="F53" s="4">
        <f t="shared" si="0"/>
        <v>3399.5651333333331</v>
      </c>
      <c r="G53" s="73">
        <f>F52*'Training-data'!$S$10+E52*'Training-data'!$S$11</f>
        <v>2098.7186576993781</v>
      </c>
      <c r="H53" s="76" t="e">
        <f>F52*'Training-data'!$Y$10+E52*'Training-data'!$Y$11</f>
        <v>#DIV/0!</v>
      </c>
      <c r="I53" s="76" t="e">
        <f>F52*'Training-data'!$AE$10+'Test-data'!E52*'Training-data'!$AE$11</f>
        <v>#DIV/0!</v>
      </c>
      <c r="J53" s="35"/>
    </row>
    <row r="54" spans="1:10" x14ac:dyDescent="0.2">
      <c r="A54" s="1">
        <v>1</v>
      </c>
      <c r="B54" s="1">
        <v>402592</v>
      </c>
      <c r="C54" s="1">
        <v>184.774</v>
      </c>
      <c r="E54" s="1">
        <f t="shared" si="1"/>
        <v>52</v>
      </c>
      <c r="F54" s="4">
        <f t="shared" si="0"/>
        <v>3532.8142142857141</v>
      </c>
      <c r="G54" s="73">
        <f>F53*'Training-data'!$S$10+E53*'Training-data'!$S$11</f>
        <v>2121.301523942745</v>
      </c>
      <c r="H54" s="76" t="e">
        <f>F53*'Training-data'!$Y$10+E53*'Training-data'!$Y$11</f>
        <v>#DIV/0!</v>
      </c>
      <c r="I54" s="76" t="e">
        <f>F53*'Training-data'!$AE$10+'Test-data'!E53*'Training-data'!$AE$11</f>
        <v>#DIV/0!</v>
      </c>
      <c r="J54" s="35"/>
    </row>
    <row r="55" spans="1:10" x14ac:dyDescent="0.2">
      <c r="A55" s="1">
        <v>1</v>
      </c>
      <c r="B55" s="1">
        <v>400775</v>
      </c>
      <c r="C55" s="1">
        <v>181.58</v>
      </c>
      <c r="E55" s="1">
        <f t="shared" si="1"/>
        <v>53</v>
      </c>
      <c r="F55" s="4">
        <f t="shared" si="0"/>
        <v>3435.5023571428569</v>
      </c>
      <c r="G55" s="73">
        <f>F54*'Training-data'!$S$10+E54*'Training-data'!$S$11</f>
        <v>2173.9218129907626</v>
      </c>
      <c r="H55" s="76" t="e">
        <f>F54*'Training-data'!$Y$10+E54*'Training-data'!$Y$11</f>
        <v>#DIV/0!</v>
      </c>
      <c r="I55" s="76" t="e">
        <f>F54*'Training-data'!$AE$10+'Test-data'!E54*'Training-data'!$AE$11</f>
        <v>#DIV/0!</v>
      </c>
      <c r="J55" s="35"/>
    </row>
    <row r="56" spans="1:10" x14ac:dyDescent="0.2">
      <c r="A56" s="1">
        <v>1</v>
      </c>
      <c r="B56" s="1">
        <v>398979</v>
      </c>
      <c r="C56" s="1">
        <v>179.41800000000001</v>
      </c>
      <c r="E56" s="1">
        <f t="shared" si="1"/>
        <v>54</v>
      </c>
      <c r="F56" s="4">
        <f t="shared" si="0"/>
        <v>3469.4887142857142</v>
      </c>
      <c r="G56" s="73">
        <f>F55*'Training-data'!$S$10+E55*'Training-data'!$S$11</f>
        <v>2188.365775183946</v>
      </c>
      <c r="H56" s="76" t="e">
        <f>F55*'Training-data'!$Y$10+E55*'Training-data'!$Y$11</f>
        <v>#DIV/0!</v>
      </c>
      <c r="I56" s="76" t="e">
        <f>F55*'Training-data'!$AE$10+'Test-data'!E55*'Training-data'!$AE$11</f>
        <v>#DIV/0!</v>
      </c>
      <c r="J56" s="35"/>
    </row>
    <row r="57" spans="1:10" x14ac:dyDescent="0.2">
      <c r="A57" s="1">
        <v>1</v>
      </c>
      <c r="B57" s="1">
        <v>397169</v>
      </c>
      <c r="C57" s="1">
        <v>180.87700000000001</v>
      </c>
      <c r="E57" s="1">
        <f t="shared" si="1"/>
        <v>55</v>
      </c>
      <c r="F57" s="4">
        <f t="shared" si="0"/>
        <v>3727.8041428571423</v>
      </c>
      <c r="G57" s="73">
        <f>F56*'Training-data'!$S$10+E56*'Training-data'!$S$11</f>
        <v>2224.5501223071947</v>
      </c>
      <c r="H57" s="76" t="e">
        <f>F56*'Training-data'!$Y$10+E56*'Training-data'!$Y$11</f>
        <v>#DIV/0!</v>
      </c>
      <c r="I57" s="76" t="e">
        <f>F56*'Training-data'!$AE$10+'Test-data'!E56*'Training-data'!$AE$11</f>
        <v>#DIV/0!</v>
      </c>
      <c r="J57" s="35"/>
    </row>
    <row r="58" spans="1:10" x14ac:dyDescent="0.2">
      <c r="A58" s="1">
        <v>1</v>
      </c>
      <c r="B58" s="1">
        <v>395322</v>
      </c>
      <c r="C58" s="1">
        <v>184.66499999999999</v>
      </c>
      <c r="E58" s="1">
        <f t="shared" si="1"/>
        <v>56</v>
      </c>
      <c r="F58" s="4">
        <f t="shared" si="0"/>
        <v>3770.5709230769235</v>
      </c>
      <c r="G58" s="73">
        <f>F57*'Training-data'!$S$10+E57*'Training-data'!$S$11</f>
        <v>2297.8789225396736</v>
      </c>
      <c r="H58" s="76" t="e">
        <f>F57*'Training-data'!$Y$10+E57*'Training-data'!$Y$11</f>
        <v>#DIV/0!</v>
      </c>
      <c r="I58" s="76" t="e">
        <f>F57*'Training-data'!$AE$10+'Test-data'!E57*'Training-data'!$AE$11</f>
        <v>#DIV/0!</v>
      </c>
      <c r="J58" s="35"/>
    </row>
    <row r="59" spans="1:10" x14ac:dyDescent="0.2">
      <c r="A59" s="1">
        <v>1</v>
      </c>
      <c r="B59" s="1">
        <v>393477</v>
      </c>
      <c r="C59" s="1">
        <v>184.34299999999999</v>
      </c>
      <c r="E59" s="1">
        <f t="shared" si="1"/>
        <v>57</v>
      </c>
      <c r="F59" s="4">
        <f t="shared" si="0"/>
        <v>3729.4289230769232</v>
      </c>
      <c r="G59" s="73">
        <f>F58*'Training-data'!$S$10+E58*'Training-data'!$S$11</f>
        <v>2335.5171338954228</v>
      </c>
      <c r="H59" s="76" t="e">
        <f>F58*'Training-data'!$Y$10+E58*'Training-data'!$Y$11</f>
        <v>#DIV/0!</v>
      </c>
      <c r="I59" s="76" t="e">
        <f>F58*'Training-data'!$AE$10+'Test-data'!E58*'Training-data'!$AE$11</f>
        <v>#DIV/0!</v>
      </c>
      <c r="J59" s="35"/>
    </row>
    <row r="60" spans="1:10" x14ac:dyDescent="0.2">
      <c r="A60" s="1">
        <v>1</v>
      </c>
      <c r="B60" s="1">
        <v>391632</v>
      </c>
      <c r="C60" s="1">
        <v>184.482</v>
      </c>
      <c r="E60" s="1">
        <f t="shared" si="1"/>
        <v>58</v>
      </c>
      <c r="F60" s="4">
        <f t="shared" si="0"/>
        <v>3785.2782857142852</v>
      </c>
      <c r="G60" s="73">
        <f>F59*'Training-data'!$S$10+E59*'Training-data'!$S$11</f>
        <v>2359.2617124175922</v>
      </c>
      <c r="H60" s="76" t="e">
        <f>F59*'Training-data'!$Y$10+E59*'Training-data'!$Y$11</f>
        <v>#DIV/0!</v>
      </c>
      <c r="I60" s="76" t="e">
        <f>F59*'Training-data'!$AE$10+'Test-data'!E59*'Training-data'!$AE$11</f>
        <v>#DIV/0!</v>
      </c>
      <c r="J60" s="35"/>
    </row>
    <row r="61" spans="1:10" x14ac:dyDescent="0.2">
      <c r="A61" s="1">
        <v>1</v>
      </c>
      <c r="B61" s="1">
        <v>389745</v>
      </c>
      <c r="C61" s="1">
        <v>188.69499999999999</v>
      </c>
      <c r="E61" s="1">
        <f t="shared" si="1"/>
        <v>59</v>
      </c>
      <c r="F61" s="4">
        <f t="shared" si="0"/>
        <v>3821.7850769230763</v>
      </c>
      <c r="G61" s="73">
        <f>F60*'Training-data'!$S$10+E60*'Training-data'!$S$11</f>
        <v>2399.0661404213351</v>
      </c>
      <c r="H61" s="76" t="e">
        <f>F60*'Training-data'!$Y$10+E60*'Training-data'!$Y$11</f>
        <v>#DIV/0!</v>
      </c>
      <c r="I61" s="76" t="e">
        <f>F60*'Training-data'!$AE$10+'Test-data'!E60*'Training-data'!$AE$11</f>
        <v>#DIV/0!</v>
      </c>
      <c r="J61" s="35"/>
    </row>
    <row r="62" spans="1:10" x14ac:dyDescent="0.2">
      <c r="A62" s="1">
        <v>1</v>
      </c>
      <c r="B62" s="1">
        <v>387889</v>
      </c>
      <c r="C62" s="1">
        <v>185.58600000000001</v>
      </c>
      <c r="E62" s="1">
        <f t="shared" si="1"/>
        <v>60</v>
      </c>
      <c r="F62" s="4">
        <f t="shared" si="0"/>
        <v>3716.1078461538464</v>
      </c>
      <c r="G62" s="73">
        <f>F61*'Training-data'!$S$10+E61*'Training-data'!$S$11</f>
        <v>2435.6678215280072</v>
      </c>
      <c r="H62" s="76" t="e">
        <f>F61*'Training-data'!$Y$10+E61*'Training-data'!$Y$11</f>
        <v>#DIV/0!</v>
      </c>
      <c r="I62" s="76" t="e">
        <f>F61*'Training-data'!$AE$10+'Test-data'!E61*'Training-data'!$AE$11</f>
        <v>#DIV/0!</v>
      </c>
      <c r="J62" s="35"/>
    </row>
    <row r="63" spans="1:10" x14ac:dyDescent="0.2">
      <c r="A63" s="1">
        <v>1</v>
      </c>
      <c r="B63" s="1">
        <v>386049</v>
      </c>
      <c r="C63" s="1">
        <v>183.99600000000001</v>
      </c>
      <c r="E63" s="1">
        <f t="shared" si="1"/>
        <v>61</v>
      </c>
      <c r="F63" s="4">
        <f t="shared" si="0"/>
        <v>4013.8160769230776</v>
      </c>
      <c r="G63" s="73">
        <f>F62*'Training-data'!$S$10+E62*'Training-data'!$S$11</f>
        <v>2448.7266434608255</v>
      </c>
      <c r="H63" s="76" t="e">
        <f>F62*'Training-data'!$Y$10+E62*'Training-data'!$Y$11</f>
        <v>#DIV/0!</v>
      </c>
      <c r="I63" s="76" t="e">
        <f>F62*'Training-data'!$AE$10+'Test-data'!E62*'Training-data'!$AE$11</f>
        <v>#DIV/0!</v>
      </c>
      <c r="J63" s="35"/>
    </row>
    <row r="64" spans="1:10" x14ac:dyDescent="0.2">
      <c r="A64" s="1">
        <v>1</v>
      </c>
      <c r="B64" s="1">
        <v>384206</v>
      </c>
      <c r="C64" s="1">
        <v>184.17</v>
      </c>
      <c r="E64" s="1">
        <f t="shared" si="1"/>
        <v>62</v>
      </c>
      <c r="F64" s="4">
        <f t="shared" si="0"/>
        <v>3811.8629166666665</v>
      </c>
      <c r="G64" s="73">
        <f>F63*'Training-data'!$S$10+E63*'Training-data'!$S$11</f>
        <v>2528.5781118644836</v>
      </c>
      <c r="H64" s="76" t="e">
        <f>F63*'Training-data'!$Y$10+E63*'Training-data'!$Y$11</f>
        <v>#DIV/0!</v>
      </c>
      <c r="I64" s="76" t="e">
        <f>F63*'Training-data'!$AE$10+'Test-data'!E63*'Training-data'!$AE$11</f>
        <v>#DIV/0!</v>
      </c>
      <c r="J64" s="35"/>
    </row>
    <row r="65" spans="1:10" x14ac:dyDescent="0.2">
      <c r="A65" s="1">
        <v>1</v>
      </c>
      <c r="B65" s="1">
        <v>382344</v>
      </c>
      <c r="C65" s="1">
        <v>186.18</v>
      </c>
      <c r="E65" s="1">
        <f t="shared" si="1"/>
        <v>63</v>
      </c>
      <c r="F65" s="4">
        <f t="shared" si="0"/>
        <v>3887.8079230769235</v>
      </c>
      <c r="G65" s="73">
        <f>F64*'Training-data'!$S$10+E64*'Training-data'!$S$11</f>
        <v>2525.6955458817247</v>
      </c>
      <c r="H65" s="76" t="e">
        <f>F64*'Training-data'!$Y$10+E64*'Training-data'!$Y$11</f>
        <v>#DIV/0!</v>
      </c>
      <c r="I65" s="76" t="e">
        <f>F64*'Training-data'!$AE$10+'Test-data'!E64*'Training-data'!$AE$11</f>
        <v>#DIV/0!</v>
      </c>
      <c r="J65" s="35"/>
    </row>
    <row r="66" spans="1:10" x14ac:dyDescent="0.2">
      <c r="A66" s="1">
        <v>1</v>
      </c>
      <c r="B66" s="1">
        <v>380498</v>
      </c>
      <c r="C66" s="1">
        <v>184.56</v>
      </c>
      <c r="E66" s="1">
        <f t="shared" si="1"/>
        <v>64</v>
      </c>
      <c r="F66" s="4">
        <f t="shared" si="0"/>
        <v>4009.7147692307694</v>
      </c>
      <c r="G66" s="73">
        <f>F65*'Training-data'!$S$10+E65*'Training-data'!$S$11</f>
        <v>2568.8274146539266</v>
      </c>
      <c r="H66" s="76" t="e">
        <f>F65*'Training-data'!$Y$10+E65*'Training-data'!$Y$11</f>
        <v>#DIV/0!</v>
      </c>
      <c r="I66" s="76" t="e">
        <f>F65*'Training-data'!$AE$10+'Test-data'!E65*'Training-data'!$AE$11</f>
        <v>#DIV/0!</v>
      </c>
      <c r="J66" s="35"/>
    </row>
    <row r="67" spans="1:10" x14ac:dyDescent="0.2">
      <c r="A67" s="1">
        <v>1</v>
      </c>
      <c r="B67" s="1">
        <v>378634</v>
      </c>
      <c r="C67" s="1">
        <v>186.39099999999999</v>
      </c>
      <c r="E67" s="1">
        <f t="shared" si="1"/>
        <v>65</v>
      </c>
      <c r="F67" s="4">
        <f t="shared" si="0"/>
        <v>3869.3380000000002</v>
      </c>
      <c r="G67" s="73">
        <f>F66*'Training-data'!$S$10+E66*'Training-data'!$S$11</f>
        <v>2619.5696541654079</v>
      </c>
      <c r="H67" s="76" t="e">
        <f>F66*'Training-data'!$Y$10+E66*'Training-data'!$Y$11</f>
        <v>#DIV/0!</v>
      </c>
      <c r="I67" s="76" t="e">
        <f>F66*'Training-data'!$AE$10+'Test-data'!E66*'Training-data'!$AE$11</f>
        <v>#DIV/0!</v>
      </c>
      <c r="J67" s="35"/>
    </row>
    <row r="68" spans="1:10" x14ac:dyDescent="0.2">
      <c r="A68" s="1">
        <v>1</v>
      </c>
      <c r="B68" s="1">
        <v>376765</v>
      </c>
      <c r="C68" s="1">
        <v>186.71100000000001</v>
      </c>
      <c r="E68" s="1">
        <f t="shared" si="1"/>
        <v>66</v>
      </c>
      <c r="F68" s="4">
        <f t="shared" ref="F68:F131" si="2">AVERAGEIF($A$3:$A$10001,E68,$C$1:$C$10001)</f>
        <v>4136.77675</v>
      </c>
      <c r="G68" s="73">
        <f>F67*'Training-data'!$S$10+E67*'Training-data'!$S$11</f>
        <v>2626.8829194876243</v>
      </c>
      <c r="H68" s="76" t="e">
        <f>F67*'Training-data'!$Y$10+E67*'Training-data'!$Y$11</f>
        <v>#DIV/0!</v>
      </c>
      <c r="I68" s="76" t="e">
        <f>F67*'Training-data'!$AE$10+'Test-data'!E67*'Training-data'!$AE$11</f>
        <v>#DIV/0!</v>
      </c>
      <c r="J68" s="35"/>
    </row>
    <row r="69" spans="1:10" x14ac:dyDescent="0.2">
      <c r="A69" s="1">
        <v>1</v>
      </c>
      <c r="B69" s="1">
        <v>374915</v>
      </c>
      <c r="C69" s="1">
        <v>184.99799999999999</v>
      </c>
      <c r="E69" s="1">
        <f t="shared" ref="E69:E132" si="3">E68+1</f>
        <v>67</v>
      </c>
      <c r="F69" s="4">
        <f t="shared" si="2"/>
        <v>4040.4850000000006</v>
      </c>
      <c r="G69" s="73">
        <f>F68*'Training-data'!$S$10+E68*'Training-data'!$S$11</f>
        <v>2701.7223611311601</v>
      </c>
      <c r="H69" s="76" t="e">
        <f>F68*'Training-data'!$Y$10+E68*'Training-data'!$Y$11</f>
        <v>#DIV/0!</v>
      </c>
      <c r="I69" s="76" t="e">
        <f>F68*'Training-data'!$AE$10+'Test-data'!E68*'Training-data'!$AE$11</f>
        <v>#DIV/0!</v>
      </c>
      <c r="J69" s="35"/>
    </row>
    <row r="70" spans="1:10" x14ac:dyDescent="0.2">
      <c r="A70" s="1">
        <v>1</v>
      </c>
      <c r="B70" s="1">
        <v>373055</v>
      </c>
      <c r="C70" s="1">
        <v>185.99</v>
      </c>
      <c r="E70" s="1">
        <f t="shared" si="3"/>
        <v>68</v>
      </c>
      <c r="F70" s="4">
        <f t="shared" si="2"/>
        <v>4101.7704615384609</v>
      </c>
      <c r="G70" s="73">
        <f>F69*'Training-data'!$S$10+E69*'Training-data'!$S$11</f>
        <v>2716.3352328717906</v>
      </c>
      <c r="H70" s="76" t="e">
        <f>F69*'Training-data'!$Y$10+E69*'Training-data'!$Y$11</f>
        <v>#DIV/0!</v>
      </c>
      <c r="I70" s="76" t="e">
        <f>F69*'Training-data'!$AE$10+'Test-data'!E69*'Training-data'!$AE$11</f>
        <v>#DIV/0!</v>
      </c>
      <c r="J70" s="35"/>
    </row>
    <row r="71" spans="1:10" x14ac:dyDescent="0.2">
      <c r="A71" s="1">
        <v>1</v>
      </c>
      <c r="B71" s="1">
        <v>371202</v>
      </c>
      <c r="C71" s="1">
        <v>185.19900000000001</v>
      </c>
      <c r="E71" s="1">
        <f t="shared" si="3"/>
        <v>69</v>
      </c>
      <c r="F71" s="4">
        <f t="shared" si="2"/>
        <v>4125.3295833333341</v>
      </c>
      <c r="G71" s="73">
        <f>F70*'Training-data'!$S$10+E70*'Training-data'!$S$11</f>
        <v>2757.039771233246</v>
      </c>
      <c r="H71" s="76" t="e">
        <f>F70*'Training-data'!$Y$10+E70*'Training-data'!$Y$11</f>
        <v>#DIV/0!</v>
      </c>
      <c r="I71" s="76" t="e">
        <f>F70*'Training-data'!$AE$10+'Test-data'!E70*'Training-data'!$AE$11</f>
        <v>#DIV/0!</v>
      </c>
      <c r="J71" s="35"/>
    </row>
    <row r="72" spans="1:10" x14ac:dyDescent="0.2">
      <c r="A72" s="1">
        <v>1</v>
      </c>
      <c r="B72" s="1">
        <v>369345</v>
      </c>
      <c r="C72" s="1">
        <v>185.696</v>
      </c>
      <c r="E72" s="1">
        <f t="shared" si="3"/>
        <v>70</v>
      </c>
      <c r="F72" s="4">
        <f t="shared" si="2"/>
        <v>4053.0215000000003</v>
      </c>
      <c r="G72" s="73">
        <f>F71*'Training-data'!$S$10+E71*'Training-data'!$S$11</f>
        <v>2791.4975746144123</v>
      </c>
      <c r="H72" s="76" t="e">
        <f>F71*'Training-data'!$Y$10+E71*'Training-data'!$Y$11</f>
        <v>#DIV/0!</v>
      </c>
      <c r="I72" s="76" t="e">
        <f>F71*'Training-data'!$AE$10+'Test-data'!E71*'Training-data'!$AE$11</f>
        <v>#DIV/0!</v>
      </c>
      <c r="J72" s="35"/>
    </row>
    <row r="73" spans="1:10" x14ac:dyDescent="0.2">
      <c r="A73" s="1">
        <v>1</v>
      </c>
      <c r="B73" s="1">
        <v>367490</v>
      </c>
      <c r="C73" s="1">
        <v>185.38399999999999</v>
      </c>
      <c r="E73" s="1">
        <f t="shared" si="3"/>
        <v>71</v>
      </c>
      <c r="F73" s="4">
        <f t="shared" si="2"/>
        <v>4196.1256666666668</v>
      </c>
      <c r="G73" s="73">
        <f>F72*'Training-data'!$S$10+E72*'Training-data'!$S$11</f>
        <v>2810.0816667421918</v>
      </c>
      <c r="H73" s="76" t="e">
        <f>F72*'Training-data'!$Y$10+E72*'Training-data'!$Y$11</f>
        <v>#DIV/0!</v>
      </c>
      <c r="I73" s="76" t="e">
        <f>F72*'Training-data'!$AE$10+'Test-data'!E72*'Training-data'!$AE$11</f>
        <v>#DIV/0!</v>
      </c>
      <c r="J73" s="35"/>
    </row>
    <row r="74" spans="1:10" x14ac:dyDescent="0.2">
      <c r="A74" s="1">
        <v>1</v>
      </c>
      <c r="B74" s="1">
        <v>365626</v>
      </c>
      <c r="C74" s="1">
        <v>186.285</v>
      </c>
      <c r="E74" s="1">
        <f t="shared" si="3"/>
        <v>72</v>
      </c>
      <c r="F74" s="4">
        <f t="shared" si="2"/>
        <v>4141.3954999999996</v>
      </c>
      <c r="G74" s="73">
        <f>F73*'Training-data'!$S$10+E73*'Training-data'!$S$11</f>
        <v>2864.3337628799932</v>
      </c>
      <c r="H74" s="76" t="e">
        <f>F73*'Training-data'!$Y$10+E73*'Training-data'!$Y$11</f>
        <v>#DIV/0!</v>
      </c>
      <c r="I74" s="76" t="e">
        <f>F73*'Training-data'!$AE$10+'Test-data'!E73*'Training-data'!$AE$11</f>
        <v>#DIV/0!</v>
      </c>
      <c r="J74" s="35"/>
    </row>
    <row r="75" spans="1:10" x14ac:dyDescent="0.2">
      <c r="A75" s="1">
        <v>1</v>
      </c>
      <c r="B75" s="1">
        <v>364371</v>
      </c>
      <c r="C75" s="1">
        <v>125.392</v>
      </c>
      <c r="E75" s="1">
        <f t="shared" si="3"/>
        <v>73</v>
      </c>
      <c r="F75" s="4">
        <f t="shared" si="2"/>
        <v>4185.6189999999997</v>
      </c>
      <c r="G75" s="73">
        <f>F74*'Training-data'!$S$10+E74*'Training-data'!$S$11</f>
        <v>2885.8284100117453</v>
      </c>
      <c r="H75" s="76" t="e">
        <f>F74*'Training-data'!$Y$10+E74*'Training-data'!$Y$11</f>
        <v>#DIV/0!</v>
      </c>
      <c r="I75" s="76" t="e">
        <f>F74*'Training-data'!$AE$10+'Test-data'!E74*'Training-data'!$AE$11</f>
        <v>#DIV/0!</v>
      </c>
      <c r="J75" s="35"/>
    </row>
    <row r="76" spans="1:10" x14ac:dyDescent="0.2">
      <c r="A76" s="1">
        <v>1</v>
      </c>
      <c r="B76" s="1">
        <v>362511</v>
      </c>
      <c r="C76" s="1">
        <v>185.995</v>
      </c>
      <c r="E76" s="1">
        <f t="shared" si="3"/>
        <v>74</v>
      </c>
      <c r="F76" s="4">
        <f t="shared" si="2"/>
        <v>4270.8593846153854</v>
      </c>
      <c r="G76" s="73">
        <f>F75*'Training-data'!$S$10+E75*'Training-data'!$S$11</f>
        <v>2923.7078253239188</v>
      </c>
      <c r="H76" s="76" t="e">
        <f>F75*'Training-data'!$Y$10+E75*'Training-data'!$Y$11</f>
        <v>#DIV/0!</v>
      </c>
      <c r="I76" s="76" t="e">
        <f>F75*'Training-data'!$AE$10+'Test-data'!E75*'Training-data'!$AE$11</f>
        <v>#DIV/0!</v>
      </c>
      <c r="J76" s="35"/>
    </row>
    <row r="77" spans="1:10" x14ac:dyDescent="0.2">
      <c r="A77" s="1">
        <v>1</v>
      </c>
      <c r="B77" s="1">
        <v>360632</v>
      </c>
      <c r="C77" s="1">
        <v>187.999</v>
      </c>
      <c r="E77" s="1">
        <f t="shared" si="3"/>
        <v>75</v>
      </c>
      <c r="F77" s="4">
        <f t="shared" si="2"/>
        <v>4225.7843636363632</v>
      </c>
      <c r="G77" s="73">
        <f>F76*'Training-data'!$S$10+E76*'Training-data'!$S$11</f>
        <v>2968.3788247031089</v>
      </c>
      <c r="H77" s="76" t="e">
        <f>F76*'Training-data'!$Y$10+E76*'Training-data'!$Y$11</f>
        <v>#DIV/0!</v>
      </c>
      <c r="I77" s="76" t="e">
        <f>F76*'Training-data'!$AE$10+'Test-data'!E76*'Training-data'!$AE$11</f>
        <v>#DIV/0!</v>
      </c>
      <c r="J77" s="35"/>
    </row>
    <row r="78" spans="1:10" x14ac:dyDescent="0.2">
      <c r="A78" s="1">
        <v>1</v>
      </c>
      <c r="B78" s="1">
        <v>358747</v>
      </c>
      <c r="C78" s="1">
        <v>188.38399999999999</v>
      </c>
      <c r="E78" s="1">
        <f t="shared" si="3"/>
        <v>76</v>
      </c>
      <c r="F78" s="4">
        <f t="shared" si="2"/>
        <v>4316.4266666666663</v>
      </c>
      <c r="G78" s="73">
        <f>F77*'Training-data'!$S$10+E77*'Training-data'!$S$11</f>
        <v>2991.4721728145141</v>
      </c>
      <c r="H78" s="76" t="e">
        <f>F77*'Training-data'!$Y$10+E77*'Training-data'!$Y$11</f>
        <v>#DIV/0!</v>
      </c>
      <c r="I78" s="76" t="e">
        <f>F77*'Training-data'!$AE$10+'Test-data'!E77*'Training-data'!$AE$11</f>
        <v>#DIV/0!</v>
      </c>
      <c r="J78" s="35"/>
    </row>
    <row r="79" spans="1:10" x14ac:dyDescent="0.2">
      <c r="A79" s="1">
        <v>1</v>
      </c>
      <c r="B79" s="1">
        <v>356912</v>
      </c>
      <c r="C79" s="1">
        <v>183.477</v>
      </c>
      <c r="E79" s="1">
        <f t="shared" si="3"/>
        <v>77</v>
      </c>
      <c r="F79" s="4">
        <f t="shared" si="2"/>
        <v>4271.7137272727277</v>
      </c>
      <c r="G79" s="73">
        <f>F78*'Training-data'!$S$10+E78*'Training-data'!$S$11</f>
        <v>3037.0376229395888</v>
      </c>
      <c r="H79" s="76" t="e">
        <f>F78*'Training-data'!$Y$10+E78*'Training-data'!$Y$11</f>
        <v>#DIV/0!</v>
      </c>
      <c r="I79" s="76" t="e">
        <f>F78*'Training-data'!$AE$10+'Test-data'!E78*'Training-data'!$AE$11</f>
        <v>#DIV/0!</v>
      </c>
      <c r="J79" s="35"/>
    </row>
    <row r="80" spans="1:10" x14ac:dyDescent="0.2">
      <c r="A80" s="1">
        <v>1</v>
      </c>
      <c r="B80" s="1">
        <v>355456</v>
      </c>
      <c r="C80" s="1">
        <v>145.59899999999999</v>
      </c>
      <c r="E80" s="1">
        <f t="shared" si="3"/>
        <v>78</v>
      </c>
      <c r="F80" s="4">
        <f t="shared" si="2"/>
        <v>4341.3221666666659</v>
      </c>
      <c r="G80" s="73">
        <f>F79*'Training-data'!$S$10+E79*'Training-data'!$S$11</f>
        <v>3060.1909245932306</v>
      </c>
      <c r="H80" s="76" t="e">
        <f>F79*'Training-data'!$Y$10+E79*'Training-data'!$Y$11</f>
        <v>#DIV/0!</v>
      </c>
      <c r="I80" s="76" t="e">
        <f>F79*'Training-data'!$AE$10+'Test-data'!E79*'Training-data'!$AE$11</f>
        <v>#DIV/0!</v>
      </c>
      <c r="J80" s="35"/>
    </row>
    <row r="81" spans="1:10" x14ac:dyDescent="0.2">
      <c r="A81" s="1">
        <v>1</v>
      </c>
      <c r="B81" s="1">
        <v>353595</v>
      </c>
      <c r="C81" s="1">
        <v>185.99</v>
      </c>
      <c r="E81" s="1">
        <f t="shared" si="3"/>
        <v>79</v>
      </c>
      <c r="F81" s="4">
        <f t="shared" si="2"/>
        <v>4423.5955454545465</v>
      </c>
      <c r="G81" s="73">
        <f>F80*'Training-data'!$S$10+E80*'Training-data'!$S$11</f>
        <v>3102.273583314714</v>
      </c>
      <c r="H81" s="76" t="e">
        <f>F80*'Training-data'!$Y$10+E80*'Training-data'!$Y$11</f>
        <v>#DIV/0!</v>
      </c>
      <c r="I81" s="76" t="e">
        <f>F80*'Training-data'!$AE$10+'Test-data'!E80*'Training-data'!$AE$11</f>
        <v>#DIV/0!</v>
      </c>
      <c r="J81" s="35"/>
    </row>
    <row r="82" spans="1:10" x14ac:dyDescent="0.2">
      <c r="A82" s="1">
        <v>1</v>
      </c>
      <c r="B82" s="1">
        <v>351728</v>
      </c>
      <c r="C82" s="1">
        <v>186.67500000000001</v>
      </c>
      <c r="E82" s="1">
        <f t="shared" si="3"/>
        <v>80</v>
      </c>
      <c r="F82" s="4">
        <f t="shared" si="2"/>
        <v>4400.3353333333334</v>
      </c>
      <c r="G82" s="73">
        <f>F81*'Training-data'!$S$10+E81*'Training-data'!$S$11</f>
        <v>3146.4533052676984</v>
      </c>
      <c r="H82" s="76" t="e">
        <f>F81*'Training-data'!$Y$10+E81*'Training-data'!$Y$11</f>
        <v>#DIV/0!</v>
      </c>
      <c r="I82" s="76" t="e">
        <f>F81*'Training-data'!$AE$10+'Test-data'!E81*'Training-data'!$AE$11</f>
        <v>#DIV/0!</v>
      </c>
      <c r="J82" s="35"/>
    </row>
    <row r="83" spans="1:10" x14ac:dyDescent="0.2">
      <c r="A83" s="1">
        <v>1</v>
      </c>
      <c r="B83" s="1">
        <v>349873</v>
      </c>
      <c r="C83" s="1">
        <v>185.38300000000001</v>
      </c>
      <c r="E83" s="1">
        <f t="shared" si="3"/>
        <v>81</v>
      </c>
      <c r="F83" s="4">
        <f t="shared" si="2"/>
        <v>4337.5283636363638</v>
      </c>
      <c r="G83" s="73">
        <f>F82*'Training-data'!$S$10+E82*'Training-data'!$S$11</f>
        <v>3173.1587538507256</v>
      </c>
      <c r="H83" s="76" t="e">
        <f>F82*'Training-data'!$Y$10+E82*'Training-data'!$Y$11</f>
        <v>#DIV/0!</v>
      </c>
      <c r="I83" s="76" t="e">
        <f>F82*'Training-data'!$AE$10+'Test-data'!E82*'Training-data'!$AE$11</f>
        <v>#DIV/0!</v>
      </c>
      <c r="J83" s="35"/>
    </row>
    <row r="84" spans="1:10" x14ac:dyDescent="0.2">
      <c r="A84" s="1">
        <v>1</v>
      </c>
      <c r="B84" s="1">
        <v>348031</v>
      </c>
      <c r="C84" s="1">
        <v>184.08</v>
      </c>
      <c r="E84" s="1">
        <f t="shared" si="3"/>
        <v>82</v>
      </c>
      <c r="F84" s="4">
        <f t="shared" si="2"/>
        <v>4577.2774545454549</v>
      </c>
      <c r="G84" s="73">
        <f>F83*'Training-data'!$S$10+E83*'Training-data'!$S$11</f>
        <v>3193.3160422998913</v>
      </c>
      <c r="H84" s="76" t="e">
        <f>F83*'Training-data'!$Y$10+E83*'Training-data'!$Y$11</f>
        <v>#DIV/0!</v>
      </c>
      <c r="I84" s="76" t="e">
        <f>F83*'Training-data'!$AE$10+'Test-data'!E83*'Training-data'!$AE$11</f>
        <v>#DIV/0!</v>
      </c>
      <c r="J84" s="35"/>
    </row>
    <row r="85" spans="1:10" x14ac:dyDescent="0.2">
      <c r="A85" s="1">
        <v>1</v>
      </c>
      <c r="B85" s="1">
        <v>346178</v>
      </c>
      <c r="C85" s="1">
        <v>185.292</v>
      </c>
      <c r="E85" s="1">
        <f t="shared" si="3"/>
        <v>83</v>
      </c>
      <c r="F85" s="4">
        <f t="shared" si="2"/>
        <v>4440.2214545454544</v>
      </c>
      <c r="G85" s="73">
        <f>F84*'Training-data'!$S$10+E84*'Training-data'!$S$11</f>
        <v>3263.5706245796227</v>
      </c>
      <c r="H85" s="76" t="e">
        <f>F84*'Training-data'!$Y$10+E84*'Training-data'!$Y$11</f>
        <v>#DIV/0!</v>
      </c>
      <c r="I85" s="76" t="e">
        <f>F84*'Training-data'!$AE$10+'Test-data'!E84*'Training-data'!$AE$11</f>
        <v>#DIV/0!</v>
      </c>
      <c r="J85" s="35"/>
    </row>
    <row r="86" spans="1:10" x14ac:dyDescent="0.2">
      <c r="A86" s="1">
        <v>1</v>
      </c>
      <c r="B86" s="1">
        <v>344330</v>
      </c>
      <c r="C86" s="1">
        <v>184.798</v>
      </c>
      <c r="E86" s="1">
        <f t="shared" si="3"/>
        <v>84</v>
      </c>
      <c r="F86" s="4">
        <f t="shared" si="2"/>
        <v>4606.8564545454537</v>
      </c>
      <c r="G86" s="73">
        <f>F85*'Training-data'!$S$10+E85*'Training-data'!$S$11</f>
        <v>3271.4337435440502</v>
      </c>
      <c r="H86" s="76" t="e">
        <f>F85*'Training-data'!$Y$10+E85*'Training-data'!$Y$11</f>
        <v>#DIV/0!</v>
      </c>
      <c r="I86" s="76" t="e">
        <f>F85*'Training-data'!$AE$10+'Test-data'!E85*'Training-data'!$AE$11</f>
        <v>#DIV/0!</v>
      </c>
      <c r="J86" s="35"/>
    </row>
    <row r="87" spans="1:10" x14ac:dyDescent="0.2">
      <c r="A87" s="1">
        <v>1</v>
      </c>
      <c r="B87" s="1">
        <v>342462</v>
      </c>
      <c r="C87" s="1">
        <v>186.67500000000001</v>
      </c>
      <c r="E87" s="1">
        <f t="shared" si="3"/>
        <v>85</v>
      </c>
      <c r="F87" s="4">
        <f t="shared" si="2"/>
        <v>4319.1580833333328</v>
      </c>
      <c r="G87" s="73">
        <f>F86*'Training-data'!$S$10+E86*'Training-data'!$S$11</f>
        <v>3329.5820798338973</v>
      </c>
      <c r="H87" s="76" t="e">
        <f>F86*'Training-data'!$Y$10+E86*'Training-data'!$Y$11</f>
        <v>#DIV/0!</v>
      </c>
      <c r="I87" s="76" t="e">
        <f>F86*'Training-data'!$AE$10+'Test-data'!E86*'Training-data'!$AE$11</f>
        <v>#DIV/0!</v>
      </c>
      <c r="J87" s="35"/>
    </row>
    <row r="88" spans="1:10" x14ac:dyDescent="0.2">
      <c r="A88" s="1">
        <v>1</v>
      </c>
      <c r="B88" s="1">
        <v>340600</v>
      </c>
      <c r="C88" s="1">
        <v>186.084</v>
      </c>
      <c r="E88" s="1">
        <f t="shared" si="3"/>
        <v>86</v>
      </c>
      <c r="F88" s="4">
        <f t="shared" si="2"/>
        <v>4430.3040909090914</v>
      </c>
      <c r="G88" s="73">
        <f>F87*'Training-data'!$S$10+E87*'Training-data'!$S$11</f>
        <v>3312.5018044441363</v>
      </c>
      <c r="H88" s="76" t="e">
        <f>F87*'Training-data'!$Y$10+E87*'Training-data'!$Y$11</f>
        <v>#DIV/0!</v>
      </c>
      <c r="I88" s="76" t="e">
        <f>F87*'Training-data'!$AE$10+'Test-data'!E87*'Training-data'!$AE$11</f>
        <v>#DIV/0!</v>
      </c>
      <c r="J88" s="35"/>
    </row>
    <row r="89" spans="1:10" x14ac:dyDescent="0.2">
      <c r="A89" s="1">
        <v>1</v>
      </c>
      <c r="B89" s="1">
        <v>338704</v>
      </c>
      <c r="C89" s="1">
        <v>189.631</v>
      </c>
      <c r="E89" s="1">
        <f t="shared" si="3"/>
        <v>87</v>
      </c>
      <c r="F89" s="4">
        <f t="shared" si="2"/>
        <v>4538.6627272727264</v>
      </c>
      <c r="G89" s="73">
        <f>F88*'Training-data'!$S$10+E88*'Training-data'!$S$11</f>
        <v>3361.4622621230874</v>
      </c>
      <c r="H89" s="76" t="e">
        <f>F88*'Training-data'!$Y$10+E88*'Training-data'!$Y$11</f>
        <v>#DIV/0!</v>
      </c>
      <c r="I89" s="76" t="e">
        <f>F88*'Training-data'!$AE$10+'Test-data'!E88*'Training-data'!$AE$11</f>
        <v>#DIV/0!</v>
      </c>
      <c r="J89" s="35"/>
    </row>
    <row r="90" spans="1:10" x14ac:dyDescent="0.2">
      <c r="A90" s="1">
        <v>1</v>
      </c>
      <c r="B90" s="1">
        <v>336834</v>
      </c>
      <c r="C90" s="1">
        <v>186.869</v>
      </c>
      <c r="E90" s="1">
        <f t="shared" si="3"/>
        <v>88</v>
      </c>
      <c r="F90" s="4">
        <f t="shared" si="2"/>
        <v>4454.8434545454547</v>
      </c>
      <c r="G90" s="73">
        <f>F89*'Training-data'!$S$10+E89*'Training-data'!$S$11</f>
        <v>3409.9611863118516</v>
      </c>
      <c r="H90" s="76" t="e">
        <f>F89*'Training-data'!$Y$10+E89*'Training-data'!$Y$11</f>
        <v>#DIV/0!</v>
      </c>
      <c r="I90" s="76" t="e">
        <f>F89*'Training-data'!$AE$10+'Test-data'!E89*'Training-data'!$AE$11</f>
        <v>#DIV/0!</v>
      </c>
      <c r="J90" s="35"/>
    </row>
    <row r="91" spans="1:10" x14ac:dyDescent="0.2">
      <c r="A91" s="1">
        <v>1</v>
      </c>
      <c r="B91" s="1">
        <v>334969</v>
      </c>
      <c r="C91" s="1">
        <v>186.37700000000001</v>
      </c>
      <c r="E91" s="1">
        <f t="shared" si="3"/>
        <v>89</v>
      </c>
      <c r="F91" s="4">
        <f t="shared" si="2"/>
        <v>4591.0772727272715</v>
      </c>
      <c r="G91" s="73">
        <f>F90*'Training-data'!$S$10+E90*'Training-data'!$S$11</f>
        <v>3426.6392533669482</v>
      </c>
      <c r="H91" s="76" t="e">
        <f>F90*'Training-data'!$Y$10+E90*'Training-data'!$Y$11</f>
        <v>#DIV/0!</v>
      </c>
      <c r="I91" s="76" t="e">
        <f>F90*'Training-data'!$AE$10+'Test-data'!E90*'Training-data'!$AE$11</f>
        <v>#DIV/0!</v>
      </c>
      <c r="J91" s="35"/>
    </row>
    <row r="92" spans="1:10" x14ac:dyDescent="0.2">
      <c r="A92" s="1">
        <v>1</v>
      </c>
      <c r="B92" s="1">
        <v>333106</v>
      </c>
      <c r="C92" s="1">
        <v>186.39500000000001</v>
      </c>
      <c r="E92" s="1">
        <f t="shared" si="3"/>
        <v>90</v>
      </c>
      <c r="F92" s="4">
        <f t="shared" si="2"/>
        <v>4599.5710909090903</v>
      </c>
      <c r="G92" s="73">
        <f>F91*'Training-data'!$S$10+E91*'Training-data'!$S$11</f>
        <v>3479.7537558102968</v>
      </c>
      <c r="H92" s="76" t="e">
        <f>F91*'Training-data'!$Y$10+E91*'Training-data'!$Y$11</f>
        <v>#DIV/0!</v>
      </c>
      <c r="I92" s="76" t="e">
        <f>F91*'Training-data'!$AE$10+'Test-data'!E91*'Training-data'!$AE$11</f>
        <v>#DIV/0!</v>
      </c>
      <c r="J92" s="35"/>
    </row>
    <row r="93" spans="1:10" x14ac:dyDescent="0.2">
      <c r="A93" s="1">
        <v>1</v>
      </c>
      <c r="B93" s="1">
        <v>331213</v>
      </c>
      <c r="C93" s="1">
        <v>189.19499999999999</v>
      </c>
      <c r="E93" s="1">
        <f t="shared" si="3"/>
        <v>91</v>
      </c>
      <c r="F93" s="4">
        <f t="shared" si="2"/>
        <v>4465.6138181818178</v>
      </c>
      <c r="G93" s="73">
        <f>F92*'Training-data'!$S$10+E92*'Training-data'!$S$11</f>
        <v>3511.7170431661093</v>
      </c>
      <c r="H93" s="76" t="e">
        <f>F92*'Training-data'!$Y$10+E92*'Training-data'!$Y$11</f>
        <v>#DIV/0!</v>
      </c>
      <c r="I93" s="76" t="e">
        <f>F92*'Training-data'!$AE$10+'Test-data'!E92*'Training-data'!$AE$11</f>
        <v>#DIV/0!</v>
      </c>
      <c r="J93" s="35"/>
    </row>
    <row r="94" spans="1:10" x14ac:dyDescent="0.2">
      <c r="A94" s="1">
        <v>1</v>
      </c>
      <c r="B94" s="1">
        <v>329350</v>
      </c>
      <c r="C94" s="1">
        <v>186.179</v>
      </c>
      <c r="E94" s="1">
        <f t="shared" si="3"/>
        <v>92</v>
      </c>
      <c r="F94" s="4">
        <f t="shared" si="2"/>
        <v>4689.0231818181819</v>
      </c>
      <c r="G94" s="73">
        <f>F93*'Training-data'!$S$10+E93*'Training-data'!$S$11</f>
        <v>3520.0932500203367</v>
      </c>
      <c r="H94" s="76" t="e">
        <f>F93*'Training-data'!$Y$10+E93*'Training-data'!$Y$11</f>
        <v>#DIV/0!</v>
      </c>
      <c r="I94" s="76" t="e">
        <f>F93*'Training-data'!$AE$10+'Test-data'!E93*'Training-data'!$AE$11</f>
        <v>#DIV/0!</v>
      </c>
      <c r="J94" s="35"/>
    </row>
    <row r="95" spans="1:10" x14ac:dyDescent="0.2">
      <c r="A95" s="1">
        <v>1</v>
      </c>
      <c r="B95" s="1">
        <v>327454</v>
      </c>
      <c r="C95" s="1">
        <v>189.45699999999999</v>
      </c>
      <c r="E95" s="1">
        <f t="shared" si="3"/>
        <v>93</v>
      </c>
      <c r="F95" s="4">
        <f t="shared" si="2"/>
        <v>4603.3757272727271</v>
      </c>
      <c r="G95" s="73">
        <f>F94*'Training-data'!$S$10+E94*'Training-data'!$S$11</f>
        <v>3587.6422969468736</v>
      </c>
      <c r="H95" s="76" t="e">
        <f>F94*'Training-data'!$Y$10+E94*'Training-data'!$Y$11</f>
        <v>#DIV/0!</v>
      </c>
      <c r="I95" s="76" t="e">
        <f>F94*'Training-data'!$AE$10+'Test-data'!E94*'Training-data'!$AE$11</f>
        <v>#DIV/0!</v>
      </c>
      <c r="J95" s="35"/>
    </row>
    <row r="96" spans="1:10" x14ac:dyDescent="0.2">
      <c r="A96" s="1">
        <v>1</v>
      </c>
      <c r="B96" s="1">
        <v>325555</v>
      </c>
      <c r="C96" s="1">
        <v>189.864</v>
      </c>
      <c r="E96" s="1">
        <f t="shared" si="3"/>
        <v>94</v>
      </c>
      <c r="F96" s="4">
        <f t="shared" si="2"/>
        <v>4415.6448181818187</v>
      </c>
      <c r="G96" s="73">
        <f>F95*'Training-data'!$S$10+E95*'Training-data'!$S$11</f>
        <v>3604.0176532860196</v>
      </c>
      <c r="H96" s="76" t="e">
        <f>F95*'Training-data'!$Y$10+E95*'Training-data'!$Y$11</f>
        <v>#DIV/0!</v>
      </c>
      <c r="I96" s="76" t="e">
        <f>F95*'Training-data'!$AE$10+'Test-data'!E95*'Training-data'!$AE$11</f>
        <v>#DIV/0!</v>
      </c>
      <c r="J96" s="35"/>
    </row>
    <row r="97" spans="1:10" x14ac:dyDescent="0.2">
      <c r="A97" s="1">
        <v>1</v>
      </c>
      <c r="B97" s="1">
        <v>323721</v>
      </c>
      <c r="C97" s="1">
        <v>183.38399999999999</v>
      </c>
      <c r="E97" s="1">
        <f t="shared" si="3"/>
        <v>95</v>
      </c>
      <c r="F97" s="4">
        <f t="shared" si="2"/>
        <v>4616.6445454545456</v>
      </c>
      <c r="G97" s="73">
        <f>F96*'Training-data'!$S$10+E96*'Training-data'!$S$11</f>
        <v>3603.4900105334973</v>
      </c>
      <c r="H97" s="76" t="e">
        <f>F96*'Training-data'!$Y$10+E96*'Training-data'!$Y$11</f>
        <v>#DIV/0!</v>
      </c>
      <c r="I97" s="76" t="e">
        <f>F96*'Training-data'!$AE$10+'Test-data'!E96*'Training-data'!$AE$11</f>
        <v>#DIV/0!</v>
      </c>
      <c r="J97" s="35"/>
    </row>
    <row r="98" spans="1:10" x14ac:dyDescent="0.2">
      <c r="A98" s="1">
        <v>1</v>
      </c>
      <c r="B98" s="1">
        <v>321859</v>
      </c>
      <c r="C98" s="1">
        <v>186.09</v>
      </c>
      <c r="E98" s="1">
        <f t="shared" si="3"/>
        <v>96</v>
      </c>
      <c r="F98" s="4">
        <f t="shared" si="2"/>
        <v>4400.9992727272729</v>
      </c>
      <c r="G98" s="73">
        <f>F97*'Training-data'!$S$10+E97*'Training-data'!$S$11</f>
        <v>3667.32846532945</v>
      </c>
      <c r="H98" s="76" t="e">
        <f>F97*'Training-data'!$Y$10+E97*'Training-data'!$Y$11</f>
        <v>#DIV/0!</v>
      </c>
      <c r="I98" s="76" t="e">
        <f>F97*'Training-data'!$AE$10+'Test-data'!E97*'Training-data'!$AE$11</f>
        <v>#DIV/0!</v>
      </c>
      <c r="J98" s="35"/>
    </row>
    <row r="99" spans="1:10" x14ac:dyDescent="0.2">
      <c r="A99" s="1">
        <v>1</v>
      </c>
      <c r="B99" s="1">
        <v>320006</v>
      </c>
      <c r="C99" s="1">
        <v>185.297</v>
      </c>
      <c r="E99" s="1">
        <f t="shared" si="3"/>
        <v>97</v>
      </c>
      <c r="F99" s="4">
        <f t="shared" si="2"/>
        <v>4698.7285000000002</v>
      </c>
      <c r="G99" s="73">
        <f>F98*'Training-data'!$S$10+E98*'Training-data'!$S$11</f>
        <v>3662.178756588949</v>
      </c>
      <c r="H99" s="76" t="e">
        <f>F98*'Training-data'!$Y$10+E98*'Training-data'!$Y$11</f>
        <v>#DIV/0!</v>
      </c>
      <c r="I99" s="76" t="e">
        <f>F98*'Training-data'!$AE$10+'Test-data'!E98*'Training-data'!$AE$11</f>
        <v>#DIV/0!</v>
      </c>
      <c r="J99" s="35"/>
    </row>
    <row r="100" spans="1:10" x14ac:dyDescent="0.2">
      <c r="A100" s="1">
        <v>1</v>
      </c>
      <c r="B100" s="1">
        <v>318133</v>
      </c>
      <c r="C100" s="1">
        <v>187.08099999999999</v>
      </c>
      <c r="E100" s="1">
        <f t="shared" si="3"/>
        <v>98</v>
      </c>
      <c r="F100" s="4">
        <f t="shared" si="2"/>
        <v>4829.3488181818184</v>
      </c>
      <c r="G100" s="73">
        <f>F99*'Training-data'!$S$10+E99*'Training-data'!$S$11</f>
        <v>3742.0337015979117</v>
      </c>
      <c r="H100" s="76" t="e">
        <f>F99*'Training-data'!$Y$10+E99*'Training-data'!$Y$11</f>
        <v>#DIV/0!</v>
      </c>
      <c r="I100" s="76" t="e">
        <f>F99*'Training-data'!$AE$10+'Test-data'!E99*'Training-data'!$AE$11</f>
        <v>#DIV/0!</v>
      </c>
      <c r="J100" s="35"/>
    </row>
    <row r="101" spans="1:10" x14ac:dyDescent="0.2">
      <c r="A101" s="1">
        <v>1</v>
      </c>
      <c r="B101" s="1">
        <v>316267</v>
      </c>
      <c r="C101" s="1">
        <v>186.59100000000001</v>
      </c>
      <c r="E101" s="1">
        <f t="shared" si="3"/>
        <v>99</v>
      </c>
      <c r="F101" s="4">
        <f t="shared" si="2"/>
        <v>4726.0871818181813</v>
      </c>
      <c r="G101" s="73">
        <f>F100*'Training-data'!$S$10+E100*'Training-data'!$S$11</f>
        <v>3794.2187195736396</v>
      </c>
      <c r="H101" s="76" t="e">
        <f>F100*'Training-data'!$Y$10+E100*'Training-data'!$Y$11</f>
        <v>#DIV/0!</v>
      </c>
      <c r="I101" s="76" t="e">
        <f>F100*'Training-data'!$AE$10+'Test-data'!E100*'Training-data'!$AE$11</f>
        <v>#DIV/0!</v>
      </c>
      <c r="J101" s="35"/>
    </row>
    <row r="102" spans="1:10" x14ac:dyDescent="0.2">
      <c r="A102" s="1">
        <v>1</v>
      </c>
      <c r="B102" s="1">
        <v>314404</v>
      </c>
      <c r="C102" s="1">
        <v>186.28399999999999</v>
      </c>
      <c r="E102" s="1">
        <f t="shared" si="3"/>
        <v>100</v>
      </c>
      <c r="F102" s="4">
        <f t="shared" si="2"/>
        <v>4724.3431999999993</v>
      </c>
      <c r="G102" s="73">
        <f>F101*'Training-data'!$S$10+E101*'Training-data'!$S$11</f>
        <v>3807.6775161176756</v>
      </c>
      <c r="H102" s="76" t="e">
        <f>F101*'Training-data'!$Y$10+E101*'Training-data'!$Y$11</f>
        <v>#DIV/0!</v>
      </c>
      <c r="I102" s="76" t="e">
        <f>F101*'Training-data'!$AE$10+'Test-data'!E101*'Training-data'!$AE$11</f>
        <v>#DIV/0!</v>
      </c>
      <c r="J102" s="35"/>
    </row>
    <row r="103" spans="1:10" x14ac:dyDescent="0.2">
      <c r="A103" s="1">
        <v>1</v>
      </c>
      <c r="B103" s="1">
        <v>312543</v>
      </c>
      <c r="C103" s="1">
        <v>185.99199999999999</v>
      </c>
      <c r="E103" s="1">
        <f t="shared" si="3"/>
        <v>101</v>
      </c>
      <c r="F103" s="4">
        <f t="shared" si="2"/>
        <v>4717.2755000000006</v>
      </c>
      <c r="G103" s="73">
        <f>F102*'Training-data'!$S$10+E102*'Training-data'!$S$11</f>
        <v>3837.945626474715</v>
      </c>
      <c r="H103" s="76" t="e">
        <f>F102*'Training-data'!$Y$10+E102*'Training-data'!$Y$11</f>
        <v>#DIV/0!</v>
      </c>
      <c r="I103" s="76" t="e">
        <f>F102*'Training-data'!$AE$10+'Test-data'!E102*'Training-data'!$AE$11</f>
        <v>#DIV/0!</v>
      </c>
      <c r="J103" s="35"/>
    </row>
    <row r="104" spans="1:10" x14ac:dyDescent="0.2">
      <c r="A104" s="1">
        <v>1</v>
      </c>
      <c r="B104" s="1">
        <v>310692</v>
      </c>
      <c r="C104" s="1">
        <v>184.97</v>
      </c>
      <c r="E104" s="1">
        <f t="shared" si="3"/>
        <v>102</v>
      </c>
      <c r="F104" s="4">
        <f t="shared" si="2"/>
        <v>4829.5076363636363</v>
      </c>
      <c r="G104" s="73">
        <f>F103*'Training-data'!$S$10+E103*'Training-data'!$S$11</f>
        <v>3867.3322344963158</v>
      </c>
      <c r="H104" s="76" t="e">
        <f>F103*'Training-data'!$Y$10+E103*'Training-data'!$Y$11</f>
        <v>#DIV/0!</v>
      </c>
      <c r="I104" s="76" t="e">
        <f>F103*'Training-data'!$AE$10+'Test-data'!E103*'Training-data'!$AE$11</f>
        <v>#DIV/0!</v>
      </c>
      <c r="J104" s="35"/>
    </row>
    <row r="105" spans="1:10" x14ac:dyDescent="0.2">
      <c r="A105" s="1">
        <v>1</v>
      </c>
      <c r="B105" s="1">
        <v>308833</v>
      </c>
      <c r="C105" s="1">
        <v>185.78</v>
      </c>
      <c r="E105" s="1">
        <f t="shared" si="3"/>
        <v>103</v>
      </c>
      <c r="F105" s="4">
        <f t="shared" si="2"/>
        <v>4918.7255000000005</v>
      </c>
      <c r="G105" s="73">
        <f>F104*'Training-data'!$S$10+E104*'Training-data'!$S$11</f>
        <v>3916.4725336000765</v>
      </c>
      <c r="H105" s="76" t="e">
        <f>F104*'Training-data'!$Y$10+E104*'Training-data'!$Y$11</f>
        <v>#DIV/0!</v>
      </c>
      <c r="I105" s="76" t="e">
        <f>F104*'Training-data'!$AE$10+'Test-data'!E104*'Training-data'!$AE$11</f>
        <v>#DIV/0!</v>
      </c>
      <c r="J105" s="35"/>
    </row>
    <row r="106" spans="1:10" x14ac:dyDescent="0.2">
      <c r="A106" s="1">
        <v>1</v>
      </c>
      <c r="B106" s="1">
        <v>306988</v>
      </c>
      <c r="C106" s="1">
        <v>184.48400000000001</v>
      </c>
      <c r="E106" s="1">
        <f t="shared" si="3"/>
        <v>104</v>
      </c>
      <c r="F106" s="4">
        <f t="shared" si="2"/>
        <v>4877.2083000000002</v>
      </c>
      <c r="G106" s="73">
        <f>F105*'Training-data'!$S$10+E105*'Training-data'!$S$11</f>
        <v>3961.8021247616284</v>
      </c>
      <c r="H106" s="76" t="e">
        <f>F105*'Training-data'!$Y$10+E105*'Training-data'!$Y$11</f>
        <v>#DIV/0!</v>
      </c>
      <c r="I106" s="76" t="e">
        <f>F105*'Training-data'!$AE$10+'Test-data'!E105*'Training-data'!$AE$11</f>
        <v>#DIV/0!</v>
      </c>
      <c r="J106" s="35"/>
    </row>
    <row r="107" spans="1:10" x14ac:dyDescent="0.2">
      <c r="A107" s="1">
        <v>1</v>
      </c>
      <c r="B107" s="1">
        <v>305153</v>
      </c>
      <c r="C107" s="1">
        <v>183.40199999999999</v>
      </c>
      <c r="E107" s="1">
        <f t="shared" si="3"/>
        <v>105</v>
      </c>
      <c r="F107" s="4">
        <f t="shared" si="2"/>
        <v>4929.7088000000003</v>
      </c>
      <c r="G107" s="73">
        <f>F106*'Training-data'!$S$10+E106*'Training-data'!$S$11</f>
        <v>3985.4845775917606</v>
      </c>
      <c r="H107" s="76" t="e">
        <f>F106*'Training-data'!$Y$10+E106*'Training-data'!$Y$11</f>
        <v>#DIV/0!</v>
      </c>
      <c r="I107" s="76" t="e">
        <f>F106*'Training-data'!$AE$10+'Test-data'!E106*'Training-data'!$AE$11</f>
        <v>#DIV/0!</v>
      </c>
      <c r="J107" s="35"/>
    </row>
    <row r="108" spans="1:10" x14ac:dyDescent="0.2">
      <c r="A108" s="1">
        <v>1</v>
      </c>
      <c r="B108" s="1">
        <v>303303</v>
      </c>
      <c r="C108" s="1">
        <v>184.971</v>
      </c>
      <c r="E108" s="1">
        <f t="shared" si="3"/>
        <v>106</v>
      </c>
      <c r="F108" s="4">
        <f t="shared" si="2"/>
        <v>4881.5362999999998</v>
      </c>
      <c r="G108" s="73">
        <f>F107*'Training-data'!$S$10+E107*'Training-data'!$S$11</f>
        <v>4024.7345002413349</v>
      </c>
      <c r="H108" s="76" t="e">
        <f>F107*'Training-data'!$Y$10+E107*'Training-data'!$Y$11</f>
        <v>#DIV/0!</v>
      </c>
      <c r="I108" s="76" t="e">
        <f>F107*'Training-data'!$AE$10+'Test-data'!E107*'Training-data'!$AE$11</f>
        <v>#DIV/0!</v>
      </c>
      <c r="J108" s="35"/>
    </row>
    <row r="109" spans="1:10" x14ac:dyDescent="0.2">
      <c r="A109" s="1">
        <v>1</v>
      </c>
      <c r="B109" s="1">
        <v>301458</v>
      </c>
      <c r="C109" s="1">
        <v>184.49600000000001</v>
      </c>
      <c r="E109" s="1">
        <f t="shared" si="3"/>
        <v>107</v>
      </c>
      <c r="F109" s="4">
        <f t="shared" si="2"/>
        <v>4936.1271818181822</v>
      </c>
      <c r="G109" s="73">
        <f>F108*'Training-data'!$S$10+E108*'Training-data'!$S$11</f>
        <v>4047.3149671487172</v>
      </c>
      <c r="H109" s="76" t="e">
        <f>F108*'Training-data'!$Y$10+E108*'Training-data'!$Y$11</f>
        <v>#DIV/0!</v>
      </c>
      <c r="I109" s="76" t="e">
        <f>F108*'Training-data'!$AE$10+'Test-data'!E108*'Training-data'!$AE$11</f>
        <v>#DIV/0!</v>
      </c>
      <c r="J109" s="35"/>
    </row>
    <row r="110" spans="1:10" x14ac:dyDescent="0.2">
      <c r="A110" s="1">
        <v>1</v>
      </c>
      <c r="B110" s="1">
        <v>300045</v>
      </c>
      <c r="C110" s="1">
        <v>141.286</v>
      </c>
      <c r="E110" s="1">
        <f t="shared" si="3"/>
        <v>108</v>
      </c>
      <c r="F110" s="4">
        <f t="shared" si="2"/>
        <v>5146.2073999999993</v>
      </c>
      <c r="G110" s="73">
        <f>F109*'Training-data'!$S$10+E109*'Training-data'!$S$11</f>
        <v>4086.911015643379</v>
      </c>
      <c r="H110" s="76" t="e">
        <f>F109*'Training-data'!$Y$10+E109*'Training-data'!$Y$11</f>
        <v>#DIV/0!</v>
      </c>
      <c r="I110" s="76" t="e">
        <f>F109*'Training-data'!$AE$10+'Test-data'!E109*'Training-data'!$AE$11</f>
        <v>#DIV/0!</v>
      </c>
      <c r="J110" s="35"/>
    </row>
    <row r="111" spans="1:10" x14ac:dyDescent="0.2">
      <c r="A111" s="1">
        <v>1</v>
      </c>
      <c r="B111" s="1">
        <v>298189</v>
      </c>
      <c r="C111" s="1">
        <v>185.49600000000001</v>
      </c>
      <c r="E111" s="1">
        <f t="shared" si="3"/>
        <v>109</v>
      </c>
      <c r="F111" s="4">
        <f t="shared" si="2"/>
        <v>4862.3135555555555</v>
      </c>
      <c r="G111" s="73">
        <f>F110*'Training-data'!$S$10+E110*'Training-data'!$S$11</f>
        <v>4152.2530199642933</v>
      </c>
      <c r="H111" s="76" t="e">
        <f>F110*'Training-data'!$Y$10+E110*'Training-data'!$Y$11</f>
        <v>#DIV/0!</v>
      </c>
      <c r="I111" s="76" t="e">
        <f>F110*'Training-data'!$AE$10+'Test-data'!E110*'Training-data'!$AE$11</f>
        <v>#DIV/0!</v>
      </c>
      <c r="J111" s="35"/>
    </row>
    <row r="112" spans="1:10" x14ac:dyDescent="0.2">
      <c r="A112" s="1">
        <v>1</v>
      </c>
      <c r="B112" s="1">
        <v>296337</v>
      </c>
      <c r="C112" s="1">
        <v>185.09100000000001</v>
      </c>
      <c r="E112" s="1">
        <f t="shared" si="3"/>
        <v>110</v>
      </c>
      <c r="F112" s="4">
        <f t="shared" si="2"/>
        <v>5146.7749999999996</v>
      </c>
      <c r="G112" s="73">
        <f>F111*'Training-data'!$S$10+E111*'Training-data'!$S$11</f>
        <v>4135.8026988877418</v>
      </c>
      <c r="H112" s="76" t="e">
        <f>F111*'Training-data'!$Y$10+E111*'Training-data'!$Y$11</f>
        <v>#DIV/0!</v>
      </c>
      <c r="I112" s="76" t="e">
        <f>F111*'Training-data'!$AE$10+'Test-data'!E111*'Training-data'!$AE$11</f>
        <v>#DIV/0!</v>
      </c>
      <c r="J112" s="35"/>
    </row>
    <row r="113" spans="1:10" x14ac:dyDescent="0.2">
      <c r="A113" s="1">
        <v>1</v>
      </c>
      <c r="B113" s="1">
        <v>294500</v>
      </c>
      <c r="C113" s="1">
        <v>183.79599999999999</v>
      </c>
      <c r="E113" s="1">
        <f t="shared" si="3"/>
        <v>111</v>
      </c>
      <c r="F113" s="4">
        <f t="shared" si="2"/>
        <v>5007.1997000000001</v>
      </c>
      <c r="G113" s="73">
        <f>F112*'Training-data'!$S$10+E112*'Training-data'!$S$11</f>
        <v>4213.4607617271749</v>
      </c>
      <c r="H113" s="76" t="e">
        <f>F112*'Training-data'!$Y$10+E112*'Training-data'!$Y$11</f>
        <v>#DIV/0!</v>
      </c>
      <c r="I113" s="76" t="e">
        <f>F112*'Training-data'!$AE$10+'Test-data'!E112*'Training-data'!$AE$11</f>
        <v>#DIV/0!</v>
      </c>
      <c r="J113" s="35"/>
    </row>
    <row r="114" spans="1:10" x14ac:dyDescent="0.2">
      <c r="A114" s="1">
        <v>1</v>
      </c>
      <c r="B114" s="1">
        <v>292652</v>
      </c>
      <c r="C114" s="1">
        <v>184.57400000000001</v>
      </c>
      <c r="E114" s="1">
        <f t="shared" si="3"/>
        <v>112</v>
      </c>
      <c r="F114" s="4">
        <f t="shared" si="2"/>
        <v>4866.6210000000001</v>
      </c>
      <c r="G114" s="73">
        <f>F113*'Training-data'!$S$10+E113*'Training-data'!$S$11</f>
        <v>4220.9067344870464</v>
      </c>
      <c r="H114" s="76" t="e">
        <f>F113*'Training-data'!$Y$10+E113*'Training-data'!$Y$11</f>
        <v>#DIV/0!</v>
      </c>
      <c r="I114" s="76" t="e">
        <f>F113*'Training-data'!$AE$10+'Test-data'!E113*'Training-data'!$AE$11</f>
        <v>#DIV/0!</v>
      </c>
      <c r="J114" s="35"/>
    </row>
    <row r="115" spans="1:10" x14ac:dyDescent="0.2">
      <c r="A115" s="1">
        <v>1</v>
      </c>
      <c r="B115" s="1">
        <v>290774</v>
      </c>
      <c r="C115" s="1">
        <v>187.89699999999999</v>
      </c>
      <c r="E115" s="1">
        <f t="shared" si="3"/>
        <v>113</v>
      </c>
      <c r="F115" s="4">
        <f t="shared" si="2"/>
        <v>5197.8805999999995</v>
      </c>
      <c r="G115" s="73">
        <f>F114*'Training-data'!$S$10+E114*'Training-data'!$S$11</f>
        <v>4228.1865640715705</v>
      </c>
      <c r="H115" s="76" t="e">
        <f>F114*'Training-data'!$Y$10+E114*'Training-data'!$Y$11</f>
        <v>#DIV/0!</v>
      </c>
      <c r="I115" s="76" t="e">
        <f>F114*'Training-data'!$AE$10+'Test-data'!E114*'Training-data'!$AE$11</f>
        <v>#DIV/0!</v>
      </c>
      <c r="J115" s="35"/>
    </row>
    <row r="116" spans="1:10" x14ac:dyDescent="0.2">
      <c r="A116" s="1">
        <v>1</v>
      </c>
      <c r="B116" s="1">
        <v>288924</v>
      </c>
      <c r="C116" s="1">
        <v>184.78200000000001</v>
      </c>
      <c r="E116" s="1">
        <f t="shared" si="3"/>
        <v>114</v>
      </c>
      <c r="F116" s="4">
        <f t="shared" si="2"/>
        <v>5204.3900000000003</v>
      </c>
      <c r="G116" s="73">
        <f>F115*'Training-data'!$S$10+E115*'Training-data'!$S$11</f>
        <v>4313.5934749919143</v>
      </c>
      <c r="H116" s="76" t="e">
        <f>F115*'Training-data'!$Y$10+E115*'Training-data'!$Y$11</f>
        <v>#DIV/0!</v>
      </c>
      <c r="I116" s="76" t="e">
        <f>F115*'Training-data'!$AE$10+'Test-data'!E115*'Training-data'!$AE$11</f>
        <v>#DIV/0!</v>
      </c>
      <c r="J116" s="35"/>
    </row>
    <row r="117" spans="1:10" x14ac:dyDescent="0.2">
      <c r="A117" s="1">
        <v>1</v>
      </c>
      <c r="B117" s="1">
        <v>287044</v>
      </c>
      <c r="C117" s="1">
        <v>187.87100000000001</v>
      </c>
      <c r="E117" s="1">
        <f t="shared" si="3"/>
        <v>115</v>
      </c>
      <c r="F117" s="4">
        <f t="shared" si="2"/>
        <v>5144.125</v>
      </c>
      <c r="G117" s="73">
        <f>F116*'Training-data'!$S$10+E116*'Training-data'!$S$11</f>
        <v>4345.2281819830223</v>
      </c>
      <c r="H117" s="76" t="e">
        <f>F116*'Training-data'!$Y$10+E116*'Training-data'!$Y$11</f>
        <v>#DIV/0!</v>
      </c>
      <c r="I117" s="76" t="e">
        <f>F116*'Training-data'!$AE$10+'Test-data'!E116*'Training-data'!$AE$11</f>
        <v>#DIV/0!</v>
      </c>
      <c r="J117" s="35"/>
    </row>
    <row r="118" spans="1:10" x14ac:dyDescent="0.2">
      <c r="A118" s="1">
        <v>1</v>
      </c>
      <c r="B118" s="1">
        <v>285169</v>
      </c>
      <c r="C118" s="1">
        <v>187.47900000000001</v>
      </c>
      <c r="E118" s="1">
        <f t="shared" si="3"/>
        <v>116</v>
      </c>
      <c r="F118" s="4">
        <f t="shared" si="2"/>
        <v>5022.2635</v>
      </c>
      <c r="G118" s="73">
        <f>F117*'Training-data'!$S$10+E117*'Training-data'!$S$11</f>
        <v>4365.8063702897634</v>
      </c>
      <c r="H118" s="76" t="e">
        <f>F117*'Training-data'!$Y$10+E117*'Training-data'!$Y$11</f>
        <v>#DIV/0!</v>
      </c>
      <c r="I118" s="76" t="e">
        <f>F117*'Training-data'!$AE$10+'Test-data'!E117*'Training-data'!$AE$11</f>
        <v>#DIV/0!</v>
      </c>
      <c r="J118" s="35"/>
    </row>
    <row r="119" spans="1:10" x14ac:dyDescent="0.2">
      <c r="A119" s="1">
        <v>1</v>
      </c>
      <c r="B119" s="1">
        <v>283292</v>
      </c>
      <c r="C119" s="1">
        <v>187.68700000000001</v>
      </c>
      <c r="E119" s="1">
        <f t="shared" si="3"/>
        <v>117</v>
      </c>
      <c r="F119" s="4">
        <f t="shared" si="2"/>
        <v>5021.0514999999996</v>
      </c>
      <c r="G119" s="73">
        <f>F118*'Training-data'!$S$10+E118*'Training-data'!$S$11</f>
        <v>4376.1853976434777</v>
      </c>
      <c r="H119" s="76" t="e">
        <f>F118*'Training-data'!$Y$10+E118*'Training-data'!$Y$11</f>
        <v>#DIV/0!</v>
      </c>
      <c r="I119" s="76" t="e">
        <f>F118*'Training-data'!$AE$10+'Test-data'!E118*'Training-data'!$AE$11</f>
        <v>#DIV/0!</v>
      </c>
      <c r="J119" s="35"/>
    </row>
    <row r="120" spans="1:10" x14ac:dyDescent="0.2">
      <c r="A120" s="1">
        <v>1</v>
      </c>
      <c r="B120" s="1">
        <v>281432</v>
      </c>
      <c r="C120" s="1">
        <v>186.09100000000001</v>
      </c>
      <c r="E120" s="1">
        <f t="shared" si="3"/>
        <v>118</v>
      </c>
      <c r="F120" s="4">
        <f t="shared" si="2"/>
        <v>4859.0056666666678</v>
      </c>
      <c r="G120" s="73">
        <f>F119*'Training-data'!$S$10+E119*'Training-data'!$S$11</f>
        <v>4406.5415936577829</v>
      </c>
      <c r="H120" s="76" t="e">
        <f>F119*'Training-data'!$Y$10+E119*'Training-data'!$Y$11</f>
        <v>#DIV/0!</v>
      </c>
      <c r="I120" s="76" t="e">
        <f>F119*'Training-data'!$AE$10+'Test-data'!E119*'Training-data'!$AE$11</f>
        <v>#DIV/0!</v>
      </c>
      <c r="J120" s="35"/>
    </row>
    <row r="121" spans="1:10" x14ac:dyDescent="0.2">
      <c r="A121" s="1">
        <v>1</v>
      </c>
      <c r="B121" s="1">
        <v>279647</v>
      </c>
      <c r="C121" s="1">
        <v>178.28899999999999</v>
      </c>
      <c r="E121" s="1">
        <f t="shared" si="3"/>
        <v>119</v>
      </c>
      <c r="F121" s="4">
        <f t="shared" si="2"/>
        <v>5139.2046999999993</v>
      </c>
      <c r="G121" s="73">
        <f>F120*'Training-data'!$S$10+E120*'Training-data'!$S$11</f>
        <v>4410.2668909544873</v>
      </c>
      <c r="H121" s="76" t="e">
        <f>F120*'Training-data'!$Y$10+E120*'Training-data'!$Y$11</f>
        <v>#DIV/0!</v>
      </c>
      <c r="I121" s="76" t="e">
        <f>F120*'Training-data'!$AE$10+'Test-data'!E120*'Training-data'!$AE$11</f>
        <v>#DIV/0!</v>
      </c>
      <c r="J121" s="35"/>
    </row>
    <row r="122" spans="1:10" x14ac:dyDescent="0.2">
      <c r="A122" s="1">
        <v>1</v>
      </c>
      <c r="B122" s="1">
        <v>277827</v>
      </c>
      <c r="C122" s="1">
        <v>181.994</v>
      </c>
      <c r="E122" s="1">
        <f t="shared" si="3"/>
        <v>120</v>
      </c>
      <c r="F122" s="4">
        <f t="shared" si="2"/>
        <v>5168.2775000000001</v>
      </c>
      <c r="G122" s="73">
        <f>F121*'Training-data'!$S$10+E121*'Training-data'!$S$11</f>
        <v>4487.2191828983305</v>
      </c>
      <c r="H122" s="76" t="e">
        <f>F121*'Training-data'!$Y$10+E121*'Training-data'!$Y$11</f>
        <v>#DIV/0!</v>
      </c>
      <c r="I122" s="76" t="e">
        <f>F121*'Training-data'!$AE$10+'Test-data'!E121*'Training-data'!$AE$11</f>
        <v>#DIV/0!</v>
      </c>
      <c r="J122" s="35"/>
    </row>
    <row r="123" spans="1:10" x14ac:dyDescent="0.2">
      <c r="A123" s="1">
        <v>1</v>
      </c>
      <c r="B123" s="1">
        <v>275956</v>
      </c>
      <c r="C123" s="1">
        <v>186.99799999999999</v>
      </c>
      <c r="E123" s="1">
        <f t="shared" si="3"/>
        <v>121</v>
      </c>
      <c r="F123" s="4">
        <f t="shared" si="2"/>
        <v>5190.4606666666659</v>
      </c>
      <c r="G123" s="73">
        <f>F122*'Training-data'!$S$10+E122*'Training-data'!$S$11</f>
        <v>4522.5899422340926</v>
      </c>
      <c r="H123" s="76" t="e">
        <f>F122*'Training-data'!$Y$10+E122*'Training-data'!$Y$11</f>
        <v>#DIV/0!</v>
      </c>
      <c r="I123" s="76" t="e">
        <f>F122*'Training-data'!$AE$10+'Test-data'!E122*'Training-data'!$AE$11</f>
        <v>#DIV/0!</v>
      </c>
      <c r="J123" s="35"/>
    </row>
    <row r="124" spans="1:10" x14ac:dyDescent="0.2">
      <c r="A124" s="1">
        <v>1</v>
      </c>
      <c r="B124" s="1">
        <v>274093</v>
      </c>
      <c r="C124" s="1">
        <v>186.18700000000001</v>
      </c>
      <c r="E124" s="1">
        <f t="shared" si="3"/>
        <v>122</v>
      </c>
      <c r="F124" s="4">
        <f t="shared" si="2"/>
        <v>5379.9908000000014</v>
      </c>
      <c r="G124" s="73">
        <f>F123*'Training-data'!$S$10+E123*'Training-data'!$S$11</f>
        <v>4556.8199146862826</v>
      </c>
      <c r="H124" s="76" t="e">
        <f>F123*'Training-data'!$Y$10+E123*'Training-data'!$Y$11</f>
        <v>#DIV/0!</v>
      </c>
      <c r="I124" s="76" t="e">
        <f>F123*'Training-data'!$AE$10+'Test-data'!E123*'Training-data'!$AE$11</f>
        <v>#DIV/0!</v>
      </c>
      <c r="J124" s="35"/>
    </row>
    <row r="125" spans="1:10" x14ac:dyDescent="0.2">
      <c r="A125" s="1">
        <v>1</v>
      </c>
      <c r="B125" s="1">
        <v>272231</v>
      </c>
      <c r="C125" s="1">
        <v>186.191</v>
      </c>
      <c r="E125" s="1">
        <f t="shared" si="3"/>
        <v>123</v>
      </c>
      <c r="F125" s="4">
        <f t="shared" si="2"/>
        <v>5213.7774999999992</v>
      </c>
      <c r="G125" s="73">
        <f>F124*'Training-data'!$S$10+E124*'Training-data'!$S$11</f>
        <v>4618.7592317933459</v>
      </c>
      <c r="H125" s="76" t="e">
        <f>F124*'Training-data'!$Y$10+E124*'Training-data'!$Y$11</f>
        <v>#DIV/0!</v>
      </c>
      <c r="I125" s="76" t="e">
        <f>F124*'Training-data'!$AE$10+'Test-data'!E124*'Training-data'!$AE$11</f>
        <v>#DIV/0!</v>
      </c>
      <c r="J125" s="35"/>
    </row>
    <row r="126" spans="1:10" x14ac:dyDescent="0.2">
      <c r="A126" s="1">
        <v>1</v>
      </c>
      <c r="B126" s="1">
        <v>270386</v>
      </c>
      <c r="C126" s="1">
        <v>184.39099999999999</v>
      </c>
      <c r="E126" s="1">
        <f t="shared" si="3"/>
        <v>124</v>
      </c>
      <c r="F126" s="4">
        <f t="shared" si="2"/>
        <v>4974.8005555555555</v>
      </c>
      <c r="G126" s="73">
        <f>F125*'Training-data'!$S$10+E125*'Training-data'!$S$11</f>
        <v>4621.794479114812</v>
      </c>
      <c r="H126" s="76" t="e">
        <f>F125*'Training-data'!$Y$10+E125*'Training-data'!$Y$11</f>
        <v>#DIV/0!</v>
      </c>
      <c r="I126" s="76" t="e">
        <f>F125*'Training-data'!$AE$10+'Test-data'!E125*'Training-data'!$AE$11</f>
        <v>#DIV/0!</v>
      </c>
      <c r="J126" s="35"/>
    </row>
    <row r="127" spans="1:10" x14ac:dyDescent="0.2">
      <c r="A127" s="1">
        <v>1</v>
      </c>
      <c r="B127" s="1">
        <v>268540</v>
      </c>
      <c r="C127" s="1">
        <v>184.488</v>
      </c>
      <c r="E127" s="1">
        <f t="shared" si="3"/>
        <v>125</v>
      </c>
      <c r="F127" s="4">
        <f t="shared" si="2"/>
        <v>5351.1292999999987</v>
      </c>
      <c r="G127" s="73">
        <f>F126*'Training-data'!$S$10+E126*'Training-data'!$S$11</f>
        <v>4612.7815074430309</v>
      </c>
      <c r="H127" s="76" t="e">
        <f>F126*'Training-data'!$Y$10+E126*'Training-data'!$Y$11</f>
        <v>#DIV/0!</v>
      </c>
      <c r="I127" s="76" t="e">
        <f>F126*'Training-data'!$AE$10+'Test-data'!E126*'Training-data'!$AE$11</f>
        <v>#DIV/0!</v>
      </c>
      <c r="J127" s="35"/>
    </row>
    <row r="128" spans="1:10" x14ac:dyDescent="0.2">
      <c r="A128" s="1">
        <v>1</v>
      </c>
      <c r="B128" s="1">
        <v>266667</v>
      </c>
      <c r="C128" s="1">
        <v>187.18600000000001</v>
      </c>
      <c r="E128" s="1">
        <f t="shared" si="3"/>
        <v>126</v>
      </c>
      <c r="F128" s="4">
        <f t="shared" si="2"/>
        <v>4896.5042999999996</v>
      </c>
      <c r="G128" s="73">
        <f>F127*'Training-data'!$S$10+E127*'Training-data'!$S$11</f>
        <v>4705.6509764341099</v>
      </c>
      <c r="H128" s="76" t="e">
        <f>F127*'Training-data'!$Y$10+E127*'Training-data'!$Y$11</f>
        <v>#DIV/0!</v>
      </c>
      <c r="I128" s="76" t="e">
        <f>F127*'Training-data'!$AE$10+'Test-data'!E127*'Training-data'!$AE$11</f>
        <v>#DIV/0!</v>
      </c>
      <c r="J128" s="35"/>
    </row>
    <row r="129" spans="1:10" x14ac:dyDescent="0.2">
      <c r="A129" s="1">
        <v>1</v>
      </c>
      <c r="B129" s="1">
        <v>264846</v>
      </c>
      <c r="C129" s="1">
        <v>182.18899999999999</v>
      </c>
      <c r="E129" s="1">
        <f t="shared" si="3"/>
        <v>127</v>
      </c>
      <c r="F129" s="4">
        <f t="shared" si="2"/>
        <v>5344.3445000000002</v>
      </c>
      <c r="G129" s="73">
        <f>F128*'Training-data'!$S$10+E128*'Training-data'!$S$11</f>
        <v>4660.9309560206302</v>
      </c>
      <c r="H129" s="76" t="e">
        <f>F128*'Training-data'!$Y$10+E128*'Training-data'!$Y$11</f>
        <v>#DIV/0!</v>
      </c>
      <c r="I129" s="76" t="e">
        <f>F128*'Training-data'!$AE$10+'Test-data'!E128*'Training-data'!$AE$11</f>
        <v>#DIV/0!</v>
      </c>
      <c r="J129" s="35"/>
    </row>
    <row r="130" spans="1:10" x14ac:dyDescent="0.2">
      <c r="A130" s="1">
        <v>1</v>
      </c>
      <c r="B130" s="1">
        <v>263010</v>
      </c>
      <c r="C130" s="1">
        <v>183.48500000000001</v>
      </c>
      <c r="E130" s="1">
        <f t="shared" si="3"/>
        <v>128</v>
      </c>
      <c r="F130" s="4">
        <f t="shared" si="2"/>
        <v>5480.4307777777776</v>
      </c>
      <c r="G130" s="73">
        <f>F129*'Training-data'!$S$10+E129*'Training-data'!$S$11</f>
        <v>4765.6413063149685</v>
      </c>
      <c r="H130" s="76" t="e">
        <f>F129*'Training-data'!$Y$10+E129*'Training-data'!$Y$11</f>
        <v>#DIV/0!</v>
      </c>
      <c r="I130" s="76" t="e">
        <f>F129*'Training-data'!$AE$10+'Test-data'!E129*'Training-data'!$AE$11</f>
        <v>#DIV/0!</v>
      </c>
      <c r="J130" s="35"/>
    </row>
    <row r="131" spans="1:10" x14ac:dyDescent="0.2">
      <c r="A131" s="1">
        <v>1</v>
      </c>
      <c r="B131" s="1">
        <v>261169</v>
      </c>
      <c r="C131" s="1">
        <v>183.99600000000001</v>
      </c>
      <c r="E131" s="1">
        <f t="shared" si="3"/>
        <v>129</v>
      </c>
      <c r="F131" s="4">
        <f t="shared" si="2"/>
        <v>5103.8827777777778</v>
      </c>
      <c r="G131" s="73">
        <f>F130*'Training-data'!$S$10+E130*'Training-data'!$S$11</f>
        <v>4818.7313789883165</v>
      </c>
      <c r="H131" s="76" t="e">
        <f>F130*'Training-data'!$Y$10+E130*'Training-data'!$Y$11</f>
        <v>#DIV/0!</v>
      </c>
      <c r="I131" s="76" t="e">
        <f>F130*'Training-data'!$AE$10+'Test-data'!E130*'Training-data'!$AE$11</f>
        <v>#DIV/0!</v>
      </c>
      <c r="J131" s="35"/>
    </row>
    <row r="132" spans="1:10" x14ac:dyDescent="0.2">
      <c r="A132" s="1">
        <v>1</v>
      </c>
      <c r="B132" s="1">
        <v>259288</v>
      </c>
      <c r="C132" s="1">
        <v>187.98699999999999</v>
      </c>
      <c r="E132" s="1">
        <f t="shared" si="3"/>
        <v>130</v>
      </c>
      <c r="F132" s="4">
        <f t="shared" ref="F132:F195" si="4">AVERAGEIF($A$3:$A$10001,E132,$C$1:$C$10001)</f>
        <v>5242.0141111111116</v>
      </c>
      <c r="G132" s="73">
        <f>F131*'Training-data'!$S$10+E131*'Training-data'!$S$11</f>
        <v>4786.9393640577673</v>
      </c>
      <c r="H132" s="76" t="e">
        <f>F131*'Training-data'!$Y$10+E131*'Training-data'!$Y$11</f>
        <v>#DIV/0!</v>
      </c>
      <c r="I132" s="76" t="e">
        <f>F131*'Training-data'!$AE$10+'Test-data'!E131*'Training-data'!$AE$11</f>
        <v>#DIV/0!</v>
      </c>
      <c r="J132" s="35"/>
    </row>
    <row r="133" spans="1:10" x14ac:dyDescent="0.2">
      <c r="A133" s="1">
        <v>1</v>
      </c>
      <c r="B133" s="1">
        <v>257420</v>
      </c>
      <c r="C133" s="1">
        <v>186.77799999999999</v>
      </c>
      <c r="E133" s="1">
        <f t="shared" ref="E133:E196" si="5">E132+1</f>
        <v>131</v>
      </c>
      <c r="F133" s="4">
        <f t="shared" si="4"/>
        <v>5422.4108000000006</v>
      </c>
      <c r="G133" s="73">
        <f>F132*'Training-data'!$S$10+E132*'Training-data'!$S$11</f>
        <v>4840.3680574444506</v>
      </c>
      <c r="H133" s="76" t="e">
        <f>F132*'Training-data'!$Y$10+E132*'Training-data'!$Y$11</f>
        <v>#DIV/0!</v>
      </c>
      <c r="I133" s="76" t="e">
        <f>F132*'Training-data'!$AE$10+'Test-data'!E132*'Training-data'!$AE$11</f>
        <v>#DIV/0!</v>
      </c>
      <c r="J133" s="35"/>
    </row>
    <row r="134" spans="1:10" x14ac:dyDescent="0.2">
      <c r="A134" s="1">
        <v>1</v>
      </c>
      <c r="B134" s="1">
        <v>255543</v>
      </c>
      <c r="C134" s="1">
        <v>187.648</v>
      </c>
      <c r="E134" s="1">
        <f t="shared" si="5"/>
        <v>132</v>
      </c>
      <c r="F134" s="4">
        <f t="shared" si="4"/>
        <v>5069.1617999999999</v>
      </c>
      <c r="G134" s="73">
        <f>F133*'Training-data'!$S$10+E133*'Training-data'!$S$11</f>
        <v>4900.7950569694367</v>
      </c>
      <c r="H134" s="76" t="e">
        <f>F133*'Training-data'!$Y$10+E133*'Training-data'!$Y$11</f>
        <v>#DIV/0!</v>
      </c>
      <c r="I134" s="76" t="e">
        <f>F133*'Training-data'!$AE$10+'Test-data'!E133*'Training-data'!$AE$11</f>
        <v>#DIV/0!</v>
      </c>
      <c r="J134" s="35"/>
    </row>
    <row r="135" spans="1:10" x14ac:dyDescent="0.2">
      <c r="A135" s="1">
        <v>1</v>
      </c>
      <c r="B135" s="1">
        <v>253933</v>
      </c>
      <c r="C135" s="1">
        <v>160.97499999999999</v>
      </c>
      <c r="E135" s="1">
        <f t="shared" si="5"/>
        <v>133</v>
      </c>
      <c r="F135" s="4">
        <f t="shared" si="4"/>
        <v>5333.6590000000006</v>
      </c>
      <c r="G135" s="73">
        <f>F134*'Training-data'!$S$10+E134*'Training-data'!$S$11</f>
        <v>4872.8608951806173</v>
      </c>
      <c r="H135" s="76" t="e">
        <f>F134*'Training-data'!$Y$10+E134*'Training-data'!$Y$11</f>
        <v>#DIV/0!</v>
      </c>
      <c r="I135" s="76" t="e">
        <f>F134*'Training-data'!$AE$10+'Test-data'!E134*'Training-data'!$AE$11</f>
        <v>#DIV/0!</v>
      </c>
      <c r="J135" s="35"/>
    </row>
    <row r="136" spans="1:10" x14ac:dyDescent="0.2">
      <c r="A136" s="1">
        <v>1</v>
      </c>
      <c r="B136" s="1">
        <v>252159</v>
      </c>
      <c r="C136" s="1">
        <v>177.49299999999999</v>
      </c>
      <c r="E136" s="1">
        <f t="shared" si="5"/>
        <v>134</v>
      </c>
      <c r="F136" s="4">
        <f t="shared" si="4"/>
        <v>5419.6765555555548</v>
      </c>
      <c r="G136" s="73">
        <f>F135*'Training-data'!$S$10+E135*'Training-data'!$S$11</f>
        <v>4947.2132743790244</v>
      </c>
      <c r="H136" s="76" t="e">
        <f>F135*'Training-data'!$Y$10+E135*'Training-data'!$Y$11</f>
        <v>#DIV/0!</v>
      </c>
      <c r="I136" s="76" t="e">
        <f>F135*'Training-data'!$AE$10+'Test-data'!E135*'Training-data'!$AE$11</f>
        <v>#DIV/0!</v>
      </c>
      <c r="J136" s="35"/>
    </row>
    <row r="137" spans="1:10" x14ac:dyDescent="0.2">
      <c r="A137" s="1">
        <v>1</v>
      </c>
      <c r="B137" s="1">
        <v>250289</v>
      </c>
      <c r="C137" s="1">
        <v>186.89699999999999</v>
      </c>
      <c r="E137" s="1">
        <f t="shared" si="5"/>
        <v>135</v>
      </c>
      <c r="F137" s="4">
        <f t="shared" si="4"/>
        <v>5541.103444444444</v>
      </c>
      <c r="G137" s="73">
        <f>F136*'Training-data'!$S$10+E136*'Training-data'!$S$11</f>
        <v>4992.0129578799879</v>
      </c>
      <c r="H137" s="76" t="e">
        <f>F136*'Training-data'!$Y$10+E136*'Training-data'!$Y$11</f>
        <v>#DIV/0!</v>
      </c>
      <c r="I137" s="76" t="e">
        <f>F136*'Training-data'!$AE$10+'Test-data'!E136*'Training-data'!$AE$11</f>
        <v>#DIV/0!</v>
      </c>
      <c r="J137" s="35"/>
    </row>
    <row r="138" spans="1:10" x14ac:dyDescent="0.2">
      <c r="A138" s="1">
        <v>1</v>
      </c>
      <c r="B138" s="1">
        <v>248418</v>
      </c>
      <c r="C138" s="1">
        <v>187.19900000000001</v>
      </c>
      <c r="E138" s="1">
        <f t="shared" si="5"/>
        <v>136</v>
      </c>
      <c r="F138" s="4">
        <f t="shared" si="4"/>
        <v>5368.1556666666665</v>
      </c>
      <c r="G138" s="73">
        <f>F137*'Training-data'!$S$10+E137*'Training-data'!$S$11</f>
        <v>5042.6757259702708</v>
      </c>
      <c r="H138" s="76" t="e">
        <f>F137*'Training-data'!$Y$10+E137*'Training-data'!$Y$11</f>
        <v>#DIV/0!</v>
      </c>
      <c r="I138" s="76" t="e">
        <f>F137*'Training-data'!$AE$10+'Test-data'!E137*'Training-data'!$AE$11</f>
        <v>#DIV/0!</v>
      </c>
      <c r="J138" s="35"/>
    </row>
    <row r="139" spans="1:10" x14ac:dyDescent="0.2">
      <c r="A139" s="1">
        <v>1</v>
      </c>
      <c r="B139" s="1">
        <v>246551</v>
      </c>
      <c r="C139" s="1">
        <v>186.57499999999999</v>
      </c>
      <c r="E139" s="1">
        <f t="shared" si="5"/>
        <v>137</v>
      </c>
      <c r="F139" s="4">
        <f t="shared" si="4"/>
        <v>5644.5712222222228</v>
      </c>
      <c r="G139" s="73">
        <f>F138*'Training-data'!$S$10+E138*'Training-data'!$S$11</f>
        <v>5044.5958770964971</v>
      </c>
      <c r="H139" s="76" t="e">
        <f>F138*'Training-data'!$Y$10+E138*'Training-data'!$Y$11</f>
        <v>#DIV/0!</v>
      </c>
      <c r="I139" s="76" t="e">
        <f>F138*'Training-data'!$AE$10+'Test-data'!E138*'Training-data'!$AE$11</f>
        <v>#DIV/0!</v>
      </c>
      <c r="J139" s="35"/>
    </row>
    <row r="140" spans="1:10" x14ac:dyDescent="0.2">
      <c r="A140" s="1">
        <v>1</v>
      </c>
      <c r="B140" s="1">
        <v>245167</v>
      </c>
      <c r="C140" s="1">
        <v>138.49700000000001</v>
      </c>
      <c r="E140" s="1">
        <f t="shared" si="5"/>
        <v>138</v>
      </c>
      <c r="F140" s="4">
        <f t="shared" si="4"/>
        <v>5605.2287777777783</v>
      </c>
      <c r="G140" s="73">
        <f>F139*'Training-data'!$S$10+E139*'Training-data'!$S$11</f>
        <v>5120.9217000231429</v>
      </c>
      <c r="H140" s="76" t="e">
        <f>F139*'Training-data'!$Y$10+E139*'Training-data'!$Y$11</f>
        <v>#DIV/0!</v>
      </c>
      <c r="I140" s="76" t="e">
        <f>F139*'Training-data'!$AE$10+'Test-data'!E139*'Training-data'!$AE$11</f>
        <v>#DIV/0!</v>
      </c>
      <c r="J140" s="35"/>
    </row>
    <row r="141" spans="1:10" x14ac:dyDescent="0.2">
      <c r="A141" s="1">
        <v>1</v>
      </c>
      <c r="B141" s="1">
        <v>243316</v>
      </c>
      <c r="C141" s="1">
        <v>184.97</v>
      </c>
      <c r="E141" s="1">
        <f t="shared" si="5"/>
        <v>139</v>
      </c>
      <c r="F141" s="4">
        <f t="shared" si="4"/>
        <v>5551.0226666666667</v>
      </c>
      <c r="G141" s="73">
        <f>F140*'Training-data'!$S$10+E140*'Training-data'!$S$11</f>
        <v>5144.9642493188967</v>
      </c>
      <c r="H141" s="76" t="e">
        <f>F140*'Training-data'!$Y$10+E140*'Training-data'!$Y$11</f>
        <v>#DIV/0!</v>
      </c>
      <c r="I141" s="76" t="e">
        <f>F140*'Training-data'!$AE$10+'Test-data'!E140*'Training-data'!$AE$11</f>
        <v>#DIV/0!</v>
      </c>
      <c r="J141" s="35"/>
    </row>
    <row r="142" spans="1:10" x14ac:dyDescent="0.2">
      <c r="A142" s="1">
        <v>1</v>
      </c>
      <c r="B142" s="1">
        <v>241450</v>
      </c>
      <c r="C142" s="1">
        <v>186.54900000000001</v>
      </c>
      <c r="E142" s="1">
        <f t="shared" si="5"/>
        <v>140</v>
      </c>
      <c r="F142" s="4">
        <f t="shared" si="4"/>
        <v>5503.3852222222231</v>
      </c>
      <c r="G142" s="73">
        <f>F141*'Training-data'!$S$10+E141*'Training-data'!$S$11</f>
        <v>5166.545669675741</v>
      </c>
      <c r="H142" s="76" t="e">
        <f>F141*'Training-data'!$Y$10+E141*'Training-data'!$Y$11</f>
        <v>#DIV/0!</v>
      </c>
      <c r="I142" s="76" t="e">
        <f>F141*'Training-data'!$AE$10+'Test-data'!E141*'Training-data'!$AE$11</f>
        <v>#DIV/0!</v>
      </c>
      <c r="J142" s="35"/>
    </row>
    <row r="143" spans="1:10" x14ac:dyDescent="0.2">
      <c r="A143" s="1">
        <v>1</v>
      </c>
      <c r="B143" s="1">
        <v>239591</v>
      </c>
      <c r="C143" s="1">
        <v>185.881</v>
      </c>
      <c r="E143" s="1">
        <f t="shared" si="5"/>
        <v>141</v>
      </c>
      <c r="F143" s="4">
        <f t="shared" si="4"/>
        <v>5443.3534444444449</v>
      </c>
      <c r="G143" s="73">
        <f>F142*'Training-data'!$S$10+E142*'Training-data'!$S$11</f>
        <v>5189.2147311904464</v>
      </c>
      <c r="H143" s="76" t="e">
        <f>F142*'Training-data'!$Y$10+E142*'Training-data'!$Y$11</f>
        <v>#DIV/0!</v>
      </c>
      <c r="I143" s="76" t="e">
        <f>F142*'Training-data'!$AE$10+'Test-data'!E142*'Training-data'!$AE$11</f>
        <v>#DIV/0!</v>
      </c>
      <c r="J143" s="35"/>
    </row>
    <row r="144" spans="1:10" x14ac:dyDescent="0.2">
      <c r="A144" s="1">
        <v>1</v>
      </c>
      <c r="B144" s="1">
        <v>237735</v>
      </c>
      <c r="C144" s="1">
        <v>185.59</v>
      </c>
      <c r="E144" s="1">
        <f t="shared" si="5"/>
        <v>142</v>
      </c>
      <c r="F144" s="4">
        <f t="shared" si="4"/>
        <v>5516.4515000000001</v>
      </c>
      <c r="G144" s="73">
        <f>F143*'Training-data'!$S$10+E143*'Training-data'!$S$11</f>
        <v>5209.8315364800064</v>
      </c>
      <c r="H144" s="76" t="e">
        <f>F143*'Training-data'!$Y$10+E143*'Training-data'!$Y$11</f>
        <v>#DIV/0!</v>
      </c>
      <c r="I144" s="76" t="e">
        <f>F143*'Training-data'!$AE$10+'Test-data'!E143*'Training-data'!$AE$11</f>
        <v>#DIV/0!</v>
      </c>
      <c r="J144" s="35"/>
    </row>
    <row r="145" spans="1:10" x14ac:dyDescent="0.2">
      <c r="A145" s="1">
        <v>1</v>
      </c>
      <c r="B145" s="1">
        <v>235863</v>
      </c>
      <c r="C145" s="1">
        <v>187.19499999999999</v>
      </c>
      <c r="E145" s="1">
        <f t="shared" si="5"/>
        <v>143</v>
      </c>
      <c r="F145" s="4">
        <f t="shared" si="4"/>
        <v>5396.2614444444444</v>
      </c>
      <c r="G145" s="73">
        <f>F144*'Training-data'!$S$10+E144*'Training-data'!$S$11</f>
        <v>5252.4920065527294</v>
      </c>
      <c r="H145" s="76" t="e">
        <f>F144*'Training-data'!$Y$10+E144*'Training-data'!$Y$11</f>
        <v>#DIV/0!</v>
      </c>
      <c r="I145" s="76" t="e">
        <f>F144*'Training-data'!$AE$10+'Test-data'!E144*'Training-data'!$AE$11</f>
        <v>#DIV/0!</v>
      </c>
      <c r="J145" s="35"/>
    </row>
    <row r="146" spans="1:10" x14ac:dyDescent="0.2">
      <c r="A146" s="1">
        <v>1</v>
      </c>
      <c r="B146" s="1">
        <v>233998</v>
      </c>
      <c r="C146" s="1">
        <v>186.46700000000001</v>
      </c>
      <c r="E146" s="1">
        <f t="shared" si="5"/>
        <v>144</v>
      </c>
      <c r="F146" s="4">
        <f t="shared" si="4"/>
        <v>5463.969222222222</v>
      </c>
      <c r="G146" s="73">
        <f>F145*'Training-data'!$S$10+E145*'Training-data'!$S$11</f>
        <v>5263.1477920162879</v>
      </c>
      <c r="H146" s="76" t="e">
        <f>F145*'Training-data'!$Y$10+E145*'Training-data'!$Y$11</f>
        <v>#DIV/0!</v>
      </c>
      <c r="I146" s="76" t="e">
        <f>F145*'Training-data'!$AE$10+'Test-data'!E145*'Training-data'!$AE$11</f>
        <v>#DIV/0!</v>
      </c>
      <c r="J146" s="35"/>
    </row>
    <row r="147" spans="1:10" x14ac:dyDescent="0.2">
      <c r="A147" s="1">
        <v>1</v>
      </c>
      <c r="B147" s="1">
        <v>232130</v>
      </c>
      <c r="C147" s="1">
        <v>186.667</v>
      </c>
      <c r="E147" s="1">
        <f t="shared" si="5"/>
        <v>145</v>
      </c>
      <c r="F147" s="4">
        <f t="shared" si="4"/>
        <v>5596.4068888888896</v>
      </c>
      <c r="G147" s="73">
        <f>F146*'Training-data'!$S$10+E146*'Training-data'!$S$11</f>
        <v>5304.9157388021831</v>
      </c>
      <c r="H147" s="76" t="e">
        <f>F146*'Training-data'!$Y$10+E146*'Training-data'!$Y$11</f>
        <v>#DIV/0!</v>
      </c>
      <c r="I147" s="76" t="e">
        <f>F146*'Training-data'!$AE$10+'Test-data'!E146*'Training-data'!$AE$11</f>
        <v>#DIV/0!</v>
      </c>
      <c r="J147" s="35"/>
    </row>
    <row r="148" spans="1:10" x14ac:dyDescent="0.2">
      <c r="A148" s="1">
        <v>1</v>
      </c>
      <c r="B148" s="1">
        <v>230260</v>
      </c>
      <c r="C148" s="1">
        <v>186.87</v>
      </c>
      <c r="E148" s="1">
        <f t="shared" si="5"/>
        <v>146</v>
      </c>
      <c r="F148" s="4">
        <f t="shared" si="4"/>
        <v>5497.1058888888892</v>
      </c>
      <c r="G148" s="73">
        <f>F147*'Training-data'!$S$10+E147*'Training-data'!$S$11</f>
        <v>5357.401673708333</v>
      </c>
      <c r="H148" s="76" t="e">
        <f>F147*'Training-data'!$Y$10+E147*'Training-data'!$Y$11</f>
        <v>#DIV/0!</v>
      </c>
      <c r="I148" s="76" t="e">
        <f>F147*'Training-data'!$AE$10+'Test-data'!E147*'Training-data'!$AE$11</f>
        <v>#DIV/0!</v>
      </c>
      <c r="J148" s="35"/>
    </row>
    <row r="149" spans="1:10" x14ac:dyDescent="0.2">
      <c r="A149" s="1">
        <v>1</v>
      </c>
      <c r="B149" s="1">
        <v>228363</v>
      </c>
      <c r="C149" s="1">
        <v>189.69300000000001</v>
      </c>
      <c r="E149" s="1">
        <f t="shared" si="5"/>
        <v>147</v>
      </c>
      <c r="F149" s="4">
        <f t="shared" si="4"/>
        <v>5439.478444444444</v>
      </c>
      <c r="G149" s="73">
        <f>F148*'Training-data'!$S$10+E148*'Training-data'!$S$11</f>
        <v>5371.5162732241133</v>
      </c>
      <c r="H149" s="76" t="e">
        <f>F148*'Training-data'!$Y$10+E148*'Training-data'!$Y$11</f>
        <v>#DIV/0!</v>
      </c>
      <c r="I149" s="76" t="e">
        <f>F148*'Training-data'!$AE$10+'Test-data'!E148*'Training-data'!$AE$11</f>
        <v>#DIV/0!</v>
      </c>
      <c r="J149" s="35"/>
    </row>
    <row r="150" spans="1:10" x14ac:dyDescent="0.2">
      <c r="A150" s="1">
        <v>1</v>
      </c>
      <c r="B150" s="1">
        <v>226480</v>
      </c>
      <c r="C150" s="1">
        <v>188.39</v>
      </c>
      <c r="E150" s="1">
        <f t="shared" si="5"/>
        <v>148</v>
      </c>
      <c r="F150" s="4">
        <f t="shared" si="4"/>
        <v>5739.2953333333326</v>
      </c>
      <c r="G150" s="73">
        <f>F149*'Training-data'!$S$10+E149*'Training-data'!$S$11</f>
        <v>5392.5311885142646</v>
      </c>
      <c r="H150" s="76" t="e">
        <f>F149*'Training-data'!$Y$10+E149*'Training-data'!$Y$11</f>
        <v>#DIV/0!</v>
      </c>
      <c r="I150" s="76" t="e">
        <f>F149*'Training-data'!$AE$10+'Test-data'!E149*'Training-data'!$AE$11</f>
        <v>#DIV/0!</v>
      </c>
      <c r="J150" s="35"/>
    </row>
    <row r="151" spans="1:10" x14ac:dyDescent="0.2">
      <c r="A151" s="1">
        <v>1</v>
      </c>
      <c r="B151" s="1">
        <v>224606</v>
      </c>
      <c r="C151" s="1">
        <v>187.18299999999999</v>
      </c>
      <c r="E151" s="1">
        <f t="shared" si="5"/>
        <v>149</v>
      </c>
      <c r="F151" s="4">
        <f t="shared" si="4"/>
        <v>5814.3860000000004</v>
      </c>
      <c r="G151" s="73">
        <f>F150*'Training-data'!$S$10+E150*'Training-data'!$S$11</f>
        <v>5472.7318089567125</v>
      </c>
      <c r="H151" s="76" t="e">
        <f>F150*'Training-data'!$Y$10+E150*'Training-data'!$Y$11</f>
        <v>#DIV/0!</v>
      </c>
      <c r="I151" s="76" t="e">
        <f>F150*'Training-data'!$AE$10+'Test-data'!E150*'Training-data'!$AE$11</f>
        <v>#DIV/0!</v>
      </c>
      <c r="J151" s="35"/>
    </row>
    <row r="152" spans="1:10" x14ac:dyDescent="0.2">
      <c r="A152" s="1">
        <v>1</v>
      </c>
      <c r="B152" s="1">
        <v>222736</v>
      </c>
      <c r="C152" s="1">
        <v>186.97900000000001</v>
      </c>
      <c r="E152" s="1">
        <f t="shared" si="5"/>
        <v>150</v>
      </c>
      <c r="F152" s="4">
        <f t="shared" si="4"/>
        <v>5645.1828888888886</v>
      </c>
      <c r="G152" s="73">
        <f>F151*'Training-data'!$S$10+E151*'Training-data'!$S$11</f>
        <v>5515.7222159810326</v>
      </c>
      <c r="H152" s="76" t="e">
        <f>F151*'Training-data'!$Y$10+E151*'Training-data'!$Y$11</f>
        <v>#DIV/0!</v>
      </c>
      <c r="I152" s="76" t="e">
        <f>F151*'Training-data'!$AE$10+'Test-data'!E151*'Training-data'!$AE$11</f>
        <v>#DIV/0!</v>
      </c>
      <c r="J152" s="35"/>
    </row>
    <row r="153" spans="1:10" x14ac:dyDescent="0.2">
      <c r="A153" s="1">
        <v>1</v>
      </c>
      <c r="B153" s="1">
        <v>220877</v>
      </c>
      <c r="C153" s="1">
        <v>185.87700000000001</v>
      </c>
      <c r="E153" s="1">
        <f t="shared" si="5"/>
        <v>151</v>
      </c>
      <c r="F153" s="4">
        <f t="shared" si="4"/>
        <v>5387.7223333333341</v>
      </c>
      <c r="G153" s="73">
        <f>F152*'Training-data'!$S$10+E152*'Training-data'!$S$11</f>
        <v>5518.2624097728121</v>
      </c>
      <c r="H153" s="76" t="e">
        <f>F152*'Training-data'!$Y$10+E152*'Training-data'!$Y$11</f>
        <v>#DIV/0!</v>
      </c>
      <c r="I153" s="76" t="e">
        <f>F152*'Training-data'!$AE$10+'Test-data'!E152*'Training-data'!$AE$11</f>
        <v>#DIV/0!</v>
      </c>
      <c r="J153" s="35"/>
    </row>
    <row r="154" spans="1:10" x14ac:dyDescent="0.2">
      <c r="A154" s="1">
        <v>1</v>
      </c>
      <c r="B154" s="1">
        <v>219012</v>
      </c>
      <c r="C154" s="1">
        <v>186.49700000000001</v>
      </c>
      <c r="E154" s="1">
        <f t="shared" si="5"/>
        <v>152</v>
      </c>
      <c r="F154" s="4">
        <f t="shared" si="4"/>
        <v>5163.400777777777</v>
      </c>
      <c r="G154" s="73">
        <f>F153*'Training-data'!$S$10+E153*'Training-data'!$S$11</f>
        <v>5506.1889180274011</v>
      </c>
      <c r="H154" s="76" t="e">
        <f>F153*'Training-data'!$Y$10+E153*'Training-data'!$Y$11</f>
        <v>#DIV/0!</v>
      </c>
      <c r="I154" s="76" t="e">
        <f>F153*'Training-data'!$AE$10+'Test-data'!E153*'Training-data'!$AE$11</f>
        <v>#DIV/0!</v>
      </c>
      <c r="J154" s="35"/>
    </row>
    <row r="155" spans="1:10" x14ac:dyDescent="0.2">
      <c r="A155" s="1">
        <v>1</v>
      </c>
      <c r="B155" s="1">
        <v>217164</v>
      </c>
      <c r="C155" s="1">
        <v>184.899</v>
      </c>
      <c r="E155" s="1">
        <f t="shared" si="5"/>
        <v>153</v>
      </c>
      <c r="F155" s="4">
        <f t="shared" si="4"/>
        <v>5674.1585555555548</v>
      </c>
      <c r="G155" s="73">
        <f>F154*'Training-data'!$S$10+E154*'Training-data'!$S$11</f>
        <v>5499.602588617875</v>
      </c>
      <c r="H155" s="76" t="e">
        <f>F154*'Training-data'!$Y$10+E154*'Training-data'!$Y$11</f>
        <v>#DIV/0!</v>
      </c>
      <c r="I155" s="76" t="e">
        <f>F154*'Training-data'!$AE$10+'Test-data'!E154*'Training-data'!$AE$11</f>
        <v>#DIV/0!</v>
      </c>
      <c r="J155" s="35"/>
    </row>
    <row r="156" spans="1:10" x14ac:dyDescent="0.2">
      <c r="A156" s="1">
        <v>1</v>
      </c>
      <c r="B156" s="1">
        <v>215279</v>
      </c>
      <c r="C156" s="1">
        <v>188.38</v>
      </c>
      <c r="E156" s="1">
        <f t="shared" si="5"/>
        <v>154</v>
      </c>
      <c r="F156" s="4">
        <f t="shared" si="4"/>
        <v>5682.0425555555557</v>
      </c>
      <c r="G156" s="73">
        <f>F155*'Training-data'!$S$10+E155*'Training-data'!$S$11</f>
        <v>5614.7308441914101</v>
      </c>
      <c r="H156" s="76" t="e">
        <f>F155*'Training-data'!$Y$10+E155*'Training-data'!$Y$11</f>
        <v>#DIV/0!</v>
      </c>
      <c r="I156" s="76" t="e">
        <f>F155*'Training-data'!$AE$10+'Test-data'!E155*'Training-data'!$AE$11</f>
        <v>#DIV/0!</v>
      </c>
      <c r="J156" s="35"/>
    </row>
    <row r="157" spans="1:10" x14ac:dyDescent="0.2">
      <c r="A157" s="1">
        <v>1</v>
      </c>
      <c r="B157" s="1">
        <v>213395</v>
      </c>
      <c r="C157" s="1">
        <v>188.3</v>
      </c>
      <c r="E157" s="1">
        <f t="shared" si="5"/>
        <v>155</v>
      </c>
      <c r="F157" s="4">
        <f t="shared" si="4"/>
        <v>5161.8088888888888</v>
      </c>
      <c r="G157" s="73">
        <f>F156*'Training-data'!$S$10+E156*'Training-data'!$S$11</f>
        <v>5646.5931577290921</v>
      </c>
      <c r="H157" s="76" t="e">
        <f>F156*'Training-data'!$Y$10+E156*'Training-data'!$Y$11</f>
        <v>#DIV/0!</v>
      </c>
      <c r="I157" s="76" t="e">
        <f>F156*'Training-data'!$AE$10+'Test-data'!E156*'Training-data'!$AE$11</f>
        <v>#DIV/0!</v>
      </c>
      <c r="J157" s="35"/>
    </row>
    <row r="158" spans="1:10" x14ac:dyDescent="0.2">
      <c r="A158" s="1">
        <v>1</v>
      </c>
      <c r="B158" s="1">
        <v>211543</v>
      </c>
      <c r="C158" s="1">
        <v>185.18199999999999</v>
      </c>
      <c r="E158" s="1">
        <f t="shared" si="5"/>
        <v>156</v>
      </c>
      <c r="F158" s="4">
        <f t="shared" si="4"/>
        <v>5677.4456666666674</v>
      </c>
      <c r="G158" s="73">
        <f>F157*'Training-data'!$S$10+E157*'Training-data'!$S$11</f>
        <v>5591.0096409928219</v>
      </c>
      <c r="H158" s="76" t="e">
        <f>F157*'Training-data'!$Y$10+E157*'Training-data'!$Y$11</f>
        <v>#DIV/0!</v>
      </c>
      <c r="I158" s="76" t="e">
        <f>F157*'Training-data'!$AE$10+'Test-data'!E157*'Training-data'!$AE$11</f>
        <v>#DIV/0!</v>
      </c>
      <c r="J158" s="35"/>
    </row>
    <row r="159" spans="1:10" x14ac:dyDescent="0.2">
      <c r="A159" s="1">
        <v>1</v>
      </c>
      <c r="B159" s="1">
        <v>209658</v>
      </c>
      <c r="C159" s="1">
        <v>188.39599999999999</v>
      </c>
      <c r="E159" s="1">
        <f t="shared" si="5"/>
        <v>157</v>
      </c>
      <c r="F159" s="4">
        <f t="shared" si="4"/>
        <v>5527.7139999999999</v>
      </c>
      <c r="G159" s="73">
        <f>F158*'Training-data'!$S$10+E158*'Training-data'!$S$11</f>
        <v>5706.9457623751259</v>
      </c>
      <c r="H159" s="76" t="e">
        <f>F158*'Training-data'!$Y$10+E158*'Training-data'!$Y$11</f>
        <v>#DIV/0!</v>
      </c>
      <c r="I159" s="76" t="e">
        <f>F158*'Training-data'!$AE$10+'Test-data'!E158*'Training-data'!$AE$11</f>
        <v>#DIV/0!</v>
      </c>
      <c r="J159" s="35"/>
    </row>
    <row r="160" spans="1:10" x14ac:dyDescent="0.2">
      <c r="A160" s="1">
        <v>1</v>
      </c>
      <c r="B160" s="1">
        <v>207792</v>
      </c>
      <c r="C160" s="1">
        <v>186.572</v>
      </c>
      <c r="E160" s="1">
        <f t="shared" si="5"/>
        <v>158</v>
      </c>
      <c r="F160" s="4">
        <f t="shared" si="4"/>
        <v>5758.4101111111122</v>
      </c>
      <c r="G160" s="73">
        <f>F159*'Training-data'!$S$10+E159*'Training-data'!$S$11</f>
        <v>5712.710041884061</v>
      </c>
      <c r="H160" s="76" t="e">
        <f>F159*'Training-data'!$Y$10+E159*'Training-data'!$Y$11</f>
        <v>#DIV/0!</v>
      </c>
      <c r="I160" s="76" t="e">
        <f>F159*'Training-data'!$AE$10+'Test-data'!E159*'Training-data'!$AE$11</f>
        <v>#DIV/0!</v>
      </c>
      <c r="J160" s="35"/>
    </row>
    <row r="161" spans="1:10" x14ac:dyDescent="0.2">
      <c r="A161" s="1">
        <v>1</v>
      </c>
      <c r="B161" s="1">
        <v>205929</v>
      </c>
      <c r="C161" s="1">
        <v>186.18100000000001</v>
      </c>
      <c r="E161" s="1">
        <f t="shared" si="5"/>
        <v>159</v>
      </c>
      <c r="F161" s="4">
        <f t="shared" si="4"/>
        <v>5298.703111111111</v>
      </c>
      <c r="G161" s="73">
        <f>F160*'Training-data'!$S$10+E160*'Training-data'!$S$11</f>
        <v>5781.4656299341841</v>
      </c>
      <c r="H161" s="76" t="e">
        <f>F160*'Training-data'!$Y$10+E160*'Training-data'!$Y$11</f>
        <v>#DIV/0!</v>
      </c>
      <c r="I161" s="76" t="e">
        <f>F160*'Training-data'!$AE$10+'Test-data'!E160*'Training-data'!$AE$11</f>
        <v>#DIV/0!</v>
      </c>
      <c r="J161" s="35"/>
    </row>
    <row r="162" spans="1:10" x14ac:dyDescent="0.2">
      <c r="A162" s="1">
        <v>1</v>
      </c>
      <c r="B162" s="1">
        <v>204083</v>
      </c>
      <c r="C162" s="1">
        <v>184.48599999999999</v>
      </c>
      <c r="E162" s="1">
        <f t="shared" si="5"/>
        <v>160</v>
      </c>
      <c r="F162" s="4">
        <f t="shared" si="4"/>
        <v>5511.0790000000006</v>
      </c>
      <c r="G162" s="73">
        <f>F161*'Training-data'!$S$10+E161*'Training-data'!$S$11</f>
        <v>5735.9041309307968</v>
      </c>
      <c r="H162" s="76" t="e">
        <f>F161*'Training-data'!$Y$10+E161*'Training-data'!$Y$11</f>
        <v>#DIV/0!</v>
      </c>
      <c r="I162" s="76" t="e">
        <f>F161*'Training-data'!$AE$10+'Test-data'!E161*'Training-data'!$AE$11</f>
        <v>#DIV/0!</v>
      </c>
      <c r="J162" s="35"/>
    </row>
    <row r="163" spans="1:10" x14ac:dyDescent="0.2">
      <c r="A163" s="1">
        <v>1</v>
      </c>
      <c r="B163" s="1">
        <v>202250</v>
      </c>
      <c r="C163" s="1">
        <v>183.29499999999999</v>
      </c>
      <c r="E163" s="1">
        <f t="shared" si="5"/>
        <v>161</v>
      </c>
      <c r="F163" s="4">
        <f t="shared" si="4"/>
        <v>5980.5957777777776</v>
      </c>
      <c r="G163" s="73">
        <f>F162*'Training-data'!$S$10+E162*'Training-data'!$S$11</f>
        <v>5801.6262528726247</v>
      </c>
      <c r="H163" s="76" t="e">
        <f>F162*'Training-data'!$Y$10+E162*'Training-data'!$Y$11</f>
        <v>#DIV/0!</v>
      </c>
      <c r="I163" s="76" t="e">
        <f>F162*'Training-data'!$AE$10+'Test-data'!E162*'Training-data'!$AE$11</f>
        <v>#DIV/0!</v>
      </c>
      <c r="J163" s="35"/>
    </row>
    <row r="164" spans="1:10" x14ac:dyDescent="0.2">
      <c r="A164" s="1">
        <v>1</v>
      </c>
      <c r="B164" s="1">
        <v>200490</v>
      </c>
      <c r="C164" s="1">
        <v>175.97300000000001</v>
      </c>
      <c r="E164" s="1">
        <f t="shared" si="5"/>
        <v>162</v>
      </c>
      <c r="F164" s="4">
        <f t="shared" si="4"/>
        <v>5598.5030000000006</v>
      </c>
      <c r="G164" s="73">
        <f>F163*'Training-data'!$S$10+E163*'Training-data'!$S$11</f>
        <v>5909.9258153083392</v>
      </c>
      <c r="H164" s="76" t="e">
        <f>F163*'Training-data'!$Y$10+E163*'Training-data'!$Y$11</f>
        <v>#DIV/0!</v>
      </c>
      <c r="I164" s="76" t="e">
        <f>F163*'Training-data'!$AE$10+'Test-data'!E163*'Training-data'!$AE$11</f>
        <v>#DIV/0!</v>
      </c>
      <c r="J164" s="35"/>
    </row>
    <row r="165" spans="1:10" x14ac:dyDescent="0.2">
      <c r="A165" s="1">
        <v>1</v>
      </c>
      <c r="B165" s="1">
        <v>198719</v>
      </c>
      <c r="C165" s="1">
        <v>176.982</v>
      </c>
      <c r="E165" s="1">
        <f t="shared" si="5"/>
        <v>163</v>
      </c>
      <c r="F165" s="4">
        <f t="shared" si="4"/>
        <v>5679.3331111111111</v>
      </c>
      <c r="G165" s="73">
        <f>F164*'Training-data'!$S$10+E164*'Training-data'!$S$11</f>
        <v>5877.215694949653</v>
      </c>
      <c r="H165" s="76" t="e">
        <f>F164*'Training-data'!$Y$10+E164*'Training-data'!$Y$11</f>
        <v>#DIV/0!</v>
      </c>
      <c r="I165" s="76" t="e">
        <f>F164*'Training-data'!$AE$10+'Test-data'!E164*'Training-data'!$AE$11</f>
        <v>#DIV/0!</v>
      </c>
      <c r="J165" s="35"/>
    </row>
    <row r="166" spans="1:10" x14ac:dyDescent="0.2">
      <c r="A166" s="1">
        <v>1</v>
      </c>
      <c r="B166" s="1">
        <v>196897</v>
      </c>
      <c r="C166" s="1">
        <v>182.035</v>
      </c>
      <c r="E166" s="1">
        <f t="shared" si="5"/>
        <v>164</v>
      </c>
      <c r="F166" s="4">
        <f t="shared" si="4"/>
        <v>5568.1959999999999</v>
      </c>
      <c r="G166" s="73">
        <f>F165*'Training-data'!$S$10+E165*'Training-data'!$S$11</f>
        <v>5921.156440348228</v>
      </c>
      <c r="H166" s="76" t="e">
        <f>F165*'Training-data'!$Y$10+E165*'Training-data'!$Y$11</f>
        <v>#DIV/0!</v>
      </c>
      <c r="I166" s="76" t="e">
        <f>F165*'Training-data'!$AE$10+'Test-data'!E165*'Training-data'!$AE$11</f>
        <v>#DIV/0!</v>
      </c>
      <c r="J166" s="35"/>
    </row>
    <row r="167" spans="1:10" x14ac:dyDescent="0.2">
      <c r="A167" s="1">
        <v>1</v>
      </c>
      <c r="B167" s="1">
        <v>195033</v>
      </c>
      <c r="C167" s="1">
        <v>186.37299999999999</v>
      </c>
      <c r="E167" s="1">
        <f t="shared" si="5"/>
        <v>165</v>
      </c>
      <c r="F167" s="4">
        <f t="shared" si="4"/>
        <v>5347.6360000000004</v>
      </c>
      <c r="G167" s="73">
        <f>F166*'Training-data'!$S$10+E166*'Training-data'!$S$11</f>
        <v>5933.3112141875481</v>
      </c>
      <c r="H167" s="76" t="e">
        <f>F166*'Training-data'!$Y$10+E166*'Training-data'!$Y$11</f>
        <v>#DIV/0!</v>
      </c>
      <c r="I167" s="76" t="e">
        <f>F166*'Training-data'!$AE$10+'Test-data'!E166*'Training-data'!$AE$11</f>
        <v>#DIV/0!</v>
      </c>
      <c r="J167" s="35"/>
    </row>
    <row r="168" spans="1:10" x14ac:dyDescent="0.2">
      <c r="A168" s="1">
        <v>1</v>
      </c>
      <c r="B168" s="1">
        <v>193187</v>
      </c>
      <c r="C168" s="1">
        <v>184.589</v>
      </c>
      <c r="E168" s="1">
        <f t="shared" si="5"/>
        <v>166</v>
      </c>
      <c r="F168" s="4">
        <f t="shared" si="4"/>
        <v>5637.5175555555552</v>
      </c>
      <c r="G168" s="73">
        <f>F167*'Training-data'!$S$10+E167*'Training-data'!$S$11</f>
        <v>5927.3477239092199</v>
      </c>
      <c r="H168" s="76" t="e">
        <f>F167*'Training-data'!$Y$10+E167*'Training-data'!$Y$11</f>
        <v>#DIV/0!</v>
      </c>
      <c r="I168" s="76" t="e">
        <f>F167*'Training-data'!$AE$10+'Test-data'!E167*'Training-data'!$AE$11</f>
        <v>#DIV/0!</v>
      </c>
      <c r="J168" s="35"/>
    </row>
    <row r="169" spans="1:10" x14ac:dyDescent="0.2">
      <c r="A169" s="1">
        <v>1</v>
      </c>
      <c r="B169" s="1">
        <v>191352</v>
      </c>
      <c r="C169" s="1">
        <v>183.381</v>
      </c>
      <c r="E169" s="1">
        <f t="shared" si="5"/>
        <v>167</v>
      </c>
      <c r="F169" s="4">
        <f t="shared" si="4"/>
        <v>5755.9180000000006</v>
      </c>
      <c r="G169" s="73">
        <f>F168*'Training-data'!$S$10+E168*'Training-data'!$S$11</f>
        <v>6005.9032498448596</v>
      </c>
      <c r="H169" s="76" t="e">
        <f>F168*'Training-data'!$Y$10+E168*'Training-data'!$Y$11</f>
        <v>#DIV/0!</v>
      </c>
      <c r="I169" s="76" t="e">
        <f>F168*'Training-data'!$AE$10+'Test-data'!E168*'Training-data'!$AE$11</f>
        <v>#DIV/0!</v>
      </c>
      <c r="J169" s="35"/>
    </row>
    <row r="170" spans="1:10" x14ac:dyDescent="0.2">
      <c r="A170" s="1">
        <v>1</v>
      </c>
      <c r="B170" s="1">
        <v>189935</v>
      </c>
      <c r="C170" s="1">
        <v>141.595</v>
      </c>
      <c r="E170" s="1">
        <f t="shared" si="5"/>
        <v>168</v>
      </c>
      <c r="F170" s="4">
        <f t="shared" si="4"/>
        <v>5453.080750000001</v>
      </c>
      <c r="G170" s="73">
        <f>F169*'Training-data'!$S$10+E169*'Training-data'!$S$11</f>
        <v>6056.0648986506976</v>
      </c>
      <c r="H170" s="76" t="e">
        <f>F169*'Training-data'!$Y$10+E169*'Training-data'!$Y$11</f>
        <v>#DIV/0!</v>
      </c>
      <c r="I170" s="76" t="e">
        <f>F169*'Training-data'!$AE$10+'Test-data'!E169*'Training-data'!$AE$11</f>
        <v>#DIV/0!</v>
      </c>
      <c r="J170" s="35"/>
    </row>
    <row r="171" spans="1:10" x14ac:dyDescent="0.2">
      <c r="A171" s="1">
        <v>1</v>
      </c>
      <c r="B171" s="1">
        <v>188023</v>
      </c>
      <c r="C171" s="1">
        <v>191.095</v>
      </c>
      <c r="E171" s="1">
        <f t="shared" si="5"/>
        <v>169</v>
      </c>
      <c r="F171" s="4">
        <f t="shared" si="4"/>
        <v>5719.2995555555563</v>
      </c>
      <c r="G171" s="73">
        <f>F170*'Training-data'!$S$10+E170*'Training-data'!$S$11</f>
        <v>6036.4779246432245</v>
      </c>
      <c r="H171" s="76" t="e">
        <f>F170*'Training-data'!$Y$10+E170*'Training-data'!$Y$11</f>
        <v>#DIV/0!</v>
      </c>
      <c r="I171" s="76" t="e">
        <f>F170*'Training-data'!$AE$10+'Test-data'!E170*'Training-data'!$AE$11</f>
        <v>#DIV/0!</v>
      </c>
      <c r="J171" s="35"/>
    </row>
    <row r="172" spans="1:10" x14ac:dyDescent="0.2">
      <c r="A172" s="1">
        <v>1</v>
      </c>
      <c r="B172" s="1">
        <v>186168</v>
      </c>
      <c r="C172" s="1">
        <v>185.34899999999999</v>
      </c>
      <c r="E172" s="1">
        <f t="shared" si="5"/>
        <v>170</v>
      </c>
      <c r="F172" s="4">
        <f t="shared" si="4"/>
        <v>5759.1936666666661</v>
      </c>
      <c r="G172" s="73">
        <f>F171*'Training-data'!$S$10+E171*'Training-data'!$S$11</f>
        <v>6111.1153676384183</v>
      </c>
      <c r="H172" s="76" t="e">
        <f>F171*'Training-data'!$Y$10+E171*'Training-data'!$Y$11</f>
        <v>#DIV/0!</v>
      </c>
      <c r="I172" s="76" t="e">
        <f>F171*'Training-data'!$AE$10+'Test-data'!E171*'Training-data'!$AE$11</f>
        <v>#DIV/0!</v>
      </c>
      <c r="J172" s="35"/>
    </row>
    <row r="173" spans="1:10" x14ac:dyDescent="0.2">
      <c r="A173" s="1">
        <v>1</v>
      </c>
      <c r="B173" s="1">
        <v>184299</v>
      </c>
      <c r="C173" s="1">
        <v>186.857</v>
      </c>
      <c r="E173" s="1">
        <f t="shared" si="5"/>
        <v>171</v>
      </c>
      <c r="F173" s="4">
        <f t="shared" si="4"/>
        <v>5592.3893749999997</v>
      </c>
      <c r="G173" s="73">
        <f>F172*'Training-data'!$S$10+E172*'Training-data'!$S$11</f>
        <v>6148.277921860984</v>
      </c>
      <c r="H173" s="76" t="e">
        <f>F172*'Training-data'!$Y$10+E172*'Training-data'!$Y$11</f>
        <v>#DIV/0!</v>
      </c>
      <c r="I173" s="76" t="e">
        <f>F172*'Training-data'!$AE$10+'Test-data'!E172*'Training-data'!$AE$11</f>
        <v>#DIV/0!</v>
      </c>
      <c r="J173" s="35"/>
    </row>
    <row r="174" spans="1:10" x14ac:dyDescent="0.2">
      <c r="A174" s="1">
        <v>1</v>
      </c>
      <c r="B174" s="1">
        <v>182427</v>
      </c>
      <c r="C174" s="1">
        <v>187.08199999999999</v>
      </c>
      <c r="E174" s="1">
        <f t="shared" si="5"/>
        <v>172</v>
      </c>
      <c r="F174" s="4">
        <f t="shared" si="4"/>
        <v>5846.9850000000006</v>
      </c>
      <c r="G174" s="73">
        <f>F173*'Training-data'!$S$10+E173*'Training-data'!$S$11</f>
        <v>6151.2153126625153</v>
      </c>
      <c r="H174" s="76" t="e">
        <f>F173*'Training-data'!$Y$10+E173*'Training-data'!$Y$11</f>
        <v>#DIV/0!</v>
      </c>
      <c r="I174" s="76" t="e">
        <f>F173*'Training-data'!$AE$10+'Test-data'!E173*'Training-data'!$AE$11</f>
        <v>#DIV/0!</v>
      </c>
      <c r="J174" s="35"/>
    </row>
    <row r="175" spans="1:10" x14ac:dyDescent="0.2">
      <c r="A175" s="1">
        <v>1</v>
      </c>
      <c r="B175" s="1">
        <v>180588</v>
      </c>
      <c r="C175" s="1">
        <v>183.79599999999999</v>
      </c>
      <c r="E175" s="1">
        <f t="shared" si="5"/>
        <v>173</v>
      </c>
      <c r="F175" s="4">
        <f t="shared" si="4"/>
        <v>5560.5612499999997</v>
      </c>
      <c r="G175" s="73">
        <f>F174*'Training-data'!$S$10+E174*'Training-data'!$S$11</f>
        <v>6223.9281870657887</v>
      </c>
      <c r="H175" s="76" t="e">
        <f>F174*'Training-data'!$Y$10+E174*'Training-data'!$Y$11</f>
        <v>#DIV/0!</v>
      </c>
      <c r="I175" s="76" t="e">
        <f>F174*'Training-data'!$AE$10+'Test-data'!E174*'Training-data'!$AE$11</f>
        <v>#DIV/0!</v>
      </c>
      <c r="J175" s="35"/>
    </row>
    <row r="176" spans="1:10" x14ac:dyDescent="0.2">
      <c r="A176" s="1">
        <v>1</v>
      </c>
      <c r="B176" s="1">
        <v>178722</v>
      </c>
      <c r="C176" s="1">
        <v>186.47</v>
      </c>
      <c r="E176" s="1">
        <f t="shared" si="5"/>
        <v>174</v>
      </c>
      <c r="F176" s="4">
        <f t="shared" si="4"/>
        <v>5794.1056250000001</v>
      </c>
      <c r="G176" s="73">
        <f>F175*'Training-data'!$S$10+E175*'Training-data'!$S$11</f>
        <v>6207.0589637146422</v>
      </c>
      <c r="H176" s="76" t="e">
        <f>F175*'Training-data'!$Y$10+E175*'Training-data'!$Y$11</f>
        <v>#DIV/0!</v>
      </c>
      <c r="I176" s="76" t="e">
        <f>F175*'Training-data'!$AE$10+'Test-data'!E175*'Training-data'!$AE$11</f>
        <v>#DIV/0!</v>
      </c>
      <c r="J176" s="35"/>
    </row>
    <row r="177" spans="1:10" x14ac:dyDescent="0.2">
      <c r="A177" s="1">
        <v>1</v>
      </c>
      <c r="B177" s="1">
        <v>176883</v>
      </c>
      <c r="C177" s="1">
        <v>183.89400000000001</v>
      </c>
      <c r="E177" s="1">
        <f t="shared" si="5"/>
        <v>175</v>
      </c>
      <c r="F177" s="4">
        <f t="shared" si="4"/>
        <v>6380.7281111111115</v>
      </c>
      <c r="G177" s="73">
        <f>F176*'Training-data'!$S$10+E176*'Training-data'!$S$11</f>
        <v>6276.2861678767113</v>
      </c>
      <c r="H177" s="76" t="e">
        <f>F176*'Training-data'!$Y$10+E176*'Training-data'!$Y$11</f>
        <v>#DIV/0!</v>
      </c>
      <c r="I177" s="76" t="e">
        <f>F176*'Training-data'!$AE$10+'Test-data'!E176*'Training-data'!$AE$11</f>
        <v>#DIV/0!</v>
      </c>
      <c r="J177" s="35"/>
    </row>
    <row r="178" spans="1:10" x14ac:dyDescent="0.2">
      <c r="A178" s="1">
        <v>1</v>
      </c>
      <c r="B178" s="1">
        <v>175038</v>
      </c>
      <c r="C178" s="1">
        <v>184.37700000000001</v>
      </c>
      <c r="E178" s="1">
        <f t="shared" si="5"/>
        <v>176</v>
      </c>
      <c r="F178" s="4">
        <f t="shared" si="4"/>
        <v>5498.9248750000006</v>
      </c>
      <c r="G178" s="73">
        <f>F177*'Training-data'!$S$10+E177*'Training-data'!$S$11</f>
        <v>6403.9761172306717</v>
      </c>
      <c r="H178" s="76" t="e">
        <f>F177*'Training-data'!$Y$10+E177*'Training-data'!$Y$11</f>
        <v>#DIV/0!</v>
      </c>
      <c r="I178" s="76" t="e">
        <f>F177*'Training-data'!$AE$10+'Test-data'!E177*'Training-data'!$AE$11</f>
        <v>#DIV/0!</v>
      </c>
      <c r="J178" s="35"/>
    </row>
    <row r="179" spans="1:10" x14ac:dyDescent="0.2">
      <c r="A179" s="1">
        <v>1</v>
      </c>
      <c r="B179" s="1">
        <v>173206</v>
      </c>
      <c r="C179" s="1">
        <v>183.179</v>
      </c>
      <c r="E179" s="1">
        <f t="shared" si="5"/>
        <v>177</v>
      </c>
      <c r="F179" s="4">
        <f t="shared" si="4"/>
        <v>5925.3168888888886</v>
      </c>
      <c r="G179" s="73">
        <f>F178*'Training-data'!$S$10+E178*'Training-data'!$S$11</f>
        <v>6288.523837910815</v>
      </c>
      <c r="H179" s="76" t="e">
        <f>F178*'Training-data'!$Y$10+E178*'Training-data'!$Y$11</f>
        <v>#DIV/0!</v>
      </c>
      <c r="I179" s="76" t="e">
        <f>F178*'Training-data'!$AE$10+'Test-data'!E178*'Training-data'!$AE$11</f>
        <v>#DIV/0!</v>
      </c>
      <c r="J179" s="35"/>
    </row>
    <row r="180" spans="1:10" x14ac:dyDescent="0.2">
      <c r="A180" s="1">
        <v>1</v>
      </c>
      <c r="B180" s="1">
        <v>171374</v>
      </c>
      <c r="C180" s="1">
        <v>183.17699999999999</v>
      </c>
      <c r="E180" s="1">
        <f t="shared" si="5"/>
        <v>178</v>
      </c>
      <c r="F180" s="4">
        <f t="shared" si="4"/>
        <v>5941.5806666666658</v>
      </c>
      <c r="G180" s="73">
        <f>F179*'Training-data'!$S$10+E179*'Training-data'!$S$11</f>
        <v>6389.6827932022288</v>
      </c>
      <c r="H180" s="76" t="e">
        <f>F179*'Training-data'!$Y$10+E179*'Training-data'!$Y$11</f>
        <v>#DIV/0!</v>
      </c>
      <c r="I180" s="76" t="e">
        <f>F179*'Training-data'!$AE$10+'Test-data'!E179*'Training-data'!$AE$11</f>
        <v>#DIV/0!</v>
      </c>
      <c r="J180" s="35"/>
    </row>
    <row r="181" spans="1:10" x14ac:dyDescent="0.2">
      <c r="A181" s="1">
        <v>1</v>
      </c>
      <c r="B181" s="1">
        <v>169557</v>
      </c>
      <c r="C181" s="1">
        <v>181.59700000000001</v>
      </c>
      <c r="E181" s="1">
        <f t="shared" si="5"/>
        <v>179</v>
      </c>
      <c r="F181" s="4">
        <f t="shared" si="4"/>
        <v>5782.6044444444451</v>
      </c>
      <c r="G181" s="73">
        <f>F180*'Training-data'!$S$10+E180*'Training-data'!$S$11</f>
        <v>6422.9326320425844</v>
      </c>
      <c r="H181" s="76" t="e">
        <f>F180*'Training-data'!$Y$10+E180*'Training-data'!$Y$11</f>
        <v>#DIV/0!</v>
      </c>
      <c r="I181" s="76" t="e">
        <f>F180*'Training-data'!$AE$10+'Test-data'!E180*'Training-data'!$AE$11</f>
        <v>#DIV/0!</v>
      </c>
      <c r="J181" s="35"/>
    </row>
    <row r="182" spans="1:10" x14ac:dyDescent="0.2">
      <c r="A182" s="1">
        <v>1</v>
      </c>
      <c r="B182" s="1">
        <v>167717</v>
      </c>
      <c r="C182" s="1">
        <v>183.87799999999999</v>
      </c>
      <c r="E182" s="56">
        <f t="shared" si="5"/>
        <v>180</v>
      </c>
      <c r="F182" s="57">
        <f t="shared" si="4"/>
        <v>5198.2271250000003</v>
      </c>
      <c r="G182" s="73">
        <f>F181*'Training-data'!$S$10+E181*'Training-data'!$S$11</f>
        <v>6427.166196169148</v>
      </c>
      <c r="H182" s="76" t="e">
        <f>F181*'Training-data'!$Y$10+E181*'Training-data'!$Y$11</f>
        <v>#DIV/0!</v>
      </c>
      <c r="I182" s="76" t="e">
        <f>F181*'Training-data'!$AE$10+'Test-data'!E181*'Training-data'!$AE$11</f>
        <v>#DIV/0!</v>
      </c>
      <c r="J182" s="35"/>
    </row>
    <row r="183" spans="1:10" x14ac:dyDescent="0.2">
      <c r="A183" s="1">
        <v>1</v>
      </c>
      <c r="B183" s="1">
        <v>165852</v>
      </c>
      <c r="C183" s="1">
        <v>186.49</v>
      </c>
      <c r="E183" s="1">
        <f t="shared" si="5"/>
        <v>181</v>
      </c>
      <c r="F183" s="4">
        <f t="shared" si="4"/>
        <v>5916.0461111111117</v>
      </c>
      <c r="G183" s="73">
        <f>F182*'Training-data'!$S$10+E182*'Training-data'!$S$11</f>
        <v>6360.961760406708</v>
      </c>
      <c r="H183" s="76" t="e">
        <f>F182*'Training-data'!$Y$10+E182*'Training-data'!$Y$11</f>
        <v>#DIV/0!</v>
      </c>
      <c r="I183" s="76" t="e">
        <f>F182*'Training-data'!$AE$10+'Test-data'!E182*'Training-data'!$AE$11</f>
        <v>#DIV/0!</v>
      </c>
      <c r="J183" s="35"/>
    </row>
    <row r="184" spans="1:10" x14ac:dyDescent="0.2">
      <c r="A184" s="1">
        <v>1</v>
      </c>
      <c r="B184" s="1">
        <v>163969</v>
      </c>
      <c r="C184" s="1">
        <v>188.006</v>
      </c>
      <c r="E184" s="1">
        <f t="shared" si="5"/>
        <v>182</v>
      </c>
      <c r="F184" s="4">
        <f t="shared" si="4"/>
        <v>6038.3337777777779</v>
      </c>
      <c r="G184" s="73">
        <f>F183*'Training-data'!$S$10+E183*'Training-data'!$S$11</f>
        <v>6510.3752528186924</v>
      </c>
      <c r="H184" s="76" t="e">
        <f>F183*'Training-data'!$Y$10+E183*'Training-data'!$Y$11</f>
        <v>#DIV/0!</v>
      </c>
      <c r="I184" s="76" t="e">
        <f>F183*'Training-data'!$AE$10+'Test-data'!E183*'Training-data'!$AE$11</f>
        <v>#DIV/0!</v>
      </c>
      <c r="J184" s="35"/>
    </row>
    <row r="185" spans="1:10" x14ac:dyDescent="0.2">
      <c r="A185" s="1">
        <v>1</v>
      </c>
      <c r="B185" s="1">
        <v>162081</v>
      </c>
      <c r="C185" s="1">
        <v>188.727</v>
      </c>
      <c r="E185" s="1">
        <f t="shared" si="5"/>
        <v>183</v>
      </c>
      <c r="F185" s="4">
        <f t="shared" si="4"/>
        <v>5505.1664999999994</v>
      </c>
      <c r="G185" s="73">
        <f>F184*'Training-data'!$S$10+E184*'Training-data'!$S$11</f>
        <v>6561.1805486678622</v>
      </c>
      <c r="H185" s="76" t="e">
        <f>F184*'Training-data'!$Y$10+E184*'Training-data'!$Y$11</f>
        <v>#DIV/0!</v>
      </c>
      <c r="I185" s="76" t="e">
        <f>F184*'Training-data'!$AE$10+'Test-data'!E184*'Training-data'!$AE$11</f>
        <v>#DIV/0!</v>
      </c>
      <c r="J185" s="35"/>
    </row>
    <row r="186" spans="1:10" x14ac:dyDescent="0.2">
      <c r="A186" s="1">
        <v>1</v>
      </c>
      <c r="B186" s="1">
        <v>160233</v>
      </c>
      <c r="C186" s="1">
        <v>184.77699999999999</v>
      </c>
      <c r="E186" s="1">
        <f t="shared" si="5"/>
        <v>184</v>
      </c>
      <c r="F186" s="4">
        <f t="shared" si="4"/>
        <v>6126.5761250000005</v>
      </c>
      <c r="G186" s="73">
        <f>F185*'Training-data'!$S$10+E185*'Training-data'!$S$11</f>
        <v>6503.4554819827154</v>
      </c>
      <c r="H186" s="76" t="e">
        <f>F185*'Training-data'!$Y$10+E185*'Training-data'!$Y$11</f>
        <v>#DIV/0!</v>
      </c>
      <c r="I186" s="76" t="e">
        <f>F185*'Training-data'!$AE$10+'Test-data'!E185*'Training-data'!$AE$11</f>
        <v>#DIV/0!</v>
      </c>
      <c r="J186" s="35"/>
    </row>
    <row r="187" spans="1:10" x14ac:dyDescent="0.2">
      <c r="A187" s="1">
        <v>1</v>
      </c>
      <c r="B187" s="1">
        <v>158347</v>
      </c>
      <c r="C187" s="1">
        <v>188.47900000000001</v>
      </c>
      <c r="E187" s="1">
        <f t="shared" si="5"/>
        <v>185</v>
      </c>
      <c r="F187" s="4">
        <f t="shared" si="4"/>
        <v>6129.0535555555562</v>
      </c>
      <c r="G187" s="73">
        <f>F186*'Training-data'!$S$10+E186*'Training-data'!$S$11</f>
        <v>6636.9054928437909</v>
      </c>
      <c r="H187" s="76" t="e">
        <f>F186*'Training-data'!$Y$10+E186*'Training-data'!$Y$11</f>
        <v>#DIV/0!</v>
      </c>
      <c r="I187" s="76" t="e">
        <f>F186*'Training-data'!$AE$10+'Test-data'!E186*'Training-data'!$AE$11</f>
        <v>#DIV/0!</v>
      </c>
      <c r="J187" s="35"/>
    </row>
    <row r="188" spans="1:10" x14ac:dyDescent="0.2">
      <c r="A188" s="1">
        <v>1</v>
      </c>
      <c r="B188" s="1">
        <v>156461</v>
      </c>
      <c r="C188" s="1">
        <v>188.66499999999999</v>
      </c>
      <c r="E188" s="1">
        <f t="shared" si="5"/>
        <v>186</v>
      </c>
      <c r="F188" s="4">
        <f t="shared" si="4"/>
        <v>5500.9381250000006</v>
      </c>
      <c r="G188" s="73">
        <f>F187*'Training-data'!$S$10+E187*'Training-data'!$S$11</f>
        <v>6667.8725855171779</v>
      </c>
      <c r="H188" s="76" t="e">
        <f>F187*'Training-data'!$Y$10+E187*'Training-data'!$Y$11</f>
        <v>#DIV/0!</v>
      </c>
      <c r="I188" s="76" t="e">
        <f>F187*'Training-data'!$AE$10+'Test-data'!E187*'Training-data'!$AE$11</f>
        <v>#DIV/0!</v>
      </c>
      <c r="J188" s="35"/>
    </row>
    <row r="189" spans="1:10" x14ac:dyDescent="0.2">
      <c r="A189" s="1">
        <v>1</v>
      </c>
      <c r="B189" s="1">
        <v>154569</v>
      </c>
      <c r="C189" s="1">
        <v>189.07300000000001</v>
      </c>
      <c r="E189" s="1">
        <f t="shared" si="5"/>
        <v>187</v>
      </c>
      <c r="F189" s="4">
        <f t="shared" si="4"/>
        <v>6089.9897777777769</v>
      </c>
      <c r="G189" s="73">
        <f>F188*'Training-data'!$S$10+E188*'Training-data'!$S$11</f>
        <v>6594.4259844530807</v>
      </c>
      <c r="H189" s="76" t="e">
        <f>F188*'Training-data'!$Y$10+E188*'Training-data'!$Y$11</f>
        <v>#DIV/0!</v>
      </c>
      <c r="I189" s="76" t="e">
        <f>F188*'Training-data'!$AE$10+'Test-data'!E188*'Training-data'!$AE$11</f>
        <v>#DIV/0!</v>
      </c>
      <c r="J189" s="35"/>
    </row>
    <row r="190" spans="1:10" x14ac:dyDescent="0.2">
      <c r="A190" s="1">
        <v>1</v>
      </c>
      <c r="B190" s="1">
        <v>152655</v>
      </c>
      <c r="C190" s="1">
        <v>191.28</v>
      </c>
      <c r="E190" s="1">
        <f t="shared" si="5"/>
        <v>188</v>
      </c>
      <c r="F190" s="4">
        <f t="shared" si="4"/>
        <v>5598.7685000000001</v>
      </c>
      <c r="G190" s="73">
        <f>F189*'Training-data'!$S$10+E189*'Training-data'!$S$11</f>
        <v>6722.5181557159976</v>
      </c>
      <c r="H190" s="76" t="e">
        <f>F189*'Training-data'!$Y$10+E189*'Training-data'!$Y$11</f>
        <v>#DIV/0!</v>
      </c>
      <c r="I190" s="76" t="e">
        <f>F189*'Training-data'!$AE$10+'Test-data'!E189*'Training-data'!$AE$11</f>
        <v>#DIV/0!</v>
      </c>
      <c r="J190" s="35"/>
    </row>
    <row r="191" spans="1:10" x14ac:dyDescent="0.2">
      <c r="A191" s="1">
        <v>1</v>
      </c>
      <c r="B191" s="1">
        <v>150785</v>
      </c>
      <c r="C191" s="1">
        <v>187.096</v>
      </c>
      <c r="E191" s="1">
        <f t="shared" si="5"/>
        <v>189</v>
      </c>
      <c r="F191" s="4">
        <f t="shared" si="4"/>
        <v>6203.0612222222226</v>
      </c>
      <c r="G191" s="73">
        <f>F190*'Training-data'!$S$10+E190*'Training-data'!$S$11</f>
        <v>6671.7385162115443</v>
      </c>
      <c r="H191" s="76" t="e">
        <f>F190*'Training-data'!$Y$10+E190*'Training-data'!$Y$11</f>
        <v>#DIV/0!</v>
      </c>
      <c r="I191" s="76" t="e">
        <f>F190*'Training-data'!$AE$10+'Test-data'!E190*'Training-data'!$AE$11</f>
        <v>#DIV/0!</v>
      </c>
      <c r="J191" s="35"/>
    </row>
    <row r="192" spans="1:10" x14ac:dyDescent="0.2">
      <c r="A192" s="1">
        <v>1</v>
      </c>
      <c r="B192" s="1">
        <v>148899</v>
      </c>
      <c r="C192" s="1">
        <v>188.39699999999999</v>
      </c>
      <c r="E192" s="1">
        <f t="shared" si="5"/>
        <v>190</v>
      </c>
      <c r="F192" s="4">
        <f t="shared" si="4"/>
        <v>6268.6192499999997</v>
      </c>
      <c r="G192" s="73">
        <f>F191*'Training-data'!$S$10+E191*'Training-data'!$S$11</f>
        <v>6802.3543068417985</v>
      </c>
      <c r="H192" s="76" t="e">
        <f>F191*'Training-data'!$Y$10+E191*'Training-data'!$Y$11</f>
        <v>#DIV/0!</v>
      </c>
      <c r="I192" s="76" t="e">
        <f>F191*'Training-data'!$AE$10+'Test-data'!E191*'Training-data'!$AE$11</f>
        <v>#DIV/0!</v>
      </c>
      <c r="J192" s="35"/>
    </row>
    <row r="193" spans="1:10" x14ac:dyDescent="0.2">
      <c r="A193" s="1">
        <v>1</v>
      </c>
      <c r="B193" s="1">
        <v>147045</v>
      </c>
      <c r="C193" s="1">
        <v>185.48099999999999</v>
      </c>
      <c r="E193" s="1">
        <f t="shared" si="5"/>
        <v>191</v>
      </c>
      <c r="F193" s="4">
        <f t="shared" si="4"/>
        <v>5947.0292499999996</v>
      </c>
      <c r="G193" s="73">
        <f>F192*'Training-data'!$S$10+E192*'Training-data'!$S$11</f>
        <v>6843.766297587028</v>
      </c>
      <c r="H193" s="76" t="e">
        <f>F192*'Training-data'!$Y$10+E192*'Training-data'!$Y$11</f>
        <v>#DIV/0!</v>
      </c>
      <c r="I193" s="76" t="e">
        <f>F192*'Training-data'!$AE$10+'Test-data'!E192*'Training-data'!$AE$11</f>
        <v>#DIV/0!</v>
      </c>
      <c r="J193" s="35"/>
    </row>
    <row r="194" spans="1:10" x14ac:dyDescent="0.2">
      <c r="A194" s="1">
        <v>1</v>
      </c>
      <c r="B194" s="1">
        <v>145164</v>
      </c>
      <c r="C194" s="1">
        <v>187.965</v>
      </c>
      <c r="E194" s="1">
        <f t="shared" si="5"/>
        <v>192</v>
      </c>
      <c r="F194" s="4">
        <f t="shared" si="4"/>
        <v>5849.8116249999994</v>
      </c>
      <c r="G194" s="73">
        <f>F193*'Training-data'!$S$10+E193*'Training-data'!$S$11</f>
        <v>6821.0742394341596</v>
      </c>
      <c r="H194" s="76" t="e">
        <f>F193*'Training-data'!$Y$10+E193*'Training-data'!$Y$11</f>
        <v>#DIV/0!</v>
      </c>
      <c r="I194" s="76" t="e">
        <f>F193*'Training-data'!$AE$10+'Test-data'!E193*'Training-data'!$AE$11</f>
        <v>#DIV/0!</v>
      </c>
      <c r="J194" s="35"/>
    </row>
    <row r="195" spans="1:10" x14ac:dyDescent="0.2">
      <c r="A195" s="1">
        <v>1</v>
      </c>
      <c r="B195" s="1">
        <v>143337</v>
      </c>
      <c r="C195" s="1">
        <v>182.691</v>
      </c>
      <c r="E195" s="1">
        <f t="shared" si="5"/>
        <v>193</v>
      </c>
      <c r="F195" s="4">
        <f t="shared" si="4"/>
        <v>6053.8221111111116</v>
      </c>
      <c r="G195" s="73">
        <f>F194*'Training-data'!$S$10+E194*'Training-data'!$S$11</f>
        <v>6835.5338046046545</v>
      </c>
      <c r="H195" s="76" t="e">
        <f>F194*'Training-data'!$Y$10+E194*'Training-data'!$Y$11</f>
        <v>#DIV/0!</v>
      </c>
      <c r="I195" s="76" t="e">
        <f>F194*'Training-data'!$AE$10+'Test-data'!E194*'Training-data'!$AE$11</f>
        <v>#DIV/0!</v>
      </c>
      <c r="J195" s="35"/>
    </row>
    <row r="196" spans="1:10" x14ac:dyDescent="0.2">
      <c r="A196" s="1">
        <v>1</v>
      </c>
      <c r="B196" s="1">
        <v>141925</v>
      </c>
      <c r="C196" s="1">
        <v>141.08099999999999</v>
      </c>
      <c r="E196" s="1">
        <f t="shared" si="5"/>
        <v>194</v>
      </c>
      <c r="F196" s="4">
        <f t="shared" ref="F196:F259" si="6">AVERAGEIF($A$3:$A$10001,E196,$C$1:$C$10001)</f>
        <v>5850.4274999999998</v>
      </c>
      <c r="G196" s="73">
        <f>F195*'Training-data'!$S$10+E195*'Training-data'!$S$11</f>
        <v>6899.8707814592217</v>
      </c>
      <c r="H196" s="76" t="e">
        <f>F195*'Training-data'!$Y$10+E195*'Training-data'!$Y$11</f>
        <v>#DIV/0!</v>
      </c>
      <c r="I196" s="76" t="e">
        <f>F195*'Training-data'!$AE$10+'Test-data'!E195*'Training-data'!$AE$11</f>
        <v>#DIV/0!</v>
      </c>
      <c r="J196" s="35"/>
    </row>
    <row r="197" spans="1:10" x14ac:dyDescent="0.2">
      <c r="A197" s="1">
        <v>1</v>
      </c>
      <c r="B197" s="1">
        <v>140040</v>
      </c>
      <c r="C197" s="1">
        <v>188.37700000000001</v>
      </c>
      <c r="E197" s="1">
        <f t="shared" ref="E197:E260" si="7">E196+1</f>
        <v>195</v>
      </c>
      <c r="F197" s="4">
        <f t="shared" si="6"/>
        <v>6065.9296666666669</v>
      </c>
      <c r="G197" s="73">
        <f>F196*'Training-data'!$S$10+E196*'Training-data'!$S$11</f>
        <v>6896.7495397518187</v>
      </c>
      <c r="H197" s="76" t="e">
        <f>F196*'Training-data'!$Y$10+E196*'Training-data'!$Y$11</f>
        <v>#DIV/0!</v>
      </c>
      <c r="I197" s="76" t="e">
        <f>F196*'Training-data'!$AE$10+'Test-data'!E196*'Training-data'!$AE$11</f>
        <v>#DIV/0!</v>
      </c>
      <c r="J197" s="35"/>
    </row>
    <row r="198" spans="1:10" x14ac:dyDescent="0.2">
      <c r="A198" s="1">
        <v>1</v>
      </c>
      <c r="B198" s="1">
        <v>138157</v>
      </c>
      <c r="C198" s="1">
        <v>188.19499999999999</v>
      </c>
      <c r="E198" s="1">
        <f t="shared" si="7"/>
        <v>196</v>
      </c>
      <c r="F198" s="4">
        <f t="shared" si="6"/>
        <v>5800.0240000000003</v>
      </c>
      <c r="G198" s="73">
        <f>F197*'Training-data'!$S$10+E197*'Training-data'!$S$11</f>
        <v>6962.9893114016568</v>
      </c>
      <c r="H198" s="76" t="e">
        <f>F197*'Training-data'!$Y$10+E197*'Training-data'!$Y$11</f>
        <v>#DIV/0!</v>
      </c>
      <c r="I198" s="76" t="e">
        <f>F197*'Training-data'!$AE$10+'Test-data'!E197*'Training-data'!$AE$11</f>
        <v>#DIV/0!</v>
      </c>
      <c r="J198" s="35"/>
    </row>
    <row r="199" spans="1:10" x14ac:dyDescent="0.2">
      <c r="A199" s="1">
        <v>1</v>
      </c>
      <c r="B199" s="1">
        <v>136328</v>
      </c>
      <c r="C199" s="1">
        <v>182.87700000000001</v>
      </c>
      <c r="E199" s="1">
        <f t="shared" si="7"/>
        <v>197</v>
      </c>
      <c r="F199" s="4">
        <f t="shared" si="6"/>
        <v>5735.7249999999995</v>
      </c>
      <c r="G199" s="73">
        <f>F198*'Training-data'!$S$10+E198*'Training-data'!$S$11</f>
        <v>6949.5174764469984</v>
      </c>
      <c r="H199" s="76" t="e">
        <f>F198*'Training-data'!$Y$10+E198*'Training-data'!$Y$11</f>
        <v>#DIV/0!</v>
      </c>
      <c r="I199" s="76" t="e">
        <f>F198*'Training-data'!$AE$10+'Test-data'!E198*'Training-data'!$AE$11</f>
        <v>#DIV/0!</v>
      </c>
      <c r="J199" s="35"/>
    </row>
    <row r="200" spans="1:10" x14ac:dyDescent="0.2">
      <c r="A200" s="1">
        <v>1</v>
      </c>
      <c r="B200" s="1">
        <v>134951</v>
      </c>
      <c r="C200" s="1">
        <v>137.79499999999999</v>
      </c>
      <c r="E200" s="1">
        <f t="shared" si="7"/>
        <v>198</v>
      </c>
      <c r="F200" s="4">
        <f t="shared" si="6"/>
        <v>6072.6137777777785</v>
      </c>
      <c r="G200" s="73">
        <f>F199*'Training-data'!$S$10+E199*'Training-data'!$S$11</f>
        <v>6969.4277142162164</v>
      </c>
      <c r="H200" s="76" t="e">
        <f>F199*'Training-data'!$Y$10+E199*'Training-data'!$Y$11</f>
        <v>#DIV/0!</v>
      </c>
      <c r="I200" s="76" t="e">
        <f>F199*'Training-data'!$AE$10+'Test-data'!E199*'Training-data'!$AE$11</f>
        <v>#DIV/0!</v>
      </c>
      <c r="J200" s="35"/>
    </row>
    <row r="201" spans="1:10" x14ac:dyDescent="0.2">
      <c r="A201" s="1">
        <v>1</v>
      </c>
      <c r="B201" s="1">
        <v>133110</v>
      </c>
      <c r="C201" s="1">
        <v>183.98599999999999</v>
      </c>
      <c r="E201" s="1">
        <f t="shared" si="7"/>
        <v>199</v>
      </c>
      <c r="F201" s="4">
        <f t="shared" si="6"/>
        <v>5759.5540000000001</v>
      </c>
      <c r="G201" s="73">
        <f>F200*'Training-data'!$S$10+E200*'Training-data'!$S$11</f>
        <v>7055.7667055338025</v>
      </c>
      <c r="H201" s="76" t="e">
        <f>F200*'Training-data'!$Y$10+E200*'Training-data'!$Y$11</f>
        <v>#DIV/0!</v>
      </c>
      <c r="I201" s="76" t="e">
        <f>F200*'Training-data'!$AE$10+'Test-data'!E200*'Training-data'!$AE$11</f>
        <v>#DIV/0!</v>
      </c>
      <c r="J201" s="35"/>
    </row>
    <row r="202" spans="1:10" x14ac:dyDescent="0.2">
      <c r="A202" s="1">
        <v>1</v>
      </c>
      <c r="B202" s="1">
        <v>131233</v>
      </c>
      <c r="C202" s="1">
        <v>187.67</v>
      </c>
      <c r="E202" s="1">
        <f t="shared" si="7"/>
        <v>200</v>
      </c>
      <c r="F202" s="4">
        <f t="shared" si="6"/>
        <v>6069.0922222222225</v>
      </c>
      <c r="G202" s="73">
        <f>F201*'Training-data'!$S$10+E201*'Training-data'!$S$11</f>
        <v>7034.4870833052064</v>
      </c>
      <c r="H202" s="76" t="e">
        <f>F201*'Training-data'!$Y$10+E201*'Training-data'!$Y$11</f>
        <v>#DIV/0!</v>
      </c>
      <c r="I202" s="76" t="e">
        <f>F201*'Training-data'!$AE$10+'Test-data'!E201*'Training-data'!$AE$11</f>
        <v>#DIV/0!</v>
      </c>
      <c r="J202" s="35"/>
    </row>
    <row r="203" spans="1:10" x14ac:dyDescent="0.2">
      <c r="A203" s="1">
        <v>1</v>
      </c>
      <c r="B203" s="1">
        <v>129392</v>
      </c>
      <c r="C203" s="1">
        <v>184.096</v>
      </c>
      <c r="E203" s="1">
        <f t="shared" si="7"/>
        <v>201</v>
      </c>
      <c r="F203" s="4">
        <f t="shared" si="6"/>
        <v>5707.4681249999994</v>
      </c>
      <c r="G203" s="73">
        <f>F202*'Training-data'!$S$10+E202*'Training-data'!$S$11</f>
        <v>7116.2973640910941</v>
      </c>
      <c r="H203" s="76" t="e">
        <f>F202*'Training-data'!$Y$10+E202*'Training-data'!$Y$11</f>
        <v>#DIV/0!</v>
      </c>
      <c r="I203" s="76" t="e">
        <f>F202*'Training-data'!$AE$10+'Test-data'!E202*'Training-data'!$AE$11</f>
        <v>#DIV/0!</v>
      </c>
      <c r="J203" s="35"/>
    </row>
    <row r="204" spans="1:10" x14ac:dyDescent="0.2">
      <c r="A204" s="1">
        <v>1</v>
      </c>
      <c r="B204" s="1">
        <v>127512</v>
      </c>
      <c r="C204" s="1">
        <v>187.89599999999999</v>
      </c>
      <c r="E204" s="1">
        <f t="shared" si="7"/>
        <v>202</v>
      </c>
      <c r="F204" s="4">
        <f t="shared" si="6"/>
        <v>6155.2991250000005</v>
      </c>
      <c r="G204" s="73">
        <f>F203*'Training-data'!$S$10+E203*'Training-data'!$S$11</f>
        <v>7086.9764520069384</v>
      </c>
      <c r="H204" s="76" t="e">
        <f>F203*'Training-data'!$Y$10+E203*'Training-data'!$Y$11</f>
        <v>#DIV/0!</v>
      </c>
      <c r="I204" s="76" t="e">
        <f>F203*'Training-data'!$AE$10+'Test-data'!E203*'Training-data'!$AE$11</f>
        <v>#DIV/0!</v>
      </c>
      <c r="J204" s="35"/>
    </row>
    <row r="205" spans="1:10" x14ac:dyDescent="0.2">
      <c r="A205" s="1">
        <v>1</v>
      </c>
      <c r="B205" s="1">
        <v>125641</v>
      </c>
      <c r="C205" s="1">
        <v>186.989</v>
      </c>
      <c r="E205" s="1">
        <f t="shared" si="7"/>
        <v>203</v>
      </c>
      <c r="F205" s="4">
        <f t="shared" si="6"/>
        <v>6411.5758888888895</v>
      </c>
      <c r="G205" s="73">
        <f>F204*'Training-data'!$S$10+E204*'Training-data'!$S$11</f>
        <v>7191.6852789634122</v>
      </c>
      <c r="H205" s="76" t="e">
        <f>F204*'Training-data'!$Y$10+E204*'Training-data'!$Y$11</f>
        <v>#DIV/0!</v>
      </c>
      <c r="I205" s="76" t="e">
        <f>F204*'Training-data'!$AE$10+'Test-data'!E204*'Training-data'!$AE$11</f>
        <v>#DIV/0!</v>
      </c>
      <c r="J205" s="35"/>
    </row>
    <row r="206" spans="1:10" x14ac:dyDescent="0.2">
      <c r="A206" s="1">
        <v>1</v>
      </c>
      <c r="B206" s="1">
        <v>123793</v>
      </c>
      <c r="C206" s="1">
        <v>184.76900000000001</v>
      </c>
      <c r="E206" s="1">
        <f t="shared" si="7"/>
        <v>204</v>
      </c>
      <c r="F206" s="4">
        <f t="shared" si="6"/>
        <v>5908.8009999999995</v>
      </c>
      <c r="G206" s="73">
        <f>F205*'Training-data'!$S$10+E205*'Training-data'!$S$11</f>
        <v>7264.6765166846053</v>
      </c>
      <c r="H206" s="76" t="e">
        <f>F205*'Training-data'!$Y$10+E205*'Training-data'!$Y$11</f>
        <v>#DIV/0!</v>
      </c>
      <c r="I206" s="76" t="e">
        <f>F205*'Training-data'!$AE$10+'Test-data'!E205*'Training-data'!$AE$11</f>
        <v>#DIV/0!</v>
      </c>
      <c r="J206" s="35"/>
    </row>
    <row r="207" spans="1:10" x14ac:dyDescent="0.2">
      <c r="A207" s="1">
        <v>1</v>
      </c>
      <c r="B207" s="1">
        <v>121888</v>
      </c>
      <c r="C207" s="1">
        <v>190.47900000000001</v>
      </c>
      <c r="E207" s="1">
        <f t="shared" si="7"/>
        <v>205</v>
      </c>
      <c r="F207" s="4">
        <f t="shared" si="6"/>
        <v>5807.8372499999996</v>
      </c>
      <c r="G207" s="73">
        <f>F206*'Training-data'!$S$10+E206*'Training-data'!$S$11</f>
        <v>7211.9838279109417</v>
      </c>
      <c r="H207" s="76" t="e">
        <f>F206*'Training-data'!$Y$10+E206*'Training-data'!$Y$11</f>
        <v>#DIV/0!</v>
      </c>
      <c r="I207" s="76" t="e">
        <f>F206*'Training-data'!$AE$10+'Test-data'!E206*'Training-data'!$AE$11</f>
        <v>#DIV/0!</v>
      </c>
      <c r="J207" s="35"/>
    </row>
    <row r="208" spans="1:10" x14ac:dyDescent="0.2">
      <c r="A208" s="1">
        <v>1</v>
      </c>
      <c r="B208" s="1">
        <v>120009</v>
      </c>
      <c r="C208" s="1">
        <v>187.89</v>
      </c>
      <c r="E208" s="1">
        <f t="shared" si="7"/>
        <v>206</v>
      </c>
      <c r="F208" s="4">
        <f t="shared" si="6"/>
        <v>6321.0047500000001</v>
      </c>
      <c r="G208" s="73">
        <f>F207*'Training-data'!$S$10+E207*'Training-data'!$S$11</f>
        <v>7225.8231089447536</v>
      </c>
      <c r="H208" s="76" t="e">
        <f>F207*'Training-data'!$Y$10+E207*'Training-data'!$Y$11</f>
        <v>#DIV/0!</v>
      </c>
      <c r="I208" s="76" t="e">
        <f>F207*'Training-data'!$AE$10+'Test-data'!E207*'Training-data'!$AE$11</f>
        <v>#DIV/0!</v>
      </c>
      <c r="J208" s="35"/>
    </row>
    <row r="209" spans="1:10" x14ac:dyDescent="0.2">
      <c r="A209" s="1">
        <v>1</v>
      </c>
      <c r="B209" s="1">
        <v>118148</v>
      </c>
      <c r="C209" s="1">
        <v>186.09</v>
      </c>
      <c r="E209" s="1">
        <f t="shared" si="7"/>
        <v>207</v>
      </c>
      <c r="F209" s="4">
        <f t="shared" si="6"/>
        <v>6340.4056249999994</v>
      </c>
      <c r="G209" s="73">
        <f>F208*'Training-data'!$S$10+E208*'Training-data'!$S$11</f>
        <v>7341.3503668121939</v>
      </c>
      <c r="H209" s="76" t="e">
        <f>F208*'Training-data'!$Y$10+E208*'Training-data'!$Y$11</f>
        <v>#DIV/0!</v>
      </c>
      <c r="I209" s="76" t="e">
        <f>F208*'Training-data'!$AE$10+'Test-data'!E208*'Training-data'!$AE$11</f>
        <v>#DIV/0!</v>
      </c>
      <c r="J209" s="35"/>
    </row>
    <row r="210" spans="1:10" x14ac:dyDescent="0.2">
      <c r="A210" s="1">
        <v>1</v>
      </c>
      <c r="B210" s="1">
        <v>116247</v>
      </c>
      <c r="C210" s="1">
        <v>190.19399999999999</v>
      </c>
      <c r="E210" s="1">
        <f t="shared" si="7"/>
        <v>208</v>
      </c>
      <c r="F210" s="4">
        <f t="shared" si="6"/>
        <v>5786.8043749999997</v>
      </c>
      <c r="G210" s="73">
        <f>F209*'Training-data'!$S$10+E209*'Training-data'!$S$11</f>
        <v>7375.1196468463631</v>
      </c>
      <c r="H210" s="76" t="e">
        <f>F209*'Training-data'!$Y$10+E209*'Training-data'!$Y$11</f>
        <v>#DIV/0!</v>
      </c>
      <c r="I210" s="76" t="e">
        <f>F209*'Training-data'!$AE$10+'Test-data'!E209*'Training-data'!$AE$11</f>
        <v>#DIV/0!</v>
      </c>
      <c r="J210" s="35"/>
    </row>
    <row r="211" spans="1:10" x14ac:dyDescent="0.2">
      <c r="A211" s="1">
        <v>1</v>
      </c>
      <c r="B211" s="1">
        <v>114377</v>
      </c>
      <c r="C211" s="1">
        <v>186.88900000000001</v>
      </c>
      <c r="E211" s="1">
        <f t="shared" si="7"/>
        <v>209</v>
      </c>
      <c r="F211" s="4">
        <f t="shared" si="6"/>
        <v>6441.2078888888891</v>
      </c>
      <c r="G211" s="73">
        <f>F210*'Training-data'!$S$10+E210*'Training-data'!$S$11</f>
        <v>7314.0111188995506</v>
      </c>
      <c r="H211" s="76" t="e">
        <f>F210*'Training-data'!$Y$10+E210*'Training-data'!$Y$11</f>
        <v>#DIV/0!</v>
      </c>
      <c r="I211" s="76" t="e">
        <f>F210*'Training-data'!$AE$10+'Test-data'!E210*'Training-data'!$AE$11</f>
        <v>#DIV/0!</v>
      </c>
      <c r="J211" s="35"/>
    </row>
    <row r="212" spans="1:10" x14ac:dyDescent="0.2">
      <c r="A212" s="1">
        <v>1</v>
      </c>
      <c r="B212" s="1">
        <v>112534</v>
      </c>
      <c r="C212" s="1">
        <v>184.28200000000001</v>
      </c>
      <c r="E212" s="1">
        <f t="shared" si="7"/>
        <v>210</v>
      </c>
      <c r="F212" s="4">
        <f t="shared" si="6"/>
        <v>6065.236249999999</v>
      </c>
      <c r="G212" s="73">
        <f>F211*'Training-data'!$S$10+E211*'Training-data'!$S$11</f>
        <v>7452.9242645693257</v>
      </c>
      <c r="H212" s="76" t="e">
        <f>F211*'Training-data'!$Y$10+E211*'Training-data'!$Y$11</f>
        <v>#DIV/0!</v>
      </c>
      <c r="I212" s="76" t="e">
        <f>F211*'Training-data'!$AE$10+'Test-data'!E211*'Training-data'!$AE$11</f>
        <v>#DIV/0!</v>
      </c>
      <c r="J212" s="35"/>
    </row>
    <row r="213" spans="1:10" x14ac:dyDescent="0.2">
      <c r="A213" s="1">
        <v>1</v>
      </c>
      <c r="B213" s="1">
        <v>110669</v>
      </c>
      <c r="C213" s="1">
        <v>186.46899999999999</v>
      </c>
      <c r="E213" s="1">
        <f t="shared" si="7"/>
        <v>211</v>
      </c>
      <c r="F213" s="4">
        <f t="shared" si="6"/>
        <v>5731.5895</v>
      </c>
      <c r="G213" s="73">
        <f>F212*'Training-data'!$S$10+E212*'Training-data'!$S$11</f>
        <v>7421.2276836283581</v>
      </c>
      <c r="H213" s="76" t="e">
        <f>F212*'Training-data'!$Y$10+E212*'Training-data'!$Y$11</f>
        <v>#DIV/0!</v>
      </c>
      <c r="I213" s="76" t="e">
        <f>F212*'Training-data'!$AE$10+'Test-data'!E212*'Training-data'!$AE$11</f>
        <v>#DIV/0!</v>
      </c>
      <c r="J213" s="35"/>
    </row>
    <row r="214" spans="1:10" x14ac:dyDescent="0.2">
      <c r="A214" s="1">
        <v>1</v>
      </c>
      <c r="B214" s="1">
        <v>108769</v>
      </c>
      <c r="C214" s="1">
        <v>189.964</v>
      </c>
      <c r="E214" s="1">
        <f t="shared" si="7"/>
        <v>212</v>
      </c>
      <c r="F214" s="4">
        <f t="shared" si="6"/>
        <v>6040.9610000000011</v>
      </c>
      <c r="G214" s="73">
        <f>F213*'Training-data'!$S$10+E213*'Training-data'!$S$11</f>
        <v>7396.5392663670928</v>
      </c>
      <c r="H214" s="76" t="e">
        <f>F213*'Training-data'!$Y$10+E213*'Training-data'!$Y$11</f>
        <v>#DIV/0!</v>
      </c>
      <c r="I214" s="76" t="e">
        <f>F213*'Training-data'!$AE$10+'Test-data'!E213*'Training-data'!$AE$11</f>
        <v>#DIV/0!</v>
      </c>
      <c r="J214" s="35"/>
    </row>
    <row r="215" spans="1:10" x14ac:dyDescent="0.2">
      <c r="A215" s="1">
        <v>1</v>
      </c>
      <c r="B215" s="1">
        <v>106883</v>
      </c>
      <c r="C215" s="1">
        <v>188.58699999999999</v>
      </c>
      <c r="E215" s="1">
        <f t="shared" si="7"/>
        <v>213</v>
      </c>
      <c r="F215" s="4">
        <f t="shared" si="6"/>
        <v>6077.0836249999993</v>
      </c>
      <c r="G215" s="73">
        <f>F214*'Training-data'!$S$10+E214*'Training-data'!$S$11</f>
        <v>7478.3219412536373</v>
      </c>
      <c r="H215" s="76" t="e">
        <f>F214*'Training-data'!$Y$10+E214*'Training-data'!$Y$11</f>
        <v>#DIV/0!</v>
      </c>
      <c r="I215" s="76" t="e">
        <f>F214*'Training-data'!$AE$10+'Test-data'!E214*'Training-data'!$AE$11</f>
        <v>#DIV/0!</v>
      </c>
      <c r="J215" s="35"/>
    </row>
    <row r="216" spans="1:10" x14ac:dyDescent="0.2">
      <c r="A216" s="1">
        <v>1</v>
      </c>
      <c r="B216" s="1">
        <v>104992</v>
      </c>
      <c r="C216" s="1">
        <v>188.97399999999999</v>
      </c>
      <c r="E216" s="1">
        <f t="shared" si="7"/>
        <v>214</v>
      </c>
      <c r="F216" s="4">
        <f t="shared" si="6"/>
        <v>6386.0784999999996</v>
      </c>
      <c r="G216" s="73">
        <f>F215*'Training-data'!$S$10+E215*'Training-data'!$S$11</f>
        <v>7514.860012041604</v>
      </c>
      <c r="H216" s="76" t="e">
        <f>F215*'Training-data'!$Y$10+E215*'Training-data'!$Y$11</f>
        <v>#DIV/0!</v>
      </c>
      <c r="I216" s="76" t="e">
        <f>F215*'Training-data'!$AE$10+'Test-data'!E215*'Training-data'!$AE$11</f>
        <v>#DIV/0!</v>
      </c>
      <c r="J216" s="35"/>
    </row>
    <row r="217" spans="1:10" x14ac:dyDescent="0.2">
      <c r="A217" s="1">
        <v>1</v>
      </c>
      <c r="B217" s="1">
        <v>103114</v>
      </c>
      <c r="C217" s="1">
        <v>187.77099999999999</v>
      </c>
      <c r="E217" s="1">
        <f t="shared" si="7"/>
        <v>215</v>
      </c>
      <c r="F217" s="4">
        <f t="shared" si="6"/>
        <v>6314.1044444444451</v>
      </c>
      <c r="G217" s="73">
        <f>F216*'Training-data'!$S$10+E216*'Training-data'!$S$11</f>
        <v>7596.5803252843225</v>
      </c>
      <c r="H217" s="76" t="e">
        <f>F216*'Training-data'!$Y$10+E216*'Training-data'!$Y$11</f>
        <v>#DIV/0!</v>
      </c>
      <c r="I217" s="76" t="e">
        <f>F216*'Training-data'!$AE$10+'Test-data'!E216*'Training-data'!$AE$11</f>
        <v>#DIV/0!</v>
      </c>
      <c r="J217" s="35"/>
    </row>
    <row r="218" spans="1:10" x14ac:dyDescent="0.2">
      <c r="A218" s="1">
        <v>1</v>
      </c>
      <c r="B218" s="1">
        <v>101227</v>
      </c>
      <c r="C218" s="1">
        <v>188.578</v>
      </c>
      <c r="E218" s="1">
        <f t="shared" si="7"/>
        <v>216</v>
      </c>
      <c r="F218" s="4">
        <f t="shared" si="6"/>
        <v>5969.0841249999994</v>
      </c>
      <c r="G218" s="73">
        <f>F217*'Training-data'!$S$10+E217*'Training-data'!$S$11</f>
        <v>7615.2197257992402</v>
      </c>
      <c r="H218" s="76" t="e">
        <f>F217*'Training-data'!$Y$10+E217*'Training-data'!$Y$11</f>
        <v>#DIV/0!</v>
      </c>
      <c r="I218" s="76" t="e">
        <f>F217*'Training-data'!$AE$10+'Test-data'!E217*'Training-data'!$AE$11</f>
        <v>#DIV/0!</v>
      </c>
      <c r="J218" s="35"/>
    </row>
    <row r="219" spans="1:10" x14ac:dyDescent="0.2">
      <c r="A219" s="1">
        <v>1</v>
      </c>
      <c r="B219" s="1">
        <v>99361</v>
      </c>
      <c r="C219" s="1">
        <v>186.48699999999999</v>
      </c>
      <c r="E219" s="1">
        <f t="shared" si="7"/>
        <v>217</v>
      </c>
      <c r="F219" s="4">
        <f t="shared" si="6"/>
        <v>6029.778875</v>
      </c>
      <c r="G219" s="73">
        <f>F218*'Training-data'!$S$10+E218*'Training-data'!$S$11</f>
        <v>7588.6480706044176</v>
      </c>
      <c r="H219" s="76" t="e">
        <f>F218*'Training-data'!$Y$10+E218*'Training-data'!$Y$11</f>
        <v>#DIV/0!</v>
      </c>
      <c r="I219" s="76" t="e">
        <f>F218*'Training-data'!$AE$10+'Test-data'!E218*'Training-data'!$AE$11</f>
        <v>#DIV/0!</v>
      </c>
      <c r="J219" s="35"/>
    </row>
    <row r="220" spans="1:10" x14ac:dyDescent="0.2">
      <c r="A220" s="1">
        <v>1</v>
      </c>
      <c r="B220" s="1">
        <v>97483</v>
      </c>
      <c r="C220" s="1">
        <v>187.684</v>
      </c>
      <c r="E220" s="1">
        <f t="shared" si="7"/>
        <v>218</v>
      </c>
      <c r="F220" s="4">
        <f t="shared" si="6"/>
        <v>6096.7266249999993</v>
      </c>
      <c r="G220" s="73">
        <f>F219*'Training-data'!$S$10+E219*'Training-data'!$S$11</f>
        <v>7629.2547988296219</v>
      </c>
      <c r="H220" s="76" t="e">
        <f>F219*'Training-data'!$Y$10+E219*'Training-data'!$Y$11</f>
        <v>#DIV/0!</v>
      </c>
      <c r="I220" s="76" t="e">
        <f>F219*'Training-data'!$AE$10+'Test-data'!E219*'Training-data'!$AE$11</f>
        <v>#DIV/0!</v>
      </c>
      <c r="J220" s="35"/>
    </row>
    <row r="221" spans="1:10" x14ac:dyDescent="0.2">
      <c r="A221" s="1">
        <v>1</v>
      </c>
      <c r="B221" s="1">
        <v>95640</v>
      </c>
      <c r="C221" s="1">
        <v>184.28700000000001</v>
      </c>
      <c r="E221" s="1">
        <f t="shared" si="7"/>
        <v>219</v>
      </c>
      <c r="F221" s="4">
        <f t="shared" si="6"/>
        <v>6024.52225</v>
      </c>
      <c r="G221" s="73">
        <f>F220*'Training-data'!$S$10+E220*'Training-data'!$S$11</f>
        <v>7670.8969000620473</v>
      </c>
      <c r="H221" s="76" t="e">
        <f>F220*'Training-data'!$Y$10+E220*'Training-data'!$Y$11</f>
        <v>#DIV/0!</v>
      </c>
      <c r="I221" s="76" t="e">
        <f>F220*'Training-data'!$AE$10+'Test-data'!E220*'Training-data'!$AE$11</f>
        <v>#DIV/0!</v>
      </c>
      <c r="J221" s="35"/>
    </row>
    <row r="222" spans="1:10" x14ac:dyDescent="0.2">
      <c r="A222" s="1">
        <v>1</v>
      </c>
      <c r="B222" s="1">
        <v>93742</v>
      </c>
      <c r="C222" s="1">
        <v>189.69200000000001</v>
      </c>
      <c r="E222" s="1">
        <f t="shared" si="7"/>
        <v>220</v>
      </c>
      <c r="F222" s="4">
        <f t="shared" si="6"/>
        <v>6314.6511250000003</v>
      </c>
      <c r="G222" s="73">
        <f>F221*'Training-data'!$S$10+E221*'Training-data'!$S$11</f>
        <v>7689.4981642366774</v>
      </c>
      <c r="H222" s="76" t="e">
        <f>F221*'Training-data'!$Y$10+E221*'Training-data'!$Y$11</f>
        <v>#DIV/0!</v>
      </c>
      <c r="I222" s="76" t="e">
        <f>F221*'Training-data'!$AE$10+'Test-data'!E221*'Training-data'!$AE$11</f>
        <v>#DIV/0!</v>
      </c>
      <c r="J222" s="35"/>
    </row>
    <row r="223" spans="1:10" x14ac:dyDescent="0.2">
      <c r="A223" s="1">
        <v>1</v>
      </c>
      <c r="B223" s="1">
        <v>91839</v>
      </c>
      <c r="C223" s="1">
        <v>190.279</v>
      </c>
      <c r="E223" s="1">
        <f t="shared" si="7"/>
        <v>221</v>
      </c>
      <c r="F223" s="4">
        <f t="shared" si="6"/>
        <v>6215.4257499999994</v>
      </c>
      <c r="G223" s="73">
        <f>F222*'Training-data'!$S$10+E222*'Training-data'!$S$11</f>
        <v>7768.0946413760494</v>
      </c>
      <c r="H223" s="76" t="e">
        <f>F222*'Training-data'!$Y$10+E222*'Training-data'!$Y$11</f>
        <v>#DIV/0!</v>
      </c>
      <c r="I223" s="76" t="e">
        <f>F222*'Training-data'!$AE$10+'Test-data'!E222*'Training-data'!$AE$11</f>
        <v>#DIV/0!</v>
      </c>
      <c r="J223" s="35"/>
    </row>
    <row r="224" spans="1:10" x14ac:dyDescent="0.2">
      <c r="A224" s="1">
        <v>1</v>
      </c>
      <c r="B224" s="1">
        <v>89971</v>
      </c>
      <c r="C224" s="1">
        <v>186.779</v>
      </c>
      <c r="E224" s="1">
        <f t="shared" si="7"/>
        <v>222</v>
      </c>
      <c r="F224" s="4">
        <f t="shared" si="6"/>
        <v>6297.6021111111113</v>
      </c>
      <c r="G224" s="73">
        <f>F223*'Training-data'!$S$10+E223*'Training-data'!$S$11</f>
        <v>7782.2217628946573</v>
      </c>
      <c r="H224" s="76" t="e">
        <f>F223*'Training-data'!$Y$10+E223*'Training-data'!$Y$11</f>
        <v>#DIV/0!</v>
      </c>
      <c r="I224" s="76" t="e">
        <f>F223*'Training-data'!$AE$10+'Test-data'!E223*'Training-data'!$AE$11</f>
        <v>#DIV/0!</v>
      </c>
      <c r="J224" s="35"/>
    </row>
    <row r="225" spans="1:10" x14ac:dyDescent="0.2">
      <c r="A225" s="1">
        <v>1</v>
      </c>
      <c r="B225" s="1">
        <v>88074</v>
      </c>
      <c r="C225" s="1">
        <v>189.67699999999999</v>
      </c>
      <c r="E225" s="1">
        <f t="shared" si="7"/>
        <v>223</v>
      </c>
      <c r="F225" s="4">
        <f t="shared" si="6"/>
        <v>6238.6409999999996</v>
      </c>
      <c r="G225" s="73">
        <f>F224*'Training-data'!$S$10+E224*'Training-data'!$S$11</f>
        <v>7826.3854206410606</v>
      </c>
      <c r="H225" s="76" t="e">
        <f>F224*'Training-data'!$Y$10+E224*'Training-data'!$Y$11</f>
        <v>#DIV/0!</v>
      </c>
      <c r="I225" s="76" t="e">
        <f>F224*'Training-data'!$AE$10+'Test-data'!E224*'Training-data'!$AE$11</f>
        <v>#DIV/0!</v>
      </c>
      <c r="J225" s="35"/>
    </row>
    <row r="226" spans="1:10" x14ac:dyDescent="0.2">
      <c r="A226" s="1">
        <v>1</v>
      </c>
      <c r="B226" s="1">
        <v>86156</v>
      </c>
      <c r="C226" s="1">
        <v>191.69499999999999</v>
      </c>
      <c r="E226" s="1">
        <f t="shared" si="7"/>
        <v>224</v>
      </c>
      <c r="F226" s="4">
        <f t="shared" si="6"/>
        <v>5954.6389999999992</v>
      </c>
      <c r="G226" s="73">
        <f>F225*'Training-data'!$S$10+E225*'Training-data'!$S$11</f>
        <v>7847.1795071342667</v>
      </c>
      <c r="H226" s="76" t="e">
        <f>F225*'Training-data'!$Y$10+E225*'Training-data'!$Y$11</f>
        <v>#DIV/0!</v>
      </c>
      <c r="I226" s="76" t="e">
        <f>F225*'Training-data'!$AE$10+'Test-data'!E225*'Training-data'!$AE$11</f>
        <v>#DIV/0!</v>
      </c>
      <c r="J226" s="35"/>
    </row>
    <row r="227" spans="1:10" x14ac:dyDescent="0.2">
      <c r="A227" s="1">
        <v>1</v>
      </c>
      <c r="B227" s="1">
        <v>84260</v>
      </c>
      <c r="C227" s="1">
        <v>189.59</v>
      </c>
      <c r="E227" s="1">
        <f t="shared" si="7"/>
        <v>225</v>
      </c>
      <c r="F227" s="4">
        <f t="shared" si="6"/>
        <v>6576.0384999999997</v>
      </c>
      <c r="G227" s="73">
        <f>F226*'Training-data'!$S$10+E226*'Training-data'!$S$11</f>
        <v>7830.7112776389076</v>
      </c>
      <c r="H227" s="76" t="e">
        <f>F226*'Training-data'!$Y$10+E226*'Training-data'!$Y$11</f>
        <v>#DIV/0!</v>
      </c>
      <c r="I227" s="76" t="e">
        <f>F226*'Training-data'!$AE$10+'Test-data'!E226*'Training-data'!$AE$11</f>
        <v>#DIV/0!</v>
      </c>
      <c r="J227" s="35"/>
    </row>
    <row r="228" spans="1:10" x14ac:dyDescent="0.2">
      <c r="A228" s="1">
        <v>1</v>
      </c>
      <c r="B228" s="1">
        <v>82387</v>
      </c>
      <c r="C228" s="1">
        <v>187.17699999999999</v>
      </c>
      <c r="E228" s="1">
        <f t="shared" si="7"/>
        <v>226</v>
      </c>
      <c r="F228" s="4">
        <f t="shared" si="6"/>
        <v>6203.2728750000006</v>
      </c>
      <c r="G228" s="73">
        <f>F227*'Training-data'!$S$10+E227*'Training-data'!$S$11</f>
        <v>7964.1596120004324</v>
      </c>
      <c r="H228" s="76" t="e">
        <f>F227*'Training-data'!$Y$10+E227*'Training-data'!$Y$11</f>
        <v>#DIV/0!</v>
      </c>
      <c r="I228" s="76" t="e">
        <f>F227*'Training-data'!$AE$10+'Test-data'!E227*'Training-data'!$AE$11</f>
        <v>#DIV/0!</v>
      </c>
      <c r="J228" s="35"/>
    </row>
    <row r="229" spans="1:10" x14ac:dyDescent="0.2">
      <c r="A229" s="1">
        <v>1</v>
      </c>
      <c r="B229" s="1">
        <v>80529</v>
      </c>
      <c r="C229" s="1">
        <v>185.785</v>
      </c>
      <c r="E229" s="1">
        <f t="shared" si="7"/>
        <v>227</v>
      </c>
      <c r="F229" s="4">
        <f t="shared" si="6"/>
        <v>6206.3272500000003</v>
      </c>
      <c r="G229" s="73">
        <f>F228*'Training-data'!$S$10+E228*'Training-data'!$S$11</f>
        <v>7932.9938834889108</v>
      </c>
      <c r="H229" s="76" t="e">
        <f>F228*'Training-data'!$Y$10+E228*'Training-data'!$Y$11</f>
        <v>#DIV/0!</v>
      </c>
      <c r="I229" s="76" t="e">
        <f>F228*'Training-data'!$AE$10+'Test-data'!E228*'Training-data'!$AE$11</f>
        <v>#DIV/0!</v>
      </c>
      <c r="J229" s="35"/>
    </row>
    <row r="230" spans="1:10" x14ac:dyDescent="0.2">
      <c r="A230" s="1">
        <v>1</v>
      </c>
      <c r="B230" s="1">
        <v>79097</v>
      </c>
      <c r="C230" s="1">
        <v>143.18199999999999</v>
      </c>
      <c r="E230" s="1">
        <f t="shared" si="7"/>
        <v>228</v>
      </c>
      <c r="F230" s="4">
        <f t="shared" si="6"/>
        <v>5988.1495000000014</v>
      </c>
      <c r="G230" s="73">
        <f>F229*'Training-data'!$S$10+E229*'Training-data'!$S$11</f>
        <v>7964.0565067403313</v>
      </c>
      <c r="H230" s="76" t="e">
        <f>F229*'Training-data'!$Y$10+E229*'Training-data'!$Y$11</f>
        <v>#DIV/0!</v>
      </c>
      <c r="I230" s="76" t="e">
        <f>F229*'Training-data'!$AE$10+'Test-data'!E229*'Training-data'!$AE$11</f>
        <v>#DIV/0!</v>
      </c>
      <c r="J230" s="35"/>
    </row>
    <row r="231" spans="1:10" x14ac:dyDescent="0.2">
      <c r="A231" s="1">
        <v>1</v>
      </c>
      <c r="B231" s="1">
        <v>77230</v>
      </c>
      <c r="C231" s="1">
        <v>186.67699999999999</v>
      </c>
      <c r="E231" s="1">
        <f t="shared" si="7"/>
        <v>229</v>
      </c>
      <c r="F231" s="4">
        <f t="shared" si="6"/>
        <v>6209.6039999999994</v>
      </c>
      <c r="G231" s="73">
        <f>F230*'Training-data'!$S$10+E230*'Training-data'!$S$11</f>
        <v>7958.4874698997855</v>
      </c>
      <c r="H231" s="76" t="e">
        <f>F230*'Training-data'!$Y$10+E230*'Training-data'!$Y$11</f>
        <v>#DIV/0!</v>
      </c>
      <c r="I231" s="76" t="e">
        <f>F230*'Training-data'!$AE$10+'Test-data'!E230*'Training-data'!$AE$11</f>
        <v>#DIV/0!</v>
      </c>
      <c r="J231" s="35"/>
    </row>
    <row r="232" spans="1:10" x14ac:dyDescent="0.2">
      <c r="A232" s="1">
        <v>1</v>
      </c>
      <c r="B232" s="1">
        <v>75392</v>
      </c>
      <c r="C232" s="1">
        <v>183.773</v>
      </c>
      <c r="E232" s="1">
        <f t="shared" si="7"/>
        <v>230</v>
      </c>
      <c r="F232" s="4">
        <f t="shared" si="6"/>
        <v>6139.2139999999999</v>
      </c>
      <c r="G232" s="73">
        <f>F231*'Training-data'!$S$10+E231*'Training-data'!$S$11</f>
        <v>8025.7128301092434</v>
      </c>
      <c r="H232" s="76" t="e">
        <f>F231*'Training-data'!$Y$10+E231*'Training-data'!$Y$11</f>
        <v>#DIV/0!</v>
      </c>
      <c r="I232" s="76" t="e">
        <f>F231*'Training-data'!$AE$10+'Test-data'!E231*'Training-data'!$AE$11</f>
        <v>#DIV/0!</v>
      </c>
      <c r="J232" s="35"/>
    </row>
    <row r="233" spans="1:10" x14ac:dyDescent="0.2">
      <c r="A233" s="1">
        <v>1</v>
      </c>
      <c r="B233" s="1">
        <v>73512</v>
      </c>
      <c r="C233" s="1">
        <v>187.97</v>
      </c>
      <c r="E233" s="1">
        <f t="shared" si="7"/>
        <v>231</v>
      </c>
      <c r="F233" s="4">
        <f t="shared" si="6"/>
        <v>6644.1651249999995</v>
      </c>
      <c r="G233" s="73">
        <f>F232*'Training-data'!$S$10+E232*'Training-data'!$S$11</f>
        <v>8044.6145188640712</v>
      </c>
      <c r="H233" s="76" t="e">
        <f>F232*'Training-data'!$Y$10+E232*'Training-data'!$Y$11</f>
        <v>#DIV/0!</v>
      </c>
      <c r="I233" s="76" t="e">
        <f>F232*'Training-data'!$AE$10+'Test-data'!E232*'Training-data'!$AE$11</f>
        <v>#DIV/0!</v>
      </c>
      <c r="J233" s="35"/>
    </row>
    <row r="234" spans="1:10" x14ac:dyDescent="0.2">
      <c r="A234" s="1">
        <v>1</v>
      </c>
      <c r="B234" s="1">
        <v>71624</v>
      </c>
      <c r="C234" s="1">
        <v>188.68199999999999</v>
      </c>
      <c r="E234" s="1">
        <f t="shared" si="7"/>
        <v>232</v>
      </c>
      <c r="F234" s="4">
        <f t="shared" si="6"/>
        <v>6424.8847500000002</v>
      </c>
      <c r="G234" s="73">
        <f>F233*'Training-data'!$S$10+E233*'Training-data'!$S$11</f>
        <v>8158.7813076938974</v>
      </c>
      <c r="H234" s="76" t="e">
        <f>F233*'Training-data'!$Y$10+E233*'Training-data'!$Y$11</f>
        <v>#DIV/0!</v>
      </c>
      <c r="I234" s="76" t="e">
        <f>F233*'Training-data'!$AE$10+'Test-data'!E233*'Training-data'!$AE$11</f>
        <v>#DIV/0!</v>
      </c>
      <c r="J234" s="35"/>
    </row>
    <row r="235" spans="1:10" x14ac:dyDescent="0.2">
      <c r="A235" s="1">
        <v>1</v>
      </c>
      <c r="B235" s="1">
        <v>69783</v>
      </c>
      <c r="C235" s="1">
        <v>184.06899999999999</v>
      </c>
      <c r="E235" s="1">
        <f t="shared" si="7"/>
        <v>233</v>
      </c>
      <c r="F235" s="4">
        <f t="shared" si="6"/>
        <v>5865.2143750000005</v>
      </c>
      <c r="G235" s="73">
        <f>F234*'Training-data'!$S$10+E234*'Training-data'!$S$11</f>
        <v>8153.0296979823952</v>
      </c>
      <c r="H235" s="76" t="e">
        <f>F234*'Training-data'!$Y$10+E234*'Training-data'!$Y$11</f>
        <v>#DIV/0!</v>
      </c>
      <c r="I235" s="76" t="e">
        <f>F234*'Training-data'!$AE$10+'Test-data'!E234*'Training-data'!$AE$11</f>
        <v>#DIV/0!</v>
      </c>
      <c r="J235" s="35"/>
    </row>
    <row r="236" spans="1:10" x14ac:dyDescent="0.2">
      <c r="A236" s="1">
        <v>1</v>
      </c>
      <c r="B236" s="1">
        <v>67970</v>
      </c>
      <c r="C236" s="1">
        <v>181.28100000000001</v>
      </c>
      <c r="E236" s="1">
        <f t="shared" si="7"/>
        <v>234</v>
      </c>
      <c r="F236" s="4">
        <f t="shared" si="6"/>
        <v>6358.7173750000002</v>
      </c>
      <c r="G236" s="73">
        <f>F235*'Training-data'!$S$10+E235*'Training-data'!$S$11</f>
        <v>8090.9162430881279</v>
      </c>
      <c r="H236" s="76" t="e">
        <f>F235*'Training-data'!$Y$10+E235*'Training-data'!$Y$11</f>
        <v>#DIV/0!</v>
      </c>
      <c r="I236" s="76" t="e">
        <f>F235*'Training-data'!$AE$10+'Test-data'!E235*'Training-data'!$AE$11</f>
        <v>#DIV/0!</v>
      </c>
      <c r="J236" s="35"/>
    </row>
    <row r="237" spans="1:10" x14ac:dyDescent="0.2">
      <c r="A237" s="1">
        <v>1</v>
      </c>
      <c r="B237" s="1">
        <v>66133</v>
      </c>
      <c r="C237" s="1">
        <v>183.58099999999999</v>
      </c>
      <c r="E237" s="1">
        <f t="shared" si="7"/>
        <v>235</v>
      </c>
      <c r="F237" s="4">
        <f t="shared" si="6"/>
        <v>6527.0446250000005</v>
      </c>
      <c r="G237" s="73">
        <f>F236*'Training-data'!$S$10+E236*'Training-data'!$S$11</f>
        <v>8203.1874490603986</v>
      </c>
      <c r="H237" s="76" t="e">
        <f>F236*'Training-data'!$Y$10+E236*'Training-data'!$Y$11</f>
        <v>#DIV/0!</v>
      </c>
      <c r="I237" s="76" t="e">
        <f>F236*'Training-data'!$AE$10+'Test-data'!E236*'Training-data'!$AE$11</f>
        <v>#DIV/0!</v>
      </c>
      <c r="J237" s="35"/>
    </row>
    <row r="238" spans="1:10" x14ac:dyDescent="0.2">
      <c r="A238" s="1">
        <v>1</v>
      </c>
      <c r="B238" s="1">
        <v>64282</v>
      </c>
      <c r="C238" s="1">
        <v>184.98099999999999</v>
      </c>
      <c r="E238" s="1">
        <f t="shared" si="7"/>
        <v>236</v>
      </c>
      <c r="F238" s="4">
        <f t="shared" si="6"/>
        <v>5824.3101428571435</v>
      </c>
      <c r="G238" s="73">
        <f>F237*'Training-data'!$S$10+E237*'Training-data'!$S$11</f>
        <v>8261.6159884481931</v>
      </c>
      <c r="H238" s="76" t="e">
        <f>F237*'Training-data'!$Y$10+E237*'Training-data'!$Y$11</f>
        <v>#DIV/0!</v>
      </c>
      <c r="I238" s="76" t="e">
        <f>F237*'Training-data'!$AE$10+'Test-data'!E237*'Training-data'!$AE$11</f>
        <v>#DIV/0!</v>
      </c>
      <c r="J238" s="35"/>
    </row>
    <row r="239" spans="1:10" x14ac:dyDescent="0.2">
      <c r="A239" s="1">
        <v>1</v>
      </c>
      <c r="B239" s="1">
        <v>62426</v>
      </c>
      <c r="C239" s="1">
        <v>185.471</v>
      </c>
      <c r="E239" s="1">
        <f t="shared" si="7"/>
        <v>237</v>
      </c>
      <c r="F239" s="4">
        <f t="shared" si="6"/>
        <v>6400.0841249999994</v>
      </c>
      <c r="G239" s="73">
        <f>F238*'Training-data'!$S$10+E238*'Training-data'!$S$11</f>
        <v>8175.8139497001212</v>
      </c>
      <c r="H239" s="76" t="e">
        <f>F238*'Training-data'!$Y$10+E238*'Training-data'!$Y$11</f>
        <v>#DIV/0!</v>
      </c>
      <c r="I239" s="76" t="e">
        <f>F238*'Training-data'!$AE$10+'Test-data'!E238*'Training-data'!$AE$11</f>
        <v>#DIV/0!</v>
      </c>
      <c r="J239" s="35"/>
    </row>
    <row r="240" spans="1:10" x14ac:dyDescent="0.2">
      <c r="A240" s="1">
        <v>1</v>
      </c>
      <c r="B240" s="1">
        <v>60573</v>
      </c>
      <c r="C240" s="1">
        <v>185.19300000000001</v>
      </c>
      <c r="E240" s="1">
        <f t="shared" si="7"/>
        <v>238</v>
      </c>
      <c r="F240" s="4">
        <f t="shared" si="6"/>
        <v>6354.7051249999995</v>
      </c>
      <c r="G240" s="73">
        <f>F239*'Training-data'!$S$10+E239*'Training-data'!$S$11</f>
        <v>8301.7076015684816</v>
      </c>
      <c r="H240" s="76" t="e">
        <f>F239*'Training-data'!$Y$10+E239*'Training-data'!$Y$11</f>
        <v>#DIV/0!</v>
      </c>
      <c r="I240" s="76" t="e">
        <f>F239*'Training-data'!$AE$10+'Test-data'!E239*'Training-data'!$AE$11</f>
        <v>#DIV/0!</v>
      </c>
      <c r="J240" s="35"/>
    </row>
    <row r="241" spans="1:10" x14ac:dyDescent="0.2">
      <c r="A241" s="1">
        <v>1</v>
      </c>
      <c r="B241" s="1">
        <v>58728</v>
      </c>
      <c r="C241" s="1">
        <v>184.387</v>
      </c>
      <c r="E241" s="1">
        <f t="shared" si="7"/>
        <v>239</v>
      </c>
      <c r="F241" s="4">
        <f t="shared" si="6"/>
        <v>6320.3403749999998</v>
      </c>
      <c r="G241" s="73">
        <f>F240*'Training-data'!$S$10+E240*'Training-data'!$S$11</f>
        <v>8324.7506167719894</v>
      </c>
      <c r="H241" s="76" t="e">
        <f>F240*'Training-data'!$Y$10+E240*'Training-data'!$Y$11</f>
        <v>#DIV/0!</v>
      </c>
      <c r="I241" s="76" t="e">
        <f>F240*'Training-data'!$AE$10+'Test-data'!E240*'Training-data'!$AE$11</f>
        <v>#DIV/0!</v>
      </c>
      <c r="J241" s="35"/>
    </row>
    <row r="242" spans="1:10" x14ac:dyDescent="0.2">
      <c r="A242" s="1">
        <v>1</v>
      </c>
      <c r="B242" s="1">
        <v>56878</v>
      </c>
      <c r="C242" s="1">
        <v>184.97200000000001</v>
      </c>
      <c r="E242" s="1">
        <f t="shared" si="7"/>
        <v>240</v>
      </c>
      <c r="F242" s="4">
        <f t="shared" si="6"/>
        <v>6637.1298749999996</v>
      </c>
      <c r="G242" s="73">
        <f>F241*'Training-data'!$S$10+E241*'Training-data'!$S$11</f>
        <v>8349.6173737226236</v>
      </c>
      <c r="H242" s="76" t="e">
        <f>F241*'Training-data'!$Y$10+E241*'Training-data'!$Y$11</f>
        <v>#DIV/0!</v>
      </c>
      <c r="I242" s="76" t="e">
        <f>F241*'Training-data'!$AE$10+'Test-data'!E241*'Training-data'!$AE$11</f>
        <v>#DIV/0!</v>
      </c>
      <c r="J242" s="35"/>
    </row>
    <row r="243" spans="1:10" x14ac:dyDescent="0.2">
      <c r="A243" s="1">
        <v>1</v>
      </c>
      <c r="B243" s="1">
        <v>55018</v>
      </c>
      <c r="C243" s="1">
        <v>185.99299999999999</v>
      </c>
      <c r="E243" s="1">
        <f t="shared" si="7"/>
        <v>241</v>
      </c>
      <c r="F243" s="4">
        <f t="shared" si="6"/>
        <v>6290.8303750000005</v>
      </c>
      <c r="G243" s="73">
        <f>F242*'Training-data'!$S$10+E242*'Training-data'!$S$11</f>
        <v>8432.6283225524858</v>
      </c>
      <c r="H243" s="76" t="e">
        <f>F242*'Training-data'!$Y$10+E242*'Training-data'!$Y$11</f>
        <v>#DIV/0!</v>
      </c>
      <c r="I243" s="76" t="e">
        <f>F242*'Training-data'!$AE$10+'Test-data'!E242*'Training-data'!$AE$11</f>
        <v>#DIV/0!</v>
      </c>
      <c r="J243" s="35"/>
    </row>
    <row r="244" spans="1:10" x14ac:dyDescent="0.2">
      <c r="A244" s="1">
        <v>1</v>
      </c>
      <c r="B244" s="1">
        <v>53159</v>
      </c>
      <c r="C244" s="1">
        <v>185.78899999999999</v>
      </c>
      <c r="E244" s="1">
        <f t="shared" si="7"/>
        <v>242</v>
      </c>
      <c r="F244" s="4">
        <f t="shared" si="6"/>
        <v>6300.8617142857138</v>
      </c>
      <c r="G244" s="73">
        <f>F243*'Training-data'!$S$10+E243*'Training-data'!$S$11</f>
        <v>8405.844860382038</v>
      </c>
      <c r="H244" s="76" t="e">
        <f>F243*'Training-data'!$Y$10+E243*'Training-data'!$Y$11</f>
        <v>#DIV/0!</v>
      </c>
      <c r="I244" s="76" t="e">
        <f>F243*'Training-data'!$AE$10+'Test-data'!E243*'Training-data'!$AE$11</f>
        <v>#DIV/0!</v>
      </c>
      <c r="J244" s="35"/>
    </row>
    <row r="245" spans="1:10" x14ac:dyDescent="0.2">
      <c r="A245" s="1">
        <v>1</v>
      </c>
      <c r="B245" s="1">
        <v>51305</v>
      </c>
      <c r="C245" s="1">
        <v>185.39699999999999</v>
      </c>
      <c r="E245" s="1">
        <f t="shared" si="7"/>
        <v>243</v>
      </c>
      <c r="F245" s="4">
        <f t="shared" si="6"/>
        <v>6457.85</v>
      </c>
      <c r="G245" s="73">
        <f>F244*'Training-data'!$S$10+E244*'Training-data'!$S$11</f>
        <v>8438.0627307938248</v>
      </c>
      <c r="H245" s="76" t="e">
        <f>F244*'Training-data'!$Y$10+E244*'Training-data'!$Y$11</f>
        <v>#DIV/0!</v>
      </c>
      <c r="I245" s="76" t="e">
        <f>F244*'Training-data'!$AE$10+'Test-data'!E244*'Training-data'!$AE$11</f>
        <v>#DIV/0!</v>
      </c>
      <c r="J245" s="35"/>
    </row>
    <row r="246" spans="1:10" x14ac:dyDescent="0.2">
      <c r="A246" s="1">
        <v>1</v>
      </c>
      <c r="B246" s="1">
        <v>49464</v>
      </c>
      <c r="C246" s="1">
        <v>184.095</v>
      </c>
      <c r="E246" s="1">
        <f t="shared" si="7"/>
        <v>244</v>
      </c>
      <c r="F246" s="4">
        <f t="shared" si="6"/>
        <v>6751.7167500000005</v>
      </c>
      <c r="G246" s="73">
        <f>F245*'Training-data'!$S$10+E245*'Training-data'!$S$11</f>
        <v>8494.6137621772577</v>
      </c>
      <c r="H246" s="76" t="e">
        <f>F245*'Training-data'!$Y$10+E245*'Training-data'!$Y$11</f>
        <v>#DIV/0!</v>
      </c>
      <c r="I246" s="76" t="e">
        <f>F245*'Training-data'!$AE$10+'Test-data'!E245*'Training-data'!$AE$11</f>
        <v>#DIV/0!</v>
      </c>
      <c r="J246" s="35"/>
    </row>
    <row r="247" spans="1:10" x14ac:dyDescent="0.2">
      <c r="A247" s="1">
        <v>1</v>
      </c>
      <c r="B247" s="1">
        <v>47621</v>
      </c>
      <c r="C247" s="1">
        <v>184.191</v>
      </c>
      <c r="E247" s="1">
        <f t="shared" si="7"/>
        <v>245</v>
      </c>
      <c r="F247" s="4">
        <f t="shared" si="6"/>
        <v>6382.2119999999995</v>
      </c>
      <c r="G247" s="73">
        <f>F246*'Training-data'!$S$10+E246*'Training-data'!$S$11</f>
        <v>8573.8291574166396</v>
      </c>
      <c r="H247" s="76" t="e">
        <f>F246*'Training-data'!$Y$10+E246*'Training-data'!$Y$11</f>
        <v>#DIV/0!</v>
      </c>
      <c r="I247" s="76" t="e">
        <f>F246*'Training-data'!$AE$10+'Test-data'!E246*'Training-data'!$AE$11</f>
        <v>#DIV/0!</v>
      </c>
      <c r="J247" s="35"/>
    </row>
    <row r="248" spans="1:10" x14ac:dyDescent="0.2">
      <c r="A248" s="1">
        <v>1</v>
      </c>
      <c r="B248" s="1">
        <v>45834</v>
      </c>
      <c r="C248" s="1">
        <v>178.66900000000001</v>
      </c>
      <c r="E248" s="1">
        <f t="shared" si="7"/>
        <v>246</v>
      </c>
      <c r="F248" s="4">
        <f t="shared" si="6"/>
        <v>6368.1328749999993</v>
      </c>
      <c r="G248" s="73">
        <f>F247*'Training-data'!$S$10+E247*'Training-data'!$S$11</f>
        <v>8543.2033652484624</v>
      </c>
      <c r="H248" s="76" t="e">
        <f>F247*'Training-data'!$Y$10+E247*'Training-data'!$Y$11</f>
        <v>#DIV/0!</v>
      </c>
      <c r="I248" s="76" t="e">
        <f>F247*'Training-data'!$AE$10+'Test-data'!E247*'Training-data'!$AE$11</f>
        <v>#DIV/0!</v>
      </c>
      <c r="J248" s="35"/>
    </row>
    <row r="249" spans="1:10" x14ac:dyDescent="0.2">
      <c r="A249" s="1">
        <v>1</v>
      </c>
      <c r="B249" s="1">
        <v>44006</v>
      </c>
      <c r="C249" s="1">
        <v>182.797</v>
      </c>
      <c r="E249" s="1">
        <f t="shared" si="7"/>
        <v>247</v>
      </c>
      <c r="F249" s="4">
        <f t="shared" si="6"/>
        <v>6379.1006250000009</v>
      </c>
      <c r="G249" s="73">
        <f>F248*'Training-data'!$S$10+E248*'Training-data'!$S$11</f>
        <v>8571.4290200976411</v>
      </c>
      <c r="H249" s="76" t="e">
        <f>F248*'Training-data'!$Y$10+E248*'Training-data'!$Y$11</f>
        <v>#DIV/0!</v>
      </c>
      <c r="I249" s="76" t="e">
        <f>F248*'Training-data'!$AE$10+'Test-data'!E248*'Training-data'!$AE$11</f>
        <v>#DIV/0!</v>
      </c>
      <c r="J249" s="35"/>
    </row>
    <row r="250" spans="1:10" x14ac:dyDescent="0.2">
      <c r="A250" s="1">
        <v>1</v>
      </c>
      <c r="B250" s="1">
        <v>42147</v>
      </c>
      <c r="C250" s="1">
        <v>185.785</v>
      </c>
      <c r="E250" s="1">
        <f t="shared" si="7"/>
        <v>248</v>
      </c>
      <c r="F250" s="4">
        <f t="shared" si="6"/>
        <v>6148.0006249999997</v>
      </c>
      <c r="G250" s="73">
        <f>F249*'Training-data'!$S$10+E249*'Training-data'!$S$11</f>
        <v>8603.8019415852705</v>
      </c>
      <c r="H250" s="76" t="e">
        <f>F249*'Training-data'!$Y$10+E249*'Training-data'!$Y$11</f>
        <v>#DIV/0!</v>
      </c>
      <c r="I250" s="76" t="e">
        <f>F249*'Training-data'!$AE$10+'Test-data'!E249*'Training-data'!$AE$11</f>
        <v>#DIV/0!</v>
      </c>
      <c r="J250" s="35"/>
    </row>
    <row r="251" spans="1:10" x14ac:dyDescent="0.2">
      <c r="A251" s="1">
        <v>1</v>
      </c>
      <c r="B251" s="1">
        <v>40273</v>
      </c>
      <c r="C251" s="1">
        <v>187.39</v>
      </c>
      <c r="E251" s="1">
        <f t="shared" si="7"/>
        <v>249</v>
      </c>
      <c r="F251" s="4">
        <f t="shared" si="6"/>
        <v>5997.8174285714276</v>
      </c>
      <c r="G251" s="73">
        <f>F250*'Training-data'!$S$10+E250*'Training-data'!$S$11</f>
        <v>8596.0932359709259</v>
      </c>
      <c r="H251" s="76" t="e">
        <f>F250*'Training-data'!$Y$10+E250*'Training-data'!$Y$11</f>
        <v>#DIV/0!</v>
      </c>
      <c r="I251" s="76" t="e">
        <f>F250*'Training-data'!$AE$10+'Test-data'!E250*'Training-data'!$AE$11</f>
        <v>#DIV/0!</v>
      </c>
      <c r="J251" s="35"/>
    </row>
    <row r="252" spans="1:10" x14ac:dyDescent="0.2">
      <c r="A252" s="1">
        <v>1</v>
      </c>
      <c r="B252" s="1">
        <v>38419</v>
      </c>
      <c r="C252" s="1">
        <v>185.29499999999999</v>
      </c>
      <c r="E252" s="1">
        <f t="shared" si="7"/>
        <v>250</v>
      </c>
      <c r="F252" s="4">
        <f t="shared" si="6"/>
        <v>6332.5453749999997</v>
      </c>
      <c r="G252" s="73">
        <f>F251*'Training-data'!$S$10+E251*'Training-data'!$S$11</f>
        <v>8601.782751090379</v>
      </c>
      <c r="H252" s="76" t="e">
        <f>F251*'Training-data'!$Y$10+E251*'Training-data'!$Y$11</f>
        <v>#DIV/0!</v>
      </c>
      <c r="I252" s="76" t="e">
        <f>F251*'Training-data'!$AE$10+'Test-data'!E251*'Training-data'!$AE$11</f>
        <v>#DIV/0!</v>
      </c>
      <c r="J252" s="35"/>
    </row>
    <row r="253" spans="1:10" x14ac:dyDescent="0.2">
      <c r="A253" s="1">
        <v>1</v>
      </c>
      <c r="B253" s="1">
        <v>36545</v>
      </c>
      <c r="C253" s="1">
        <v>187.303</v>
      </c>
      <c r="E253" s="1">
        <f t="shared" si="7"/>
        <v>251</v>
      </c>
      <c r="F253" s="4">
        <f t="shared" si="6"/>
        <v>6422.1016250000011</v>
      </c>
      <c r="G253" s="73">
        <f>F252*'Training-data'!$S$10+E252*'Training-data'!$S$11</f>
        <v>8687.763951515255</v>
      </c>
      <c r="H253" s="76" t="e">
        <f>F252*'Training-data'!$Y$10+E252*'Training-data'!$Y$11</f>
        <v>#DIV/0!</v>
      </c>
      <c r="I253" s="76" t="e">
        <f>F252*'Training-data'!$AE$10+'Test-data'!E252*'Training-data'!$AE$11</f>
        <v>#DIV/0!</v>
      </c>
      <c r="J253" s="35"/>
    </row>
    <row r="254" spans="1:10" x14ac:dyDescent="0.2">
      <c r="A254" s="1">
        <v>1</v>
      </c>
      <c r="B254" s="1">
        <v>34675</v>
      </c>
      <c r="C254" s="1">
        <v>186.77799999999999</v>
      </c>
      <c r="E254" s="1">
        <f t="shared" si="7"/>
        <v>252</v>
      </c>
      <c r="F254" s="4">
        <f t="shared" si="6"/>
        <v>6337.3501249999999</v>
      </c>
      <c r="G254" s="73">
        <f>F253*'Training-data'!$S$10+E253*'Training-data'!$S$11</f>
        <v>8733.1495727594738</v>
      </c>
      <c r="H254" s="76" t="e">
        <f>F253*'Training-data'!$Y$10+E253*'Training-data'!$Y$11</f>
        <v>#DIV/0!</v>
      </c>
      <c r="I254" s="76" t="e">
        <f>F253*'Training-data'!$AE$10+'Test-data'!E253*'Training-data'!$AE$11</f>
        <v>#DIV/0!</v>
      </c>
      <c r="J254" s="35"/>
    </row>
    <row r="255" spans="1:10" x14ac:dyDescent="0.2">
      <c r="A255" s="1">
        <v>1</v>
      </c>
      <c r="B255" s="1">
        <v>32768</v>
      </c>
      <c r="C255" s="1">
        <v>190.56700000000001</v>
      </c>
      <c r="E255" s="1">
        <f t="shared" si="7"/>
        <v>253</v>
      </c>
      <c r="F255" s="4">
        <f t="shared" si="6"/>
        <v>6188.2865000000002</v>
      </c>
      <c r="G255" s="73">
        <f>F254*'Training-data'!$S$10+E254*'Training-data'!$S$11</f>
        <v>8749.6732814338284</v>
      </c>
      <c r="H255" s="76" t="e">
        <f>F254*'Training-data'!$Y$10+E254*'Training-data'!$Y$11</f>
        <v>#DIV/0!</v>
      </c>
      <c r="I255" s="76" t="e">
        <f>F254*'Training-data'!$AE$10+'Test-data'!E254*'Training-data'!$AE$11</f>
        <v>#DIV/0!</v>
      </c>
      <c r="J255" s="35"/>
    </row>
    <row r="256" spans="1:10" x14ac:dyDescent="0.2">
      <c r="A256" s="1">
        <v>1</v>
      </c>
      <c r="B256" s="1">
        <v>31169</v>
      </c>
      <c r="C256" s="1">
        <v>159.88999999999999</v>
      </c>
      <c r="E256" s="1">
        <f t="shared" si="7"/>
        <v>254</v>
      </c>
      <c r="F256" s="4">
        <f t="shared" si="6"/>
        <v>6697.6047500000004</v>
      </c>
      <c r="G256" s="73">
        <f>F255*'Training-data'!$S$10+E255*'Training-data'!$S$11</f>
        <v>8755.5481754173143</v>
      </c>
      <c r="H256" s="76" t="e">
        <f>F255*'Training-data'!$Y$10+E255*'Training-data'!$Y$11</f>
        <v>#DIV/0!</v>
      </c>
      <c r="I256" s="76" t="e">
        <f>F255*'Training-data'!$AE$10+'Test-data'!E255*'Training-data'!$AE$11</f>
        <v>#DIV/0!</v>
      </c>
      <c r="J256" s="35"/>
    </row>
    <row r="257" spans="1:10" x14ac:dyDescent="0.2">
      <c r="A257" s="1">
        <v>1</v>
      </c>
      <c r="B257" s="1">
        <v>29285</v>
      </c>
      <c r="C257" s="1">
        <v>188.28299999999999</v>
      </c>
      <c r="E257" s="1">
        <f t="shared" si="7"/>
        <v>255</v>
      </c>
      <c r="F257" s="4">
        <f t="shared" si="6"/>
        <v>6283.2417500000001</v>
      </c>
      <c r="G257" s="73">
        <f>F256*'Training-data'!$S$10+E256*'Training-data'!$S$11</f>
        <v>8870.4380736896728</v>
      </c>
      <c r="H257" s="76" t="e">
        <f>F256*'Training-data'!$Y$10+E256*'Training-data'!$Y$11</f>
        <v>#DIV/0!</v>
      </c>
      <c r="I257" s="76" t="e">
        <f>F256*'Training-data'!$AE$10+'Test-data'!E256*'Training-data'!$AE$11</f>
        <v>#DIV/0!</v>
      </c>
      <c r="J257" s="35"/>
    </row>
    <row r="258" spans="1:10" x14ac:dyDescent="0.2">
      <c r="A258" s="1">
        <v>1</v>
      </c>
      <c r="B258" s="1">
        <v>27418</v>
      </c>
      <c r="C258" s="1">
        <v>186.59</v>
      </c>
      <c r="E258" s="1">
        <f t="shared" si="7"/>
        <v>256</v>
      </c>
      <c r="F258" s="4">
        <f t="shared" si="6"/>
        <v>6061.118125</v>
      </c>
      <c r="G258" s="73">
        <f>F257*'Training-data'!$S$10+E257*'Training-data'!$S$11</f>
        <v>8832.3846433956114</v>
      </c>
      <c r="H258" s="76" t="e">
        <f>F257*'Training-data'!$Y$10+E257*'Training-data'!$Y$11</f>
        <v>#DIV/0!</v>
      </c>
      <c r="I258" s="76" t="e">
        <f>F257*'Training-data'!$AE$10+'Test-data'!E257*'Training-data'!$AE$11</f>
        <v>#DIV/0!</v>
      </c>
      <c r="J258" s="35"/>
    </row>
    <row r="259" spans="1:10" x14ac:dyDescent="0.2">
      <c r="A259" s="1">
        <v>1</v>
      </c>
      <c r="B259" s="1">
        <v>25501</v>
      </c>
      <c r="C259" s="1">
        <v>191.577</v>
      </c>
      <c r="E259" s="1">
        <f t="shared" si="7"/>
        <v>257</v>
      </c>
      <c r="F259" s="4">
        <f t="shared" si="6"/>
        <v>6416.1134285714279</v>
      </c>
      <c r="G259" s="73">
        <f>F258*'Training-data'!$S$10+E258*'Training-data'!$S$11</f>
        <v>8826.1622477729015</v>
      </c>
      <c r="H259" s="76" t="e">
        <f>F258*'Training-data'!$Y$10+E258*'Training-data'!$Y$11</f>
        <v>#DIV/0!</v>
      </c>
      <c r="I259" s="76" t="e">
        <f>F258*'Training-data'!$AE$10+'Test-data'!E258*'Training-data'!$AE$11</f>
        <v>#DIV/0!</v>
      </c>
      <c r="J259" s="35"/>
    </row>
    <row r="260" spans="1:10" x14ac:dyDescent="0.2">
      <c r="A260" s="1">
        <v>1</v>
      </c>
      <c r="B260" s="1">
        <v>24059</v>
      </c>
      <c r="C260" s="1">
        <v>144.29499999999999</v>
      </c>
      <c r="E260" s="1">
        <f t="shared" si="7"/>
        <v>258</v>
      </c>
      <c r="F260" s="4">
        <f t="shared" ref="F260:F323" si="8">AVERAGEIF($A$3:$A$10001,E260,$C$1:$C$10001)</f>
        <v>6540.1862500000007</v>
      </c>
      <c r="G260" s="73">
        <f>F259*'Training-data'!$S$10+E259*'Training-data'!$S$11</f>
        <v>8915.4993213008329</v>
      </c>
      <c r="H260" s="76" t="e">
        <f>F259*'Training-data'!$Y$10+E259*'Training-data'!$Y$11</f>
        <v>#DIV/0!</v>
      </c>
      <c r="I260" s="76" t="e">
        <f>F259*'Training-data'!$AE$10+'Test-data'!E259*'Training-data'!$AE$11</f>
        <v>#DIV/0!</v>
      </c>
      <c r="J260" s="35"/>
    </row>
    <row r="261" spans="1:10" x14ac:dyDescent="0.2">
      <c r="A261" s="1">
        <v>1</v>
      </c>
      <c r="B261" s="1">
        <v>22141</v>
      </c>
      <c r="C261" s="1">
        <v>191.69200000000001</v>
      </c>
      <c r="E261" s="1">
        <f t="shared" ref="E261:E324" si="9">E260+1</f>
        <v>259</v>
      </c>
      <c r="F261" s="4">
        <f t="shared" si="8"/>
        <v>6615.3297500000008</v>
      </c>
      <c r="G261" s="73">
        <f>F260*'Training-data'!$S$10+E260*'Training-data'!$S$11</f>
        <v>8966.6002034372559</v>
      </c>
      <c r="H261" s="76" t="e">
        <f>F260*'Training-data'!$Y$10+E260*'Training-data'!$Y$11</f>
        <v>#DIV/0!</v>
      </c>
      <c r="I261" s="76" t="e">
        <f>F260*'Training-data'!$AE$10+'Test-data'!E260*'Training-data'!$AE$11</f>
        <v>#DIV/0!</v>
      </c>
      <c r="J261" s="35"/>
    </row>
    <row r="262" spans="1:10" x14ac:dyDescent="0.2">
      <c r="A262" s="1">
        <v>1</v>
      </c>
      <c r="B262" s="1">
        <v>20205</v>
      </c>
      <c r="C262" s="1">
        <v>193.57300000000001</v>
      </c>
      <c r="E262" s="1">
        <f t="shared" si="9"/>
        <v>260</v>
      </c>
      <c r="F262" s="4">
        <f t="shared" si="8"/>
        <v>6646.2843749999993</v>
      </c>
      <c r="G262" s="73">
        <f>F261*'Training-data'!$S$10+E261*'Training-data'!$S$11</f>
        <v>9009.5993586156164</v>
      </c>
      <c r="H262" s="76" t="e">
        <f>F261*'Training-data'!$Y$10+E261*'Training-data'!$Y$11</f>
        <v>#DIV/0!</v>
      </c>
      <c r="I262" s="76" t="e">
        <f>F261*'Training-data'!$AE$10+'Test-data'!E261*'Training-data'!$AE$11</f>
        <v>#DIV/0!</v>
      </c>
      <c r="J262" s="35"/>
    </row>
    <row r="263" spans="1:10" x14ac:dyDescent="0.2">
      <c r="A263" s="1">
        <v>1</v>
      </c>
      <c r="B263" s="1">
        <v>18268</v>
      </c>
      <c r="C263" s="1">
        <v>193.67500000000001</v>
      </c>
      <c r="E263" s="1">
        <f t="shared" si="9"/>
        <v>261</v>
      </c>
      <c r="F263" s="4">
        <f t="shared" si="8"/>
        <v>6037.2439999999997</v>
      </c>
      <c r="G263" s="73">
        <f>F262*'Training-data'!$S$10+E262*'Training-data'!$S$11</f>
        <v>9045.2817109162461</v>
      </c>
      <c r="H263" s="76" t="e">
        <f>F262*'Training-data'!$Y$10+E262*'Training-data'!$Y$11</f>
        <v>#DIV/0!</v>
      </c>
      <c r="I263" s="76" t="e">
        <f>F262*'Training-data'!$AE$10+'Test-data'!E262*'Training-data'!$AE$11</f>
        <v>#DIV/0!</v>
      </c>
      <c r="J263" s="35"/>
    </row>
    <row r="264" spans="1:10" x14ac:dyDescent="0.2">
      <c r="A264" s="1">
        <v>1</v>
      </c>
      <c r="B264" s="1">
        <v>16329</v>
      </c>
      <c r="C264" s="1">
        <v>193.995</v>
      </c>
      <c r="E264" s="1">
        <f t="shared" si="9"/>
        <v>262</v>
      </c>
      <c r="F264" s="4">
        <f t="shared" si="8"/>
        <v>6371.4310000000005</v>
      </c>
      <c r="G264" s="73">
        <f>F263*'Training-data'!$S$10+E263*'Training-data'!$S$11</f>
        <v>8974.9935614167498</v>
      </c>
      <c r="H264" s="76" t="e">
        <f>F263*'Training-data'!$Y$10+E263*'Training-data'!$Y$11</f>
        <v>#DIV/0!</v>
      </c>
      <c r="I264" s="76" t="e">
        <f>F263*'Training-data'!$AE$10+'Test-data'!E263*'Training-data'!$AE$11</f>
        <v>#DIV/0!</v>
      </c>
      <c r="J264" s="35"/>
    </row>
    <row r="265" spans="1:10" x14ac:dyDescent="0.2">
      <c r="A265" s="1">
        <v>1</v>
      </c>
      <c r="B265" s="1">
        <v>14439</v>
      </c>
      <c r="C265" s="1">
        <v>188.89099999999999</v>
      </c>
      <c r="E265" s="1">
        <f t="shared" si="9"/>
        <v>263</v>
      </c>
      <c r="F265" s="4">
        <f t="shared" si="8"/>
        <v>6517.0316249999996</v>
      </c>
      <c r="G265" s="73">
        <f>F264*'Training-data'!$S$10+E264*'Training-data'!$S$11</f>
        <v>9060.8851918223554</v>
      </c>
      <c r="H265" s="76" t="e">
        <f>F264*'Training-data'!$Y$10+E264*'Training-data'!$Y$11</f>
        <v>#DIV/0!</v>
      </c>
      <c r="I265" s="76" t="e">
        <f>F264*'Training-data'!$AE$10+'Test-data'!E264*'Training-data'!$AE$11</f>
        <v>#DIV/0!</v>
      </c>
      <c r="J265" s="35"/>
    </row>
    <row r="266" spans="1:10" x14ac:dyDescent="0.2">
      <c r="A266" s="1">
        <v>1</v>
      </c>
      <c r="B266" s="1">
        <v>12557</v>
      </c>
      <c r="C266" s="1">
        <v>188.19499999999999</v>
      </c>
      <c r="E266" s="1">
        <f t="shared" si="9"/>
        <v>264</v>
      </c>
      <c r="F266" s="4">
        <f t="shared" si="8"/>
        <v>6613.8038750000005</v>
      </c>
      <c r="G266" s="73">
        <f>F265*'Training-data'!$S$10+E265*'Training-data'!$S$11</f>
        <v>9115.5506520369163</v>
      </c>
      <c r="H266" s="76" t="e">
        <f>F265*'Training-data'!$Y$10+E265*'Training-data'!$Y$11</f>
        <v>#DIV/0!</v>
      </c>
      <c r="I266" s="76" t="e">
        <f>F265*'Training-data'!$AE$10+'Test-data'!E265*'Training-data'!$AE$11</f>
        <v>#DIV/0!</v>
      </c>
      <c r="J266" s="35"/>
    </row>
    <row r="267" spans="1:10" x14ac:dyDescent="0.2">
      <c r="A267" s="1">
        <v>1</v>
      </c>
      <c r="B267" s="1">
        <v>10664</v>
      </c>
      <c r="C267" s="1">
        <v>189.071</v>
      </c>
      <c r="E267" s="1">
        <f t="shared" si="9"/>
        <v>265</v>
      </c>
      <c r="F267" s="4">
        <f t="shared" si="8"/>
        <v>6495.8517499999998</v>
      </c>
      <c r="G267" s="73">
        <f>F266*'Training-data'!$S$10+E266*'Training-data'!$S$11</f>
        <v>9162.1311000235164</v>
      </c>
      <c r="H267" s="76" t="e">
        <f>F266*'Training-data'!$Y$10+E266*'Training-data'!$Y$11</f>
        <v>#DIV/0!</v>
      </c>
      <c r="I267" s="76" t="e">
        <f>F266*'Training-data'!$AE$10+'Test-data'!E266*'Training-data'!$AE$11</f>
        <v>#DIV/0!</v>
      </c>
      <c r="J267" s="35"/>
    </row>
    <row r="268" spans="1:10" x14ac:dyDescent="0.2">
      <c r="A268" s="1">
        <v>1</v>
      </c>
      <c r="B268" s="1">
        <v>8764</v>
      </c>
      <c r="C268" s="1">
        <v>189.976</v>
      </c>
      <c r="E268" s="1">
        <f t="shared" si="9"/>
        <v>266</v>
      </c>
      <c r="F268" s="4">
        <f t="shared" si="8"/>
        <v>6032.6097142857134</v>
      </c>
      <c r="G268" s="73">
        <f>F267*'Training-data'!$S$10+E267*'Training-data'!$S$11</f>
        <v>9173.1574424819974</v>
      </c>
      <c r="H268" s="76" t="e">
        <f>F267*'Training-data'!$Y$10+E267*'Training-data'!$Y$11</f>
        <v>#DIV/0!</v>
      </c>
      <c r="I268" s="76" t="e">
        <f>F267*'Training-data'!$AE$10+'Test-data'!E267*'Training-data'!$AE$11</f>
        <v>#DIV/0!</v>
      </c>
      <c r="J268" s="35"/>
    </row>
    <row r="269" spans="1:10" x14ac:dyDescent="0.2">
      <c r="A269" s="1">
        <v>1</v>
      </c>
      <c r="B269" s="1">
        <v>6833</v>
      </c>
      <c r="C269" s="1">
        <v>193.18299999999999</v>
      </c>
      <c r="E269" s="1">
        <f t="shared" si="9"/>
        <v>267</v>
      </c>
      <c r="F269" s="4">
        <f t="shared" si="8"/>
        <v>6665.2001249999994</v>
      </c>
      <c r="G269" s="73">
        <f>F268*'Training-data'!$S$10+E268*'Training-data'!$S$11</f>
        <v>9127.010611548636</v>
      </c>
      <c r="H269" s="76" t="e">
        <f>F268*'Training-data'!$Y$10+E268*'Training-data'!$Y$11</f>
        <v>#DIV/0!</v>
      </c>
      <c r="I269" s="76" t="e">
        <f>F268*'Training-data'!$AE$10+'Test-data'!E268*'Training-data'!$AE$11</f>
        <v>#DIV/0!</v>
      </c>
      <c r="J269" s="35"/>
    </row>
    <row r="270" spans="1:10" x14ac:dyDescent="0.2">
      <c r="A270" s="1">
        <v>1</v>
      </c>
      <c r="B270" s="1">
        <v>4937</v>
      </c>
      <c r="C270" s="1">
        <v>189.59700000000001</v>
      </c>
      <c r="E270" s="1">
        <f t="shared" si="9"/>
        <v>268</v>
      </c>
      <c r="F270" s="4">
        <f t="shared" si="8"/>
        <v>6843.4691249999996</v>
      </c>
      <c r="G270" s="73">
        <f>F269*'Training-data'!$S$10+E269*'Training-data'!$S$11</f>
        <v>9262.3119391741584</v>
      </c>
      <c r="H270" s="76" t="e">
        <f>F269*'Training-data'!$Y$10+E269*'Training-data'!$Y$11</f>
        <v>#DIV/0!</v>
      </c>
      <c r="I270" s="76" t="e">
        <f>F269*'Training-data'!$AE$10+'Test-data'!E269*'Training-data'!$AE$11</f>
        <v>#DIV/0!</v>
      </c>
      <c r="J270" s="35"/>
    </row>
    <row r="271" spans="1:10" x14ac:dyDescent="0.2">
      <c r="A271" s="1">
        <v>1</v>
      </c>
      <c r="B271" s="1">
        <v>3090</v>
      </c>
      <c r="C271" s="1">
        <v>184.697</v>
      </c>
      <c r="E271" s="1">
        <f t="shared" si="9"/>
        <v>269</v>
      </c>
      <c r="F271" s="4">
        <f t="shared" si="8"/>
        <v>6123.8442857142863</v>
      </c>
      <c r="G271" s="73">
        <f>F270*'Training-data'!$S$10+E270*'Training-data'!$S$11</f>
        <v>9322.3866355417285</v>
      </c>
      <c r="H271" s="76" t="e">
        <f>F270*'Training-data'!$Y$10+E270*'Training-data'!$Y$11</f>
        <v>#DIV/0!</v>
      </c>
      <c r="I271" s="76" t="e">
        <f>F270*'Training-data'!$AE$10+'Test-data'!E270*'Training-data'!$AE$11</f>
        <v>#DIV/0!</v>
      </c>
      <c r="J271" s="35"/>
    </row>
    <row r="272" spans="1:10" x14ac:dyDescent="0.2">
      <c r="A272" s="1">
        <v>1</v>
      </c>
      <c r="B272" s="1">
        <v>1132</v>
      </c>
      <c r="C272" s="1">
        <v>195.58699999999999</v>
      </c>
      <c r="E272" s="1">
        <f t="shared" si="9"/>
        <v>270</v>
      </c>
      <c r="F272" s="4">
        <f t="shared" si="8"/>
        <v>6694.2823750000007</v>
      </c>
      <c r="G272" s="73">
        <f>F271*'Training-data'!$S$10+E271*'Training-data'!$S$11</f>
        <v>9233.7878880349763</v>
      </c>
      <c r="H272" s="76" t="e">
        <f>F271*'Training-data'!$Y$10+E271*'Training-data'!$Y$11</f>
        <v>#DIV/0!</v>
      </c>
      <c r="I272" s="76" t="e">
        <f>F271*'Training-data'!$AE$10+'Test-data'!E271*'Training-data'!$AE$11</f>
        <v>#DIV/0!</v>
      </c>
      <c r="J272" s="35"/>
    </row>
    <row r="273" spans="1:10" x14ac:dyDescent="0.2">
      <c r="A273" s="1">
        <v>1</v>
      </c>
      <c r="B273" s="1">
        <v>0</v>
      </c>
      <c r="C273" s="1">
        <v>113.08499999999999</v>
      </c>
      <c r="E273" s="1">
        <f t="shared" si="9"/>
        <v>271</v>
      </c>
      <c r="F273" s="4">
        <f t="shared" si="8"/>
        <v>6424.1157142857137</v>
      </c>
      <c r="G273" s="73">
        <f>F272*'Training-data'!$S$10+E272*'Training-data'!$S$11</f>
        <v>9358.7980216826909</v>
      </c>
      <c r="H273" s="76" t="e">
        <f>F272*'Training-data'!$Y$10+E272*'Training-data'!$Y$11</f>
        <v>#DIV/0!</v>
      </c>
      <c r="I273" s="76" t="e">
        <f>F272*'Training-data'!$AE$10+'Test-data'!E272*'Training-data'!$AE$11</f>
        <v>#DIV/0!</v>
      </c>
      <c r="J273" s="35"/>
    </row>
    <row r="274" spans="1:10" x14ac:dyDescent="0.2">
      <c r="A274" s="1">
        <v>2</v>
      </c>
      <c r="B274" s="1">
        <v>108631</v>
      </c>
      <c r="C274" s="1">
        <v>12.298</v>
      </c>
      <c r="E274" s="1">
        <f t="shared" si="9"/>
        <v>272</v>
      </c>
      <c r="F274" s="4">
        <f t="shared" si="8"/>
        <v>6858.9400000000005</v>
      </c>
      <c r="G274" s="73">
        <f>F273*'Training-data'!$S$10+E273*'Training-data'!$S$11</f>
        <v>9344.6206504701022</v>
      </c>
      <c r="H274" s="76" t="e">
        <f>F273*'Training-data'!$Y$10+E273*'Training-data'!$Y$11</f>
        <v>#DIV/0!</v>
      </c>
      <c r="I274" s="76" t="e">
        <f>F273*'Training-data'!$AE$10+'Test-data'!E273*'Training-data'!$AE$11</f>
        <v>#DIV/0!</v>
      </c>
      <c r="J274" s="35"/>
    </row>
    <row r="275" spans="1:10" x14ac:dyDescent="0.2">
      <c r="A275" s="1">
        <v>2</v>
      </c>
      <c r="B275" s="1">
        <v>295620</v>
      </c>
      <c r="C275" s="1">
        <v>10.191000000000001</v>
      </c>
      <c r="E275" s="1">
        <f t="shared" si="9"/>
        <v>273</v>
      </c>
      <c r="F275" s="4">
        <f t="shared" si="8"/>
        <v>6626.1353749999989</v>
      </c>
      <c r="G275" s="73">
        <f>F274*'Training-data'!$S$10+E274*'Training-data'!$S$11</f>
        <v>9447.1758230392334</v>
      </c>
      <c r="H275" s="76" t="e">
        <f>F274*'Training-data'!$Y$10+E274*'Training-data'!$Y$11</f>
        <v>#DIV/0!</v>
      </c>
      <c r="I275" s="76" t="e">
        <f>F274*'Training-data'!$AE$10+'Test-data'!E274*'Training-data'!$AE$11</f>
        <v>#DIV/0!</v>
      </c>
      <c r="J275" s="35"/>
    </row>
    <row r="276" spans="1:10" x14ac:dyDescent="0.2">
      <c r="A276" s="1">
        <v>2</v>
      </c>
      <c r="B276" s="1">
        <v>498885</v>
      </c>
      <c r="C276" s="1">
        <v>88.998000000000005</v>
      </c>
      <c r="E276" s="1">
        <f t="shared" si="9"/>
        <v>274</v>
      </c>
      <c r="F276" s="4">
        <f t="shared" si="8"/>
        <v>6084.4092857142869</v>
      </c>
      <c r="G276" s="73">
        <f>F275*'Training-data'!$S$10+E275*'Training-data'!$S$11</f>
        <v>9439.1848652719327</v>
      </c>
      <c r="H276" s="76" t="e">
        <f>F275*'Training-data'!$Y$10+E275*'Training-data'!$Y$11</f>
        <v>#DIV/0!</v>
      </c>
      <c r="I276" s="76" t="e">
        <f>F275*'Training-data'!$AE$10+'Test-data'!E275*'Training-data'!$AE$11</f>
        <v>#DIV/0!</v>
      </c>
      <c r="J276" s="35"/>
    </row>
    <row r="277" spans="1:10" x14ac:dyDescent="0.2">
      <c r="A277" s="1">
        <v>2</v>
      </c>
      <c r="B277" s="1">
        <v>496783</v>
      </c>
      <c r="C277" s="1">
        <v>209.98500000000001</v>
      </c>
      <c r="E277" s="1">
        <f t="shared" si="9"/>
        <v>275</v>
      </c>
      <c r="F277" s="4">
        <f t="shared" si="8"/>
        <v>6608.4977499999995</v>
      </c>
      <c r="G277" s="73">
        <f>F276*'Training-data'!$S$10+E276*'Training-data'!$S$11</f>
        <v>9380.042628842788</v>
      </c>
      <c r="H277" s="76" t="e">
        <f>F276*'Training-data'!$Y$10+E276*'Training-data'!$Y$11</f>
        <v>#DIV/0!</v>
      </c>
      <c r="I277" s="76" t="e">
        <f>F276*'Training-data'!$AE$10+'Test-data'!E276*'Training-data'!$AE$11</f>
        <v>#DIV/0!</v>
      </c>
      <c r="J277" s="35"/>
    </row>
    <row r="278" spans="1:10" x14ac:dyDescent="0.2">
      <c r="A278" s="1">
        <v>2</v>
      </c>
      <c r="B278" s="1">
        <v>493362</v>
      </c>
      <c r="C278" s="1">
        <v>342.07499999999999</v>
      </c>
      <c r="E278" s="1">
        <f t="shared" si="9"/>
        <v>276</v>
      </c>
      <c r="F278" s="4">
        <f t="shared" si="8"/>
        <v>6465.8827500000007</v>
      </c>
      <c r="G278" s="73">
        <f>F277*'Training-data'!$S$10+E277*'Training-data'!$S$11</f>
        <v>9497.3781821898774</v>
      </c>
      <c r="H278" s="76" t="e">
        <f>F277*'Training-data'!$Y$10+E277*'Training-data'!$Y$11</f>
        <v>#DIV/0!</v>
      </c>
      <c r="I278" s="76" t="e">
        <f>F277*'Training-data'!$AE$10+'Test-data'!E277*'Training-data'!$AE$11</f>
        <v>#DIV/0!</v>
      </c>
      <c r="J278" s="35"/>
    </row>
    <row r="279" spans="1:10" x14ac:dyDescent="0.2">
      <c r="A279" s="1">
        <v>2</v>
      </c>
      <c r="B279" s="1">
        <v>489708</v>
      </c>
      <c r="C279" s="1">
        <v>365.49799999999999</v>
      </c>
      <c r="E279" s="1">
        <f t="shared" si="9"/>
        <v>277</v>
      </c>
      <c r="F279" s="4">
        <f t="shared" si="8"/>
        <v>6351.5368750000007</v>
      </c>
      <c r="G279" s="73">
        <f>F278*'Training-data'!$S$10+E278*'Training-data'!$S$11</f>
        <v>9504.3208408077298</v>
      </c>
      <c r="H279" s="76" t="e">
        <f>F278*'Training-data'!$Y$10+E278*'Training-data'!$Y$11</f>
        <v>#DIV/0!</v>
      </c>
      <c r="I279" s="76" t="e">
        <f>F278*'Training-data'!$AE$10+'Test-data'!E278*'Training-data'!$AE$11</f>
        <v>#DIV/0!</v>
      </c>
      <c r="J279" s="35"/>
    </row>
    <row r="280" spans="1:10" x14ac:dyDescent="0.2">
      <c r="A280" s="1">
        <v>2</v>
      </c>
      <c r="B280" s="1">
        <v>486104</v>
      </c>
      <c r="C280" s="1">
        <v>360.19499999999999</v>
      </c>
      <c r="E280" s="1">
        <f t="shared" si="9"/>
        <v>278</v>
      </c>
      <c r="F280" s="4">
        <f t="shared" si="8"/>
        <v>6590.8393749999996</v>
      </c>
      <c r="G280" s="73">
        <f>F279*'Training-data'!$S$10+E279*'Training-data'!$S$11</f>
        <v>9515.9443068720466</v>
      </c>
      <c r="H280" s="76" t="e">
        <f>F279*'Training-data'!$Y$10+E279*'Training-data'!$Y$11</f>
        <v>#DIV/0!</v>
      </c>
      <c r="I280" s="76" t="e">
        <f>F279*'Training-data'!$AE$10+'Test-data'!E279*'Training-data'!$AE$11</f>
        <v>#DIV/0!</v>
      </c>
      <c r="J280" s="35"/>
    </row>
    <row r="281" spans="1:10" x14ac:dyDescent="0.2">
      <c r="A281" s="1">
        <v>2</v>
      </c>
      <c r="B281" s="1">
        <v>482496</v>
      </c>
      <c r="C281" s="1">
        <v>360.77300000000002</v>
      </c>
      <c r="E281" s="1">
        <f t="shared" si="9"/>
        <v>279</v>
      </c>
      <c r="F281" s="4">
        <f t="shared" si="8"/>
        <v>6072.7018749999997</v>
      </c>
      <c r="G281" s="73">
        <f>F280*'Training-data'!$S$10+E280*'Training-data'!$S$11</f>
        <v>9586.1249425385449</v>
      </c>
      <c r="H281" s="76" t="e">
        <f>F280*'Training-data'!$Y$10+E280*'Training-data'!$Y$11</f>
        <v>#DIV/0!</v>
      </c>
      <c r="I281" s="76" t="e">
        <f>F280*'Training-data'!$AE$10+'Test-data'!E280*'Training-data'!$AE$11</f>
        <v>#DIV/0!</v>
      </c>
      <c r="J281" s="35"/>
    </row>
    <row r="282" spans="1:10" x14ac:dyDescent="0.2">
      <c r="A282" s="1">
        <v>2</v>
      </c>
      <c r="B282" s="1">
        <v>478910</v>
      </c>
      <c r="C282" s="1">
        <v>358.392</v>
      </c>
      <c r="E282" s="1">
        <f t="shared" si="9"/>
        <v>280</v>
      </c>
      <c r="F282" s="4">
        <f t="shared" si="8"/>
        <v>6158.6327142857144</v>
      </c>
      <c r="G282" s="73">
        <f>F281*'Training-data'!$S$10+E281*'Training-data'!$S$11</f>
        <v>9530.8885095037476</v>
      </c>
      <c r="H282" s="76" t="e">
        <f>F281*'Training-data'!$Y$10+E281*'Training-data'!$Y$11</f>
        <v>#DIV/0!</v>
      </c>
      <c r="I282" s="76" t="e">
        <f>F281*'Training-data'!$AE$10+'Test-data'!E281*'Training-data'!$AE$11</f>
        <v>#DIV/0!</v>
      </c>
      <c r="J282" s="35"/>
    </row>
    <row r="283" spans="1:10" x14ac:dyDescent="0.2">
      <c r="A283" s="1">
        <v>2</v>
      </c>
      <c r="B283" s="1">
        <v>475308</v>
      </c>
      <c r="C283" s="1">
        <v>360.09100000000001</v>
      </c>
      <c r="E283" s="1">
        <f t="shared" si="9"/>
        <v>281</v>
      </c>
      <c r="F283" s="4">
        <f t="shared" si="8"/>
        <v>6567.8667500000001</v>
      </c>
      <c r="G283" s="73">
        <f>F282*'Training-data'!$S$10+E282*'Training-data'!$S$11</f>
        <v>9575.6738345071772</v>
      </c>
      <c r="H283" s="76" t="e">
        <f>F282*'Training-data'!$Y$10+E282*'Training-data'!$Y$11</f>
        <v>#DIV/0!</v>
      </c>
      <c r="I283" s="76" t="e">
        <f>F282*'Training-data'!$AE$10+'Test-data'!E282*'Training-data'!$AE$11</f>
        <v>#DIV/0!</v>
      </c>
      <c r="J283" s="35"/>
    </row>
    <row r="284" spans="1:10" x14ac:dyDescent="0.2">
      <c r="A284" s="1">
        <v>2</v>
      </c>
      <c r="B284" s="1">
        <v>471771</v>
      </c>
      <c r="C284" s="1">
        <v>353.58800000000002</v>
      </c>
      <c r="E284" s="1">
        <f t="shared" si="9"/>
        <v>282</v>
      </c>
      <c r="F284" s="4">
        <f t="shared" si="8"/>
        <v>6872.1618750000007</v>
      </c>
      <c r="G284" s="73">
        <f>F283*'Training-data'!$S$10+E283*'Training-data'!$S$11</f>
        <v>9673.9917682952382</v>
      </c>
      <c r="H284" s="76" t="e">
        <f>F283*'Training-data'!$Y$10+E283*'Training-data'!$Y$11</f>
        <v>#DIV/0!</v>
      </c>
      <c r="I284" s="76" t="e">
        <f>F283*'Training-data'!$AE$10+'Test-data'!E283*'Training-data'!$AE$11</f>
        <v>#DIV/0!</v>
      </c>
      <c r="J284" s="35"/>
    </row>
    <row r="285" spans="1:10" x14ac:dyDescent="0.2">
      <c r="A285" s="1">
        <v>2</v>
      </c>
      <c r="B285" s="1">
        <v>468208</v>
      </c>
      <c r="C285" s="1">
        <v>356.08600000000001</v>
      </c>
      <c r="E285" s="1">
        <f t="shared" si="9"/>
        <v>283</v>
      </c>
      <c r="F285" s="4">
        <f t="shared" si="8"/>
        <v>6296.6961250000004</v>
      </c>
      <c r="G285" s="73">
        <f>F284*'Training-data'!$S$10+E284*'Training-data'!$S$11</f>
        <v>9754.9338959805136</v>
      </c>
      <c r="H285" s="76" t="e">
        <f>F284*'Training-data'!$Y$10+E284*'Training-data'!$Y$11</f>
        <v>#DIV/0!</v>
      </c>
      <c r="I285" s="76" t="e">
        <f>F284*'Training-data'!$AE$10+'Test-data'!E284*'Training-data'!$AE$11</f>
        <v>#DIV/0!</v>
      </c>
      <c r="J285" s="35"/>
    </row>
    <row r="286" spans="1:10" x14ac:dyDescent="0.2">
      <c r="A286" s="1">
        <v>2</v>
      </c>
      <c r="B286" s="1">
        <v>464584</v>
      </c>
      <c r="C286" s="1">
        <v>362.49299999999999</v>
      </c>
      <c r="E286" s="1">
        <f t="shared" si="9"/>
        <v>284</v>
      </c>
      <c r="F286" s="4">
        <f t="shared" si="8"/>
        <v>6192.4026249999997</v>
      </c>
      <c r="G286" s="73">
        <f>F285*'Training-data'!$S$10+E285*'Training-data'!$S$11</f>
        <v>9690.2050396926861</v>
      </c>
      <c r="H286" s="76" t="e">
        <f>F285*'Training-data'!$Y$10+E285*'Training-data'!$Y$11</f>
        <v>#DIV/0!</v>
      </c>
      <c r="I286" s="76" t="e">
        <f>F285*'Training-data'!$AE$10+'Test-data'!E285*'Training-data'!$AE$11</f>
        <v>#DIV/0!</v>
      </c>
      <c r="J286" s="35"/>
    </row>
    <row r="287" spans="1:10" x14ac:dyDescent="0.2">
      <c r="A287" s="1">
        <v>2</v>
      </c>
      <c r="B287" s="1">
        <v>461025</v>
      </c>
      <c r="C287" s="1">
        <v>355.66300000000001</v>
      </c>
      <c r="E287" s="1">
        <f t="shared" si="9"/>
        <v>285</v>
      </c>
      <c r="F287" s="4">
        <f t="shared" si="8"/>
        <v>6039.8511428571428</v>
      </c>
      <c r="G287" s="73">
        <f>F286*'Training-data'!$S$10+E286*'Training-data'!$S$11</f>
        <v>9703.492980046698</v>
      </c>
      <c r="H287" s="76" t="e">
        <f>F286*'Training-data'!$Y$10+E286*'Training-data'!$Y$11</f>
        <v>#DIV/0!</v>
      </c>
      <c r="I287" s="76" t="e">
        <f>F286*'Training-data'!$AE$10+'Test-data'!E286*'Training-data'!$AE$11</f>
        <v>#DIV/0!</v>
      </c>
      <c r="J287" s="35"/>
    </row>
    <row r="288" spans="1:10" x14ac:dyDescent="0.2">
      <c r="A288" s="1">
        <v>2</v>
      </c>
      <c r="B288" s="1">
        <v>457378</v>
      </c>
      <c r="C288" s="1">
        <v>364.69099999999997</v>
      </c>
      <c r="E288" s="1">
        <f t="shared" si="9"/>
        <v>286</v>
      </c>
      <c r="F288" s="4">
        <f t="shared" si="8"/>
        <v>6989.9197499999991</v>
      </c>
      <c r="G288" s="73">
        <f>F287*'Training-data'!$S$10+E287*'Training-data'!$S$11</f>
        <v>9708.7903539376275</v>
      </c>
      <c r="H288" s="76" t="e">
        <f>F287*'Training-data'!$Y$10+E287*'Training-data'!$Y$11</f>
        <v>#DIV/0!</v>
      </c>
      <c r="I288" s="76" t="e">
        <f>F287*'Training-data'!$AE$10+'Test-data'!E287*'Training-data'!$AE$11</f>
        <v>#DIV/0!</v>
      </c>
      <c r="J288" s="35"/>
    </row>
    <row r="289" spans="1:10" x14ac:dyDescent="0.2">
      <c r="A289" s="1">
        <v>2</v>
      </c>
      <c r="B289" s="1">
        <v>453736</v>
      </c>
      <c r="C289" s="1">
        <v>364.09199999999998</v>
      </c>
      <c r="E289" s="1">
        <f t="shared" si="9"/>
        <v>287</v>
      </c>
      <c r="F289" s="4">
        <f t="shared" si="8"/>
        <v>6549.1029999999992</v>
      </c>
      <c r="G289" s="73">
        <f>F288*'Training-data'!$S$10+E288*'Training-data'!$S$11</f>
        <v>9896.6597856672997</v>
      </c>
      <c r="H289" s="76" t="e">
        <f>F288*'Training-data'!$Y$10+E288*'Training-data'!$Y$11</f>
        <v>#DIV/0!</v>
      </c>
      <c r="I289" s="76" t="e">
        <f>F288*'Training-data'!$AE$10+'Test-data'!E288*'Training-data'!$AE$11</f>
        <v>#DIV/0!</v>
      </c>
      <c r="J289" s="35"/>
    </row>
    <row r="290" spans="1:10" x14ac:dyDescent="0.2">
      <c r="A290" s="1">
        <v>2</v>
      </c>
      <c r="B290" s="1">
        <v>450925</v>
      </c>
      <c r="C290" s="1">
        <v>280.98700000000002</v>
      </c>
      <c r="E290" s="1">
        <f t="shared" si="9"/>
        <v>288</v>
      </c>
      <c r="F290" s="4">
        <f t="shared" si="8"/>
        <v>6175.2281428571423</v>
      </c>
      <c r="G290" s="73">
        <f>F289*'Training-data'!$S$10+E289*'Training-data'!$S$11</f>
        <v>9854.2261380871714</v>
      </c>
      <c r="H290" s="76" t="e">
        <f>F289*'Training-data'!$Y$10+E289*'Training-data'!$Y$11</f>
        <v>#DIV/0!</v>
      </c>
      <c r="I290" s="76" t="e">
        <f>F289*'Training-data'!$AE$10+'Test-data'!E289*'Training-data'!$AE$11</f>
        <v>#DIV/0!</v>
      </c>
      <c r="J290" s="35"/>
    </row>
    <row r="291" spans="1:10" x14ac:dyDescent="0.2">
      <c r="A291" s="1">
        <v>2</v>
      </c>
      <c r="B291" s="1">
        <v>447348</v>
      </c>
      <c r="C291" s="1">
        <v>357.673</v>
      </c>
      <c r="E291" s="1">
        <f t="shared" si="9"/>
        <v>289</v>
      </c>
      <c r="F291" s="4">
        <f t="shared" si="8"/>
        <v>6889.7748749999992</v>
      </c>
      <c r="G291" s="73">
        <f>F290*'Training-data'!$S$10+E290*'Training-data'!$S$11</f>
        <v>9822.8767426926424</v>
      </c>
      <c r="H291" s="76" t="e">
        <f>F290*'Training-data'!$Y$10+E290*'Training-data'!$Y$11</f>
        <v>#DIV/0!</v>
      </c>
      <c r="I291" s="76" t="e">
        <f>F290*'Training-data'!$AE$10+'Test-data'!E290*'Training-data'!$AE$11</f>
        <v>#DIV/0!</v>
      </c>
      <c r="J291" s="35"/>
    </row>
    <row r="292" spans="1:10" x14ac:dyDescent="0.2">
      <c r="A292" s="1">
        <v>2</v>
      </c>
      <c r="B292" s="1">
        <v>443766</v>
      </c>
      <c r="C292" s="1">
        <v>358.16800000000001</v>
      </c>
      <c r="E292" s="1">
        <f t="shared" si="9"/>
        <v>290</v>
      </c>
      <c r="F292" s="4">
        <f t="shared" si="8"/>
        <v>6245.5198571428573</v>
      </c>
      <c r="G292" s="73">
        <f>F291*'Training-data'!$S$10+E291*'Training-data'!$S$11</f>
        <v>9971.7484146294155</v>
      </c>
      <c r="H292" s="76" t="e">
        <f>F291*'Training-data'!$Y$10+E291*'Training-data'!$Y$11</f>
        <v>#DIV/0!</v>
      </c>
      <c r="I292" s="76" t="e">
        <f>F291*'Training-data'!$AE$10+'Test-data'!E291*'Training-data'!$AE$11</f>
        <v>#DIV/0!</v>
      </c>
      <c r="J292" s="35"/>
    </row>
    <row r="293" spans="1:10" x14ac:dyDescent="0.2">
      <c r="A293" s="1">
        <v>2</v>
      </c>
      <c r="B293" s="1">
        <v>440186</v>
      </c>
      <c r="C293" s="1">
        <v>357.97500000000002</v>
      </c>
      <c r="E293" s="1">
        <f t="shared" si="9"/>
        <v>291</v>
      </c>
      <c r="F293" s="4">
        <f t="shared" si="8"/>
        <v>6803.7230000000009</v>
      </c>
      <c r="G293" s="73">
        <f>F292*'Training-data'!$S$10+E292*'Training-data'!$S$11</f>
        <v>9895.6294174291052</v>
      </c>
      <c r="H293" s="76" t="e">
        <f>F292*'Training-data'!$Y$10+E292*'Training-data'!$Y$11</f>
        <v>#DIV/0!</v>
      </c>
      <c r="I293" s="76" t="e">
        <f>F292*'Training-data'!$AE$10+'Test-data'!E292*'Training-data'!$AE$11</f>
        <v>#DIV/0!</v>
      </c>
      <c r="J293" s="35"/>
    </row>
    <row r="294" spans="1:10" x14ac:dyDescent="0.2">
      <c r="A294" s="1">
        <v>2</v>
      </c>
      <c r="B294" s="1">
        <v>436574</v>
      </c>
      <c r="C294" s="1">
        <v>361.11399999999998</v>
      </c>
      <c r="E294" s="1">
        <f t="shared" si="9"/>
        <v>292</v>
      </c>
      <c r="F294" s="4">
        <f t="shared" si="8"/>
        <v>6230.6337142857146</v>
      </c>
      <c r="G294" s="73">
        <f>F293*'Training-data'!$S$10+E293*'Training-data'!$S$11</f>
        <v>10018.613686167666</v>
      </c>
      <c r="H294" s="76" t="e">
        <f>F293*'Training-data'!$Y$10+E293*'Training-data'!$Y$11</f>
        <v>#DIV/0!</v>
      </c>
      <c r="I294" s="76" t="e">
        <f>F293*'Training-data'!$AE$10+'Test-data'!E293*'Training-data'!$AE$11</f>
        <v>#DIV/0!</v>
      </c>
      <c r="J294" s="35"/>
    </row>
    <row r="295" spans="1:10" x14ac:dyDescent="0.2">
      <c r="A295" s="1">
        <v>2</v>
      </c>
      <c r="B295" s="1">
        <v>433038</v>
      </c>
      <c r="C295" s="1">
        <v>353.48500000000001</v>
      </c>
      <c r="E295" s="1">
        <f t="shared" si="9"/>
        <v>293</v>
      </c>
      <c r="F295" s="4">
        <f t="shared" si="8"/>
        <v>7247.5076250000002</v>
      </c>
      <c r="G295" s="73">
        <f>F294*'Training-data'!$S$10+E294*'Training-data'!$S$11</f>
        <v>9954.278325317875</v>
      </c>
      <c r="H295" s="76" t="e">
        <f>F294*'Training-data'!$Y$10+E294*'Training-data'!$Y$11</f>
        <v>#DIV/0!</v>
      </c>
      <c r="I295" s="76" t="e">
        <f>F294*'Training-data'!$AE$10+'Test-data'!E294*'Training-data'!$AE$11</f>
        <v>#DIV/0!</v>
      </c>
      <c r="J295" s="35"/>
    </row>
    <row r="296" spans="1:10" x14ac:dyDescent="0.2">
      <c r="A296" s="1">
        <v>2</v>
      </c>
      <c r="B296" s="1">
        <v>429574</v>
      </c>
      <c r="C296" s="1">
        <v>345.97199999999998</v>
      </c>
      <c r="E296" s="1">
        <f t="shared" si="9"/>
        <v>294</v>
      </c>
      <c r="F296" s="4">
        <f t="shared" si="8"/>
        <v>6149.3237142857151</v>
      </c>
      <c r="G296" s="73">
        <f>F295*'Training-data'!$S$10+E295*'Training-data'!$S$11</f>
        <v>10153.209392751534</v>
      </c>
      <c r="H296" s="76" t="e">
        <f>F295*'Training-data'!$Y$10+E295*'Training-data'!$Y$11</f>
        <v>#DIV/0!</v>
      </c>
      <c r="I296" s="76" t="e">
        <f>F295*'Training-data'!$AE$10+'Test-data'!E295*'Training-data'!$AE$11</f>
        <v>#DIV/0!</v>
      </c>
      <c r="J296" s="35"/>
    </row>
    <row r="297" spans="1:10" x14ac:dyDescent="0.2">
      <c r="A297" s="1">
        <v>2</v>
      </c>
      <c r="B297" s="1">
        <v>425982</v>
      </c>
      <c r="C297" s="1">
        <v>359.18799999999999</v>
      </c>
      <c r="E297" s="1">
        <f t="shared" si="9"/>
        <v>295</v>
      </c>
      <c r="F297" s="4">
        <f t="shared" si="8"/>
        <v>6783.7423749999998</v>
      </c>
      <c r="G297" s="73">
        <f>F296*'Training-data'!$S$10+E296*'Training-data'!$S$11</f>
        <v>10001.928757479604</v>
      </c>
      <c r="H297" s="76" t="e">
        <f>F296*'Training-data'!$Y$10+E296*'Training-data'!$Y$11</f>
        <v>#DIV/0!</v>
      </c>
      <c r="I297" s="76" t="e">
        <f>F296*'Training-data'!$AE$10+'Test-data'!E296*'Training-data'!$AE$11</f>
        <v>#DIV/0!</v>
      </c>
      <c r="J297" s="35"/>
    </row>
    <row r="298" spans="1:10" x14ac:dyDescent="0.2">
      <c r="A298" s="1">
        <v>2</v>
      </c>
      <c r="B298" s="1">
        <v>422340</v>
      </c>
      <c r="C298" s="1">
        <v>364.28500000000003</v>
      </c>
      <c r="E298" s="1">
        <f t="shared" si="9"/>
        <v>296</v>
      </c>
      <c r="F298" s="4">
        <f t="shared" si="8"/>
        <v>6778.0562500000005</v>
      </c>
      <c r="G298" s="73">
        <f>F297*'Training-data'!$S$10+E297*'Training-data'!$S$11</f>
        <v>10137.532807110636</v>
      </c>
      <c r="H298" s="76" t="e">
        <f>F297*'Training-data'!$Y$10+E297*'Training-data'!$Y$11</f>
        <v>#DIV/0!</v>
      </c>
      <c r="I298" s="76" t="e">
        <f>F297*'Training-data'!$AE$10+'Test-data'!E297*'Training-data'!$AE$11</f>
        <v>#DIV/0!</v>
      </c>
      <c r="J298" s="35"/>
    </row>
    <row r="299" spans="1:10" x14ac:dyDescent="0.2">
      <c r="A299" s="1">
        <v>2</v>
      </c>
      <c r="B299" s="1">
        <v>418646</v>
      </c>
      <c r="C299" s="1">
        <v>369.39499999999998</v>
      </c>
      <c r="E299" s="1">
        <f t="shared" si="9"/>
        <v>297</v>
      </c>
      <c r="F299" s="4">
        <f t="shared" si="8"/>
        <v>6516.2182857142852</v>
      </c>
      <c r="G299" s="73">
        <f>F298*'Training-data'!$S$10+E298*'Training-data'!$S$11</f>
        <v>10167.148176600724</v>
      </c>
      <c r="H299" s="76" t="e">
        <f>F298*'Training-data'!$Y$10+E298*'Training-data'!$Y$11</f>
        <v>#DIV/0!</v>
      </c>
      <c r="I299" s="76" t="e">
        <f>F298*'Training-data'!$AE$10+'Test-data'!E298*'Training-data'!$AE$11</f>
        <v>#DIV/0!</v>
      </c>
      <c r="J299" s="35"/>
    </row>
    <row r="300" spans="1:10" x14ac:dyDescent="0.2">
      <c r="A300" s="1">
        <v>2</v>
      </c>
      <c r="B300" s="1">
        <v>414988</v>
      </c>
      <c r="C300" s="1">
        <v>365.42500000000001</v>
      </c>
      <c r="E300" s="1">
        <f t="shared" si="9"/>
        <v>298</v>
      </c>
      <c r="F300" s="4">
        <f t="shared" si="8"/>
        <v>6542.9107142857147</v>
      </c>
      <c r="G300" s="73">
        <f>F299*'Training-data'!$S$10+E299*'Training-data'!$S$11</f>
        <v>10154.349872630655</v>
      </c>
      <c r="H300" s="76" t="e">
        <f>F299*'Training-data'!$Y$10+E299*'Training-data'!$Y$11</f>
        <v>#DIV/0!</v>
      </c>
      <c r="I300" s="76" t="e">
        <f>F299*'Training-data'!$AE$10+'Test-data'!E299*'Training-data'!$AE$11</f>
        <v>#DIV/0!</v>
      </c>
      <c r="J300" s="35"/>
    </row>
    <row r="301" spans="1:10" x14ac:dyDescent="0.2">
      <c r="A301" s="1">
        <v>2</v>
      </c>
      <c r="B301" s="1">
        <v>411361</v>
      </c>
      <c r="C301" s="1">
        <v>362.54700000000003</v>
      </c>
      <c r="E301" s="1">
        <f t="shared" si="9"/>
        <v>299</v>
      </c>
      <c r="F301" s="4">
        <f t="shared" si="8"/>
        <v>6996.7132500000007</v>
      </c>
      <c r="G301" s="73">
        <f>F300*'Training-data'!$S$10+E300*'Training-data'!$S$11</f>
        <v>10189.326489582874</v>
      </c>
      <c r="H301" s="76" t="e">
        <f>F300*'Training-data'!$Y$10+E300*'Training-data'!$Y$11</f>
        <v>#DIV/0!</v>
      </c>
      <c r="I301" s="76" t="e">
        <f>F300*'Training-data'!$AE$10+'Test-data'!E300*'Training-data'!$AE$11</f>
        <v>#DIV/0!</v>
      </c>
      <c r="J301" s="35"/>
    </row>
    <row r="302" spans="1:10" x14ac:dyDescent="0.2">
      <c r="A302" s="1">
        <v>2</v>
      </c>
      <c r="B302" s="1">
        <v>407804</v>
      </c>
      <c r="C302" s="1">
        <v>355.64499999999998</v>
      </c>
      <c r="E302" s="1">
        <f t="shared" si="9"/>
        <v>300</v>
      </c>
      <c r="F302" s="4">
        <f t="shared" si="8"/>
        <v>6427.0148571428572</v>
      </c>
      <c r="G302" s="73">
        <f>F301*'Training-data'!$S$10+E301*'Training-data'!$S$11</f>
        <v>10295.0240846331</v>
      </c>
      <c r="H302" s="76" t="e">
        <f>F301*'Training-data'!$Y$10+E301*'Training-data'!$Y$11</f>
        <v>#DIV/0!</v>
      </c>
      <c r="I302" s="76" t="e">
        <f>F301*'Training-data'!$AE$10+'Test-data'!E301*'Training-data'!$AE$11</f>
        <v>#DIV/0!</v>
      </c>
      <c r="J302" s="35"/>
    </row>
    <row r="303" spans="1:10" x14ac:dyDescent="0.2">
      <c r="A303" s="1">
        <v>2</v>
      </c>
      <c r="B303" s="1">
        <v>404289</v>
      </c>
      <c r="C303" s="1">
        <v>351.09199999999998</v>
      </c>
      <c r="E303" s="1">
        <f t="shared" si="9"/>
        <v>301</v>
      </c>
      <c r="F303" s="4">
        <f t="shared" si="8"/>
        <v>6795.2536250000003</v>
      </c>
      <c r="G303" s="73">
        <f>F302*'Training-data'!$S$10+E302*'Training-data'!$S$11</f>
        <v>10231.250188509786</v>
      </c>
      <c r="H303" s="76" t="e">
        <f>F302*'Training-data'!$Y$10+E302*'Training-data'!$Y$11</f>
        <v>#DIV/0!</v>
      </c>
      <c r="I303" s="76" t="e">
        <f>F302*'Training-data'!$AE$10+'Test-data'!E302*'Training-data'!$AE$11</f>
        <v>#DIV/0!</v>
      </c>
      <c r="J303" s="35"/>
    </row>
    <row r="304" spans="1:10" x14ac:dyDescent="0.2">
      <c r="A304" s="1">
        <v>2</v>
      </c>
      <c r="B304" s="1">
        <v>400754</v>
      </c>
      <c r="C304" s="1">
        <v>353.35899999999998</v>
      </c>
      <c r="E304" s="1">
        <f t="shared" si="9"/>
        <v>302</v>
      </c>
      <c r="F304" s="4">
        <f t="shared" si="8"/>
        <v>6593.0510000000004</v>
      </c>
      <c r="G304" s="73">
        <f>F303*'Training-data'!$S$10+E303*'Training-data'!$S$11</f>
        <v>10322.780117538041</v>
      </c>
      <c r="H304" s="76" t="e">
        <f>F303*'Training-data'!$Y$10+E303*'Training-data'!$Y$11</f>
        <v>#DIV/0!</v>
      </c>
      <c r="I304" s="76" t="e">
        <f>F303*'Training-data'!$AE$10+'Test-data'!E303*'Training-data'!$AE$11</f>
        <v>#DIV/0!</v>
      </c>
      <c r="J304" s="35"/>
    </row>
    <row r="305" spans="1:10" x14ac:dyDescent="0.2">
      <c r="A305" s="1">
        <v>2</v>
      </c>
      <c r="B305" s="1">
        <v>397161</v>
      </c>
      <c r="C305" s="1">
        <v>359.17899999999997</v>
      </c>
      <c r="E305" s="1">
        <f t="shared" si="9"/>
        <v>303</v>
      </c>
      <c r="F305" s="4">
        <f t="shared" si="8"/>
        <v>6954.6778749999994</v>
      </c>
      <c r="G305" s="73">
        <f>F304*'Training-data'!$S$10+E304*'Training-data'!$S$11</f>
        <v>10319.856245132483</v>
      </c>
      <c r="H305" s="76" t="e">
        <f>F304*'Training-data'!$Y$10+E304*'Training-data'!$Y$11</f>
        <v>#DIV/0!</v>
      </c>
      <c r="I305" s="76" t="e">
        <f>F304*'Training-data'!$AE$10+'Test-data'!E304*'Training-data'!$AE$11</f>
        <v>#DIV/0!</v>
      </c>
      <c r="J305" s="35"/>
    </row>
    <row r="306" spans="1:10" x14ac:dyDescent="0.2">
      <c r="A306" s="1">
        <v>2</v>
      </c>
      <c r="B306" s="1">
        <v>393505</v>
      </c>
      <c r="C306" s="1">
        <v>365.37299999999999</v>
      </c>
      <c r="E306" s="1">
        <f t="shared" si="9"/>
        <v>304</v>
      </c>
      <c r="F306" s="4">
        <f t="shared" si="8"/>
        <v>6178.6784285714293</v>
      </c>
      <c r="G306" s="73">
        <f>F305*'Training-data'!$S$10+E305*'Training-data'!$S$11</f>
        <v>10410.291375601499</v>
      </c>
      <c r="H306" s="76" t="e">
        <f>F305*'Training-data'!$Y$10+E305*'Training-data'!$Y$11</f>
        <v>#DIV/0!</v>
      </c>
      <c r="I306" s="76" t="e">
        <f>F305*'Training-data'!$AE$10+'Test-data'!E305*'Training-data'!$AE$11</f>
        <v>#DIV/0!</v>
      </c>
      <c r="J306" s="35"/>
    </row>
    <row r="307" spans="1:10" x14ac:dyDescent="0.2">
      <c r="A307" s="1">
        <v>2</v>
      </c>
      <c r="B307" s="1">
        <v>389841</v>
      </c>
      <c r="C307" s="1">
        <v>366.38099999999997</v>
      </c>
      <c r="E307" s="1">
        <f t="shared" si="9"/>
        <v>305</v>
      </c>
      <c r="F307" s="4">
        <f t="shared" si="8"/>
        <v>6680.3757499999992</v>
      </c>
      <c r="G307" s="73">
        <f>F306*'Training-data'!$S$10+E306*'Training-data'!$S$11</f>
        <v>10312.358109219265</v>
      </c>
      <c r="H307" s="76" t="e">
        <f>F306*'Training-data'!$Y$10+E306*'Training-data'!$Y$11</f>
        <v>#DIV/0!</v>
      </c>
      <c r="I307" s="76" t="e">
        <f>F306*'Training-data'!$AE$10+'Test-data'!E306*'Training-data'!$AE$11</f>
        <v>#DIV/0!</v>
      </c>
      <c r="J307" s="35"/>
    </row>
    <row r="308" spans="1:10" x14ac:dyDescent="0.2">
      <c r="A308" s="1">
        <v>2</v>
      </c>
      <c r="B308" s="1">
        <v>386293</v>
      </c>
      <c r="C308" s="1">
        <v>354.69200000000001</v>
      </c>
      <c r="E308" s="1">
        <f t="shared" si="9"/>
        <v>306</v>
      </c>
      <c r="F308" s="4">
        <f t="shared" si="8"/>
        <v>6397.6025714285706</v>
      </c>
      <c r="G308" s="73">
        <f>F307*'Training-data'!$S$10+E307*'Training-data'!$S$11</f>
        <v>10425.986132594324</v>
      </c>
      <c r="H308" s="76" t="e">
        <f>F307*'Training-data'!$Y$10+E307*'Training-data'!$Y$11</f>
        <v>#DIV/0!</v>
      </c>
      <c r="I308" s="76" t="e">
        <f>F307*'Training-data'!$AE$10+'Test-data'!E307*'Training-data'!$AE$11</f>
        <v>#DIV/0!</v>
      </c>
      <c r="J308" s="35"/>
    </row>
    <row r="309" spans="1:10" x14ac:dyDescent="0.2">
      <c r="A309" s="1">
        <v>2</v>
      </c>
      <c r="B309" s="1">
        <v>382701</v>
      </c>
      <c r="C309" s="1">
        <v>359.18799999999999</v>
      </c>
      <c r="E309" s="1">
        <f t="shared" si="9"/>
        <v>307</v>
      </c>
      <c r="F309" s="4">
        <f t="shared" si="8"/>
        <v>7044.1354999999994</v>
      </c>
      <c r="G309" s="73">
        <f>F308*'Training-data'!$S$10+E308*'Training-data'!$S$11</f>
        <v>10409.721371600139</v>
      </c>
      <c r="H309" s="76" t="e">
        <f>F308*'Training-data'!$Y$10+E308*'Training-data'!$Y$11</f>
        <v>#DIV/0!</v>
      </c>
      <c r="I309" s="76" t="e">
        <f>F308*'Training-data'!$AE$10+'Test-data'!E308*'Training-data'!$AE$11</f>
        <v>#DIV/0!</v>
      </c>
      <c r="J309" s="35"/>
    </row>
    <row r="310" spans="1:10" x14ac:dyDescent="0.2">
      <c r="A310" s="1">
        <v>2</v>
      </c>
      <c r="B310" s="1">
        <v>379146</v>
      </c>
      <c r="C310" s="1">
        <v>355.286</v>
      </c>
      <c r="E310" s="1">
        <f t="shared" si="9"/>
        <v>308</v>
      </c>
      <c r="F310" s="4">
        <f t="shared" si="8"/>
        <v>6316.5451428571441</v>
      </c>
      <c r="G310" s="73">
        <f>F309*'Training-data'!$S$10+E309*'Training-data'!$S$11</f>
        <v>10547.331304158011</v>
      </c>
      <c r="H310" s="76" t="e">
        <f>F309*'Training-data'!$Y$10+E309*'Training-data'!$Y$11</f>
        <v>#DIV/0!</v>
      </c>
      <c r="I310" s="76" t="e">
        <f>F309*'Training-data'!$AE$10+'Test-data'!E309*'Training-data'!$AE$11</f>
        <v>#DIV/0!</v>
      </c>
      <c r="J310" s="35"/>
    </row>
    <row r="311" spans="1:10" x14ac:dyDescent="0.2">
      <c r="A311" s="1">
        <v>2</v>
      </c>
      <c r="B311" s="1">
        <v>375541</v>
      </c>
      <c r="C311" s="1">
        <v>360.47</v>
      </c>
      <c r="E311" s="1">
        <f t="shared" si="9"/>
        <v>309</v>
      </c>
      <c r="F311" s="4">
        <f t="shared" si="8"/>
        <v>6846.9603750000006</v>
      </c>
      <c r="G311" s="73">
        <f>F310*'Training-data'!$S$10+E310*'Training-data'!$S$11</f>
        <v>10457.413624590195</v>
      </c>
      <c r="H311" s="76" t="e">
        <f>F310*'Training-data'!$Y$10+E310*'Training-data'!$Y$11</f>
        <v>#DIV/0!</v>
      </c>
      <c r="I311" s="76" t="e">
        <f>F310*'Training-data'!$AE$10+'Test-data'!E310*'Training-data'!$AE$11</f>
        <v>#DIV/0!</v>
      </c>
      <c r="J311" s="35"/>
    </row>
    <row r="312" spans="1:10" x14ac:dyDescent="0.2">
      <c r="A312" s="1">
        <v>2</v>
      </c>
      <c r="B312" s="1">
        <v>372004</v>
      </c>
      <c r="C312" s="1">
        <v>353.59</v>
      </c>
      <c r="E312" s="1">
        <f t="shared" si="9"/>
        <v>310</v>
      </c>
      <c r="F312" s="4">
        <f t="shared" si="8"/>
        <v>6660.7269999999999</v>
      </c>
      <c r="G312" s="73">
        <f>F311*'Training-data'!$S$10+E311*'Training-data'!$S$11</f>
        <v>10575.79676544124</v>
      </c>
      <c r="H312" s="76" t="e">
        <f>F311*'Training-data'!$Y$10+E311*'Training-data'!$Y$11</f>
        <v>#DIV/0!</v>
      </c>
      <c r="I312" s="76" t="e">
        <f>F311*'Training-data'!$AE$10+'Test-data'!E311*'Training-data'!$AE$11</f>
        <v>#DIV/0!</v>
      </c>
      <c r="J312" s="35"/>
    </row>
    <row r="313" spans="1:10" x14ac:dyDescent="0.2">
      <c r="A313" s="1">
        <v>2</v>
      </c>
      <c r="B313" s="1">
        <v>368485</v>
      </c>
      <c r="C313" s="1">
        <v>351.887</v>
      </c>
      <c r="E313" s="1">
        <f t="shared" si="9"/>
        <v>311</v>
      </c>
      <c r="F313" s="4">
        <f t="shared" si="8"/>
        <v>7220.3757499999992</v>
      </c>
      <c r="G313" s="73">
        <f>F312*'Training-data'!$S$10+E312*'Training-data'!$S$11</f>
        <v>10575.517084686977</v>
      </c>
      <c r="H313" s="76" t="e">
        <f>F312*'Training-data'!$Y$10+E312*'Training-data'!$Y$11</f>
        <v>#DIV/0!</v>
      </c>
      <c r="I313" s="76" t="e">
        <f>F312*'Training-data'!$AE$10+'Test-data'!E312*'Training-data'!$AE$11</f>
        <v>#DIV/0!</v>
      </c>
      <c r="J313" s="35"/>
    </row>
    <row r="314" spans="1:10" x14ac:dyDescent="0.2">
      <c r="A314" s="1">
        <v>2</v>
      </c>
      <c r="B314" s="1">
        <v>364939</v>
      </c>
      <c r="C314" s="1">
        <v>354.39100000000002</v>
      </c>
      <c r="E314" s="1">
        <f t="shared" si="9"/>
        <v>312</v>
      </c>
      <c r="F314" s="4">
        <f t="shared" si="8"/>
        <v>6696.3125714285707</v>
      </c>
      <c r="G314" s="73">
        <f>F313*'Training-data'!$S$10+E313*'Training-data'!$S$11</f>
        <v>10698.740717349216</v>
      </c>
      <c r="H314" s="76" t="e">
        <f>F313*'Training-data'!$Y$10+E313*'Training-data'!$Y$11</f>
        <v>#DIV/0!</v>
      </c>
      <c r="I314" s="76" t="e">
        <f>F313*'Training-data'!$AE$10+'Test-data'!E313*'Training-data'!$AE$11</f>
        <v>#DIV/0!</v>
      </c>
      <c r="J314" s="35"/>
    </row>
    <row r="315" spans="1:10" x14ac:dyDescent="0.2">
      <c r="A315" s="1">
        <v>2</v>
      </c>
      <c r="B315" s="1">
        <v>361334</v>
      </c>
      <c r="C315" s="1">
        <v>360.49099999999999</v>
      </c>
      <c r="E315" s="1">
        <f t="shared" si="9"/>
        <v>313</v>
      </c>
      <c r="F315" s="4">
        <f t="shared" si="8"/>
        <v>6791.0961428571436</v>
      </c>
      <c r="G315" s="73">
        <f>F314*'Training-data'!$S$10+E314*'Training-data'!$S$11</f>
        <v>10642.523109255675</v>
      </c>
      <c r="H315" s="76" t="e">
        <f>F314*'Training-data'!$Y$10+E314*'Training-data'!$Y$11</f>
        <v>#DIV/0!</v>
      </c>
      <c r="I315" s="76" t="e">
        <f>F314*'Training-data'!$AE$10+'Test-data'!E314*'Training-data'!$AE$11</f>
        <v>#DIV/0!</v>
      </c>
      <c r="J315" s="35"/>
    </row>
    <row r="316" spans="1:10" x14ac:dyDescent="0.2">
      <c r="A316" s="1">
        <v>2</v>
      </c>
      <c r="B316" s="1">
        <v>358306</v>
      </c>
      <c r="C316" s="1">
        <v>302.68599999999998</v>
      </c>
      <c r="E316" s="1">
        <f t="shared" si="9"/>
        <v>314</v>
      </c>
      <c r="F316" s="4">
        <f t="shared" si="8"/>
        <v>6584.0689999999986</v>
      </c>
      <c r="G316" s="73">
        <f>F315*'Training-data'!$S$10+E315*'Training-data'!$S$11</f>
        <v>10688.774271441396</v>
      </c>
      <c r="H316" s="76" t="e">
        <f>F315*'Training-data'!$Y$10+E315*'Training-data'!$Y$11</f>
        <v>#DIV/0!</v>
      </c>
      <c r="I316" s="76" t="e">
        <f>F315*'Training-data'!$AE$10+'Test-data'!E315*'Training-data'!$AE$11</f>
        <v>#DIV/0!</v>
      </c>
      <c r="J316" s="35"/>
    </row>
    <row r="317" spans="1:10" x14ac:dyDescent="0.2">
      <c r="A317" s="1">
        <v>2</v>
      </c>
      <c r="B317" s="1">
        <v>354762</v>
      </c>
      <c r="C317" s="1">
        <v>354.35599999999999</v>
      </c>
      <c r="E317" s="1">
        <f t="shared" si="9"/>
        <v>315</v>
      </c>
      <c r="F317" s="4">
        <f t="shared" si="8"/>
        <v>7104.002625000001</v>
      </c>
      <c r="G317" s="73">
        <f>F316*'Training-data'!$S$10+E316*'Training-data'!$S$11</f>
        <v>10685.051554391324</v>
      </c>
      <c r="H317" s="76" t="e">
        <f>F316*'Training-data'!$Y$10+E316*'Training-data'!$Y$11</f>
        <v>#DIV/0!</v>
      </c>
      <c r="I317" s="76" t="e">
        <f>F316*'Training-data'!$AE$10+'Test-data'!E316*'Training-data'!$AE$11</f>
        <v>#DIV/0!</v>
      </c>
      <c r="J317" s="35"/>
    </row>
    <row r="318" spans="1:10" x14ac:dyDescent="0.2">
      <c r="A318" s="1">
        <v>2</v>
      </c>
      <c r="B318" s="1">
        <v>351175</v>
      </c>
      <c r="C318" s="1">
        <v>358.69400000000002</v>
      </c>
      <c r="E318" s="1">
        <f t="shared" si="9"/>
        <v>316</v>
      </c>
      <c r="F318" s="4">
        <f t="shared" si="8"/>
        <v>6328.5638571428572</v>
      </c>
      <c r="G318" s="73">
        <f>F317*'Training-data'!$S$10+E317*'Training-data'!$S$11</f>
        <v>10801.699148607475</v>
      </c>
      <c r="H318" s="76" t="e">
        <f>F317*'Training-data'!$Y$10+E317*'Training-data'!$Y$11</f>
        <v>#DIV/0!</v>
      </c>
      <c r="I318" s="76" t="e">
        <f>F317*'Training-data'!$AE$10+'Test-data'!E317*'Training-data'!$AE$11</f>
        <v>#DIV/0!</v>
      </c>
      <c r="J318" s="35"/>
    </row>
    <row r="319" spans="1:10" x14ac:dyDescent="0.2">
      <c r="A319" s="1">
        <v>2</v>
      </c>
      <c r="B319" s="1">
        <v>347555</v>
      </c>
      <c r="C319" s="1">
        <v>361.98399999999998</v>
      </c>
      <c r="E319" s="1">
        <f t="shared" si="9"/>
        <v>317</v>
      </c>
      <c r="F319" s="4">
        <f t="shared" si="8"/>
        <v>7085.7502500000001</v>
      </c>
      <c r="G319" s="73">
        <f>F318*'Training-data'!$S$10+E318*'Training-data'!$S$11</f>
        <v>10703.858719496724</v>
      </c>
      <c r="H319" s="76" t="e">
        <f>F318*'Training-data'!$Y$10+E318*'Training-data'!$Y$11</f>
        <v>#DIV/0!</v>
      </c>
      <c r="I319" s="76" t="e">
        <f>F318*'Training-data'!$AE$10+'Test-data'!E318*'Training-data'!$AE$11</f>
        <v>#DIV/0!</v>
      </c>
      <c r="J319" s="35"/>
    </row>
    <row r="320" spans="1:10" x14ac:dyDescent="0.2">
      <c r="A320" s="1">
        <v>2</v>
      </c>
      <c r="B320" s="1">
        <v>344793</v>
      </c>
      <c r="C320" s="1">
        <v>276.18700000000001</v>
      </c>
      <c r="E320" s="1">
        <f t="shared" si="9"/>
        <v>318</v>
      </c>
      <c r="F320" s="4">
        <f t="shared" si="8"/>
        <v>6446.4871428571432</v>
      </c>
      <c r="G320" s="73">
        <f>F319*'Training-data'!$S$10+E319*'Training-data'!$S$11</f>
        <v>10859.790675095837</v>
      </c>
      <c r="H320" s="76" t="e">
        <f>F319*'Training-data'!$Y$10+E319*'Training-data'!$Y$11</f>
        <v>#DIV/0!</v>
      </c>
      <c r="I320" s="76" t="e">
        <f>F319*'Training-data'!$AE$10+'Test-data'!E319*'Training-data'!$AE$11</f>
        <v>#DIV/0!</v>
      </c>
      <c r="J320" s="35"/>
    </row>
    <row r="321" spans="1:10" x14ac:dyDescent="0.2">
      <c r="A321" s="1">
        <v>2</v>
      </c>
      <c r="B321" s="1">
        <v>341281</v>
      </c>
      <c r="C321" s="1">
        <v>351.17599999999999</v>
      </c>
      <c r="E321" s="1">
        <f t="shared" si="9"/>
        <v>319</v>
      </c>
      <c r="F321" s="4">
        <f t="shared" si="8"/>
        <v>6716.6007499999996</v>
      </c>
      <c r="G321" s="73">
        <f>F320*'Training-data'!$S$10+E320*'Training-data'!$S$11</f>
        <v>10784.498239483248</v>
      </c>
      <c r="H321" s="76" t="e">
        <f>F320*'Training-data'!$Y$10+E320*'Training-data'!$Y$11</f>
        <v>#DIV/0!</v>
      </c>
      <c r="I321" s="76" t="e">
        <f>F320*'Training-data'!$AE$10+'Test-data'!E320*'Training-data'!$AE$11</f>
        <v>#DIV/0!</v>
      </c>
      <c r="J321" s="35"/>
    </row>
    <row r="322" spans="1:10" x14ac:dyDescent="0.2">
      <c r="A322" s="1">
        <v>2</v>
      </c>
      <c r="B322" s="1">
        <v>337696</v>
      </c>
      <c r="C322" s="1">
        <v>358.45800000000003</v>
      </c>
      <c r="E322" s="1">
        <f t="shared" si="9"/>
        <v>320</v>
      </c>
      <c r="F322" s="4">
        <f t="shared" si="8"/>
        <v>6347.3811428571425</v>
      </c>
      <c r="G322" s="73">
        <f>F321*'Training-data'!$S$10+E321*'Training-data'!$S$11</f>
        <v>10859.780584514579</v>
      </c>
      <c r="H322" s="76" t="e">
        <f>F321*'Training-data'!$Y$10+E321*'Training-data'!$Y$11</f>
        <v>#DIV/0!</v>
      </c>
      <c r="I322" s="76" t="e">
        <f>F321*'Training-data'!$AE$10+'Test-data'!E321*'Training-data'!$AE$11</f>
        <v>#DIV/0!</v>
      </c>
      <c r="J322" s="35"/>
    </row>
    <row r="323" spans="1:10" x14ac:dyDescent="0.2">
      <c r="A323" s="1">
        <v>2</v>
      </c>
      <c r="B323" s="1">
        <v>334086</v>
      </c>
      <c r="C323" s="1">
        <v>360.96600000000001</v>
      </c>
      <c r="E323" s="1">
        <f t="shared" si="9"/>
        <v>321</v>
      </c>
      <c r="F323" s="4">
        <f t="shared" si="8"/>
        <v>6748.0971428571429</v>
      </c>
      <c r="G323" s="73">
        <f>F322*'Training-data'!$S$10+E322*'Training-data'!$S$11</f>
        <v>10829.202006358475</v>
      </c>
      <c r="H323" s="76" t="e">
        <f>F322*'Training-data'!$Y$10+E322*'Training-data'!$Y$11</f>
        <v>#DIV/0!</v>
      </c>
      <c r="I323" s="76" t="e">
        <f>F322*'Training-data'!$AE$10+'Test-data'!E322*'Training-data'!$AE$11</f>
        <v>#DIV/0!</v>
      </c>
      <c r="J323" s="35"/>
    </row>
    <row r="324" spans="1:10" x14ac:dyDescent="0.2">
      <c r="A324" s="1">
        <v>2</v>
      </c>
      <c r="B324" s="1">
        <v>330429</v>
      </c>
      <c r="C324" s="1">
        <v>365.46600000000001</v>
      </c>
      <c r="E324" s="1">
        <f t="shared" si="9"/>
        <v>322</v>
      </c>
      <c r="F324" s="4">
        <f t="shared" ref="F324:F362" si="10">AVERAGEIF($A$3:$A$10001,E324,$C$1:$C$10001)</f>
        <v>7405.7053749999995</v>
      </c>
      <c r="G324" s="73">
        <f>F323*'Training-data'!$S$10+E323*'Training-data'!$S$11</f>
        <v>10926.109522066716</v>
      </c>
      <c r="H324" s="76" t="e">
        <f>F323*'Training-data'!$Y$10+E323*'Training-data'!$Y$11</f>
        <v>#DIV/0!</v>
      </c>
      <c r="I324" s="76" t="e">
        <f>F323*'Training-data'!$AE$10+'Test-data'!E323*'Training-data'!$AE$11</f>
        <v>#DIV/0!</v>
      </c>
      <c r="J324" s="35"/>
    </row>
    <row r="325" spans="1:10" x14ac:dyDescent="0.2">
      <c r="A325" s="1">
        <v>2</v>
      </c>
      <c r="B325" s="1">
        <v>326798</v>
      </c>
      <c r="C325" s="1">
        <v>362.88400000000001</v>
      </c>
      <c r="E325" s="1">
        <f t="shared" ref="E325:E362" si="11">E324+1</f>
        <v>323</v>
      </c>
      <c r="F325" s="4">
        <f t="shared" si="10"/>
        <v>6053.2032857142858</v>
      </c>
      <c r="G325" s="73">
        <f>F324*'Training-data'!$S$10+E324*'Training-data'!$S$11</f>
        <v>11065.553305634443</v>
      </c>
      <c r="H325" s="76" t="e">
        <f>F324*'Training-data'!$Y$10+E324*'Training-data'!$Y$11</f>
        <v>#DIV/0!</v>
      </c>
      <c r="I325" s="76" t="e">
        <f>F324*'Training-data'!$AE$10+'Test-data'!E324*'Training-data'!$AE$11</f>
        <v>#DIV/0!</v>
      </c>
      <c r="J325" s="35"/>
    </row>
    <row r="326" spans="1:10" x14ac:dyDescent="0.2">
      <c r="A326" s="1">
        <v>2</v>
      </c>
      <c r="B326" s="1">
        <v>323196</v>
      </c>
      <c r="C326" s="1">
        <v>360.09699999999998</v>
      </c>
      <c r="E326" s="1">
        <f t="shared" si="11"/>
        <v>324</v>
      </c>
      <c r="F326" s="4">
        <f t="shared" si="10"/>
        <v>7150.8767500000004</v>
      </c>
      <c r="G326" s="73">
        <f>F325*'Training-data'!$S$10+E325*'Training-data'!$S$11</f>
        <v>10872.162614815035</v>
      </c>
      <c r="H326" s="76" t="e">
        <f>F325*'Training-data'!$Y$10+E325*'Training-data'!$Y$11</f>
        <v>#DIV/0!</v>
      </c>
      <c r="I326" s="76" t="e">
        <f>F325*'Training-data'!$AE$10+'Test-data'!E325*'Training-data'!$AE$11</f>
        <v>#DIV/0!</v>
      </c>
      <c r="J326" s="35"/>
    </row>
    <row r="327" spans="1:10" x14ac:dyDescent="0.2">
      <c r="A327" s="1">
        <v>2</v>
      </c>
      <c r="B327" s="1">
        <v>319620</v>
      </c>
      <c r="C327" s="1">
        <v>357.43599999999998</v>
      </c>
      <c r="E327" s="1">
        <f t="shared" si="11"/>
        <v>325</v>
      </c>
      <c r="F327" s="4">
        <f t="shared" si="10"/>
        <v>6619.1881428571432</v>
      </c>
      <c r="G327" s="73">
        <f>F326*'Training-data'!$S$10+E326*'Training-data'!$S$11</f>
        <v>11084.47248870373</v>
      </c>
      <c r="H327" s="76" t="e">
        <f>F326*'Training-data'!$Y$10+E326*'Training-data'!$Y$11</f>
        <v>#DIV/0!</v>
      </c>
      <c r="I327" s="76" t="e">
        <f>F326*'Training-data'!$AE$10+'Test-data'!E326*'Training-data'!$AE$11</f>
        <v>#DIV/0!</v>
      </c>
      <c r="J327" s="35"/>
    </row>
    <row r="328" spans="1:10" x14ac:dyDescent="0.2">
      <c r="A328" s="1">
        <v>2</v>
      </c>
      <c r="B328" s="1">
        <v>315994</v>
      </c>
      <c r="C328" s="1">
        <v>362.19400000000002</v>
      </c>
      <c r="E328" s="1">
        <f t="shared" si="11"/>
        <v>326</v>
      </c>
      <c r="F328" s="4">
        <f t="shared" si="10"/>
        <v>6695.2447142857145</v>
      </c>
      <c r="G328" s="73">
        <f>F327*'Training-data'!$S$10+E327*'Training-data'!$S$11</f>
        <v>11026.992260601977</v>
      </c>
      <c r="H328" s="76" t="e">
        <f>F327*'Training-data'!$Y$10+E327*'Training-data'!$Y$11</f>
        <v>#DIV/0!</v>
      </c>
      <c r="I328" s="76" t="e">
        <f>F327*'Training-data'!$AE$10+'Test-data'!E327*'Training-data'!$AE$11</f>
        <v>#DIV/0!</v>
      </c>
      <c r="J328" s="35"/>
    </row>
    <row r="329" spans="1:10" x14ac:dyDescent="0.2">
      <c r="A329" s="1">
        <v>2</v>
      </c>
      <c r="B329" s="1">
        <v>312389</v>
      </c>
      <c r="C329" s="1">
        <v>360.36900000000003</v>
      </c>
      <c r="E329" s="1">
        <f t="shared" si="11"/>
        <v>327</v>
      </c>
      <c r="F329" s="4">
        <f t="shared" si="10"/>
        <v>6971.4521249999998</v>
      </c>
      <c r="G329" s="73">
        <f>F328*'Training-data'!$S$10+E328*'Training-data'!$S$11</f>
        <v>11070.142602332522</v>
      </c>
      <c r="H329" s="76" t="e">
        <f>F328*'Training-data'!$Y$10+E328*'Training-data'!$Y$11</f>
        <v>#DIV/0!</v>
      </c>
      <c r="I329" s="76" t="e">
        <f>F328*'Training-data'!$AE$10+'Test-data'!E328*'Training-data'!$AE$11</f>
        <v>#DIV/0!</v>
      </c>
      <c r="J329" s="35"/>
    </row>
    <row r="330" spans="1:10" x14ac:dyDescent="0.2">
      <c r="A330" s="1">
        <v>2</v>
      </c>
      <c r="B330" s="1">
        <v>308763</v>
      </c>
      <c r="C330" s="1">
        <v>362.58300000000003</v>
      </c>
      <c r="E330" s="1">
        <f t="shared" si="11"/>
        <v>328</v>
      </c>
      <c r="F330" s="4">
        <f t="shared" si="10"/>
        <v>6908.8915714285704</v>
      </c>
      <c r="G330" s="73">
        <f>F329*'Training-data'!$S$10+E329*'Training-data'!$S$11</f>
        <v>11146.433960594168</v>
      </c>
      <c r="H330" s="76" t="e">
        <f>F329*'Training-data'!$Y$10+E329*'Training-data'!$Y$11</f>
        <v>#DIV/0!</v>
      </c>
      <c r="I330" s="76" t="e">
        <f>F329*'Training-data'!$AE$10+'Test-data'!E329*'Training-data'!$AE$11</f>
        <v>#DIV/0!</v>
      </c>
      <c r="J330" s="35"/>
    </row>
    <row r="331" spans="1:10" x14ac:dyDescent="0.2">
      <c r="A331" s="1">
        <v>2</v>
      </c>
      <c r="B331" s="1">
        <v>305211</v>
      </c>
      <c r="C331" s="1">
        <v>354.98200000000003</v>
      </c>
      <c r="E331" s="1">
        <f t="shared" si="11"/>
        <v>329</v>
      </c>
      <c r="F331" s="4">
        <f t="shared" si="10"/>
        <v>6940.5712857142853</v>
      </c>
      <c r="G331" s="73">
        <f>F330*'Training-data'!$S$10+E330*'Training-data'!$S$11</f>
        <v>11166.632050675338</v>
      </c>
      <c r="H331" s="76" t="e">
        <f>F330*'Training-data'!$Y$10+E330*'Training-data'!$Y$11</f>
        <v>#DIV/0!</v>
      </c>
      <c r="I331" s="76" t="e">
        <f>F330*'Training-data'!$AE$10+'Test-data'!E330*'Training-data'!$AE$11</f>
        <v>#DIV/0!</v>
      </c>
      <c r="J331" s="35"/>
    </row>
    <row r="332" spans="1:10" x14ac:dyDescent="0.2">
      <c r="A332" s="1">
        <v>2</v>
      </c>
      <c r="B332" s="1">
        <v>301662</v>
      </c>
      <c r="C332" s="1">
        <v>354.76600000000002</v>
      </c>
      <c r="E332" s="1">
        <f t="shared" si="11"/>
        <v>330</v>
      </c>
      <c r="F332" s="4">
        <f t="shared" si="10"/>
        <v>6519.4059999999999</v>
      </c>
      <c r="G332" s="73">
        <f>F331*'Training-data'!$S$10+E331*'Training-data'!$S$11</f>
        <v>11202.434463406842</v>
      </c>
      <c r="H332" s="76" t="e">
        <f>F331*'Training-data'!$Y$10+E331*'Training-data'!$Y$11</f>
        <v>#DIV/0!</v>
      </c>
      <c r="I332" s="76" t="e">
        <f>F331*'Training-data'!$AE$10+'Test-data'!E331*'Training-data'!$AE$11</f>
        <v>#DIV/0!</v>
      </c>
      <c r="J332" s="35"/>
    </row>
    <row r="333" spans="1:10" x14ac:dyDescent="0.2">
      <c r="A333" s="1">
        <v>2</v>
      </c>
      <c r="B333" s="1">
        <v>298079</v>
      </c>
      <c r="C333" s="1">
        <v>358.279</v>
      </c>
      <c r="E333" s="1">
        <f t="shared" si="11"/>
        <v>331</v>
      </c>
      <c r="F333" s="4">
        <f t="shared" si="10"/>
        <v>7054.8931250000005</v>
      </c>
      <c r="G333" s="73">
        <f>F332*'Training-data'!$S$10+E332*'Training-data'!$S$11</f>
        <v>11163.25470926567</v>
      </c>
      <c r="H333" s="76" t="e">
        <f>F332*'Training-data'!$Y$10+E332*'Training-data'!$Y$11</f>
        <v>#DIV/0!</v>
      </c>
      <c r="I333" s="76" t="e">
        <f>F332*'Training-data'!$AE$10+'Test-data'!E332*'Training-data'!$AE$11</f>
        <v>#DIV/0!</v>
      </c>
      <c r="J333" s="35"/>
    </row>
    <row r="334" spans="1:10" x14ac:dyDescent="0.2">
      <c r="A334" s="1">
        <v>2</v>
      </c>
      <c r="B334" s="1">
        <v>294511</v>
      </c>
      <c r="C334" s="1">
        <v>356.69099999999997</v>
      </c>
      <c r="E334" s="1">
        <f t="shared" si="11"/>
        <v>332</v>
      </c>
      <c r="F334" s="4">
        <f t="shared" si="10"/>
        <v>6238.6275714285712</v>
      </c>
      <c r="G334" s="73">
        <f>F333*'Training-data'!$S$10+E333*'Training-data'!$S$11</f>
        <v>11282.477655163862</v>
      </c>
      <c r="H334" s="76" t="e">
        <f>F333*'Training-data'!$Y$10+E333*'Training-data'!$Y$11</f>
        <v>#DIV/0!</v>
      </c>
      <c r="I334" s="76" t="e">
        <f>F333*'Training-data'!$AE$10+'Test-data'!E333*'Training-data'!$AE$11</f>
        <v>#DIV/0!</v>
      </c>
      <c r="J334" s="35"/>
    </row>
    <row r="335" spans="1:10" x14ac:dyDescent="0.2">
      <c r="A335" s="1">
        <v>2</v>
      </c>
      <c r="B335" s="1">
        <v>290965</v>
      </c>
      <c r="C335" s="1">
        <v>354.58699999999999</v>
      </c>
      <c r="E335" s="1">
        <f t="shared" si="11"/>
        <v>333</v>
      </c>
      <c r="F335" s="4">
        <f t="shared" si="10"/>
        <v>7356.5846249999995</v>
      </c>
      <c r="G335" s="73">
        <f>F334*'Training-data'!$S$10+E334*'Training-data'!$S$11</f>
        <v>11177.877118600663</v>
      </c>
      <c r="H335" s="76" t="e">
        <f>F334*'Training-data'!$Y$10+E334*'Training-data'!$Y$11</f>
        <v>#DIV/0!</v>
      </c>
      <c r="I335" s="76" t="e">
        <f>F334*'Training-data'!$AE$10+'Test-data'!E334*'Training-data'!$AE$11</f>
        <v>#DIV/0!</v>
      </c>
      <c r="J335" s="35"/>
    </row>
    <row r="336" spans="1:10" x14ac:dyDescent="0.2">
      <c r="A336" s="1">
        <v>2</v>
      </c>
      <c r="B336" s="1">
        <v>287308</v>
      </c>
      <c r="C336" s="1">
        <v>365.68400000000003</v>
      </c>
      <c r="E336" s="1">
        <f t="shared" si="11"/>
        <v>334</v>
      </c>
      <c r="F336" s="4">
        <f t="shared" si="10"/>
        <v>6383.3774285714298</v>
      </c>
      <c r="G336" s="73">
        <f>F335*'Training-data'!$S$10+E335*'Training-data'!$S$11</f>
        <v>11393.545553313919</v>
      </c>
      <c r="H336" s="76" t="e">
        <f>F335*'Training-data'!$Y$10+E335*'Training-data'!$Y$11</f>
        <v>#DIV/0!</v>
      </c>
      <c r="I336" s="76" t="e">
        <f>F335*'Training-data'!$AE$10+'Test-data'!E335*'Training-data'!$AE$11</f>
        <v>#DIV/0!</v>
      </c>
      <c r="J336" s="35"/>
    </row>
    <row r="337" spans="1:10" x14ac:dyDescent="0.2">
      <c r="A337" s="1">
        <v>2</v>
      </c>
      <c r="B337" s="1">
        <v>283715</v>
      </c>
      <c r="C337" s="1">
        <v>359.096</v>
      </c>
      <c r="E337" s="1">
        <f t="shared" si="11"/>
        <v>335</v>
      </c>
      <c r="F337" s="4">
        <f t="shared" si="10"/>
        <v>6540.1155714285715</v>
      </c>
      <c r="G337" s="73">
        <f>F336*'Training-data'!$S$10+E336*'Training-data'!$S$11</f>
        <v>11262.958587720952</v>
      </c>
      <c r="H337" s="76" t="e">
        <f>F336*'Training-data'!$Y$10+E336*'Training-data'!$Y$11</f>
        <v>#DIV/0!</v>
      </c>
      <c r="I337" s="76" t="e">
        <f>F336*'Training-data'!$AE$10+'Test-data'!E336*'Training-data'!$AE$11</f>
        <v>#DIV/0!</v>
      </c>
      <c r="J337" s="35"/>
    </row>
    <row r="338" spans="1:10" x14ac:dyDescent="0.2">
      <c r="A338" s="1">
        <v>2</v>
      </c>
      <c r="B338" s="1">
        <v>280176</v>
      </c>
      <c r="C338" s="1">
        <v>353.79399999999998</v>
      </c>
      <c r="E338" s="1">
        <f t="shared" si="11"/>
        <v>336</v>
      </c>
      <c r="F338" s="4">
        <f t="shared" si="10"/>
        <v>7196.8671249999998</v>
      </c>
      <c r="G338" s="73">
        <f>F337*'Training-data'!$S$10+E337*'Training-data'!$S$11</f>
        <v>11319.468200399406</v>
      </c>
      <c r="H338" s="76" t="e">
        <f>F337*'Training-data'!$Y$10+E337*'Training-data'!$Y$11</f>
        <v>#DIV/0!</v>
      </c>
      <c r="I338" s="76" t="e">
        <f>F337*'Training-data'!$AE$10+'Test-data'!E337*'Training-data'!$AE$11</f>
        <v>#DIV/0!</v>
      </c>
      <c r="J338" s="35"/>
    </row>
    <row r="339" spans="1:10" x14ac:dyDescent="0.2">
      <c r="A339" s="1">
        <v>2</v>
      </c>
      <c r="B339" s="1">
        <v>276681</v>
      </c>
      <c r="C339" s="1">
        <v>349.697</v>
      </c>
      <c r="E339" s="1">
        <f t="shared" si="11"/>
        <v>337</v>
      </c>
      <c r="F339" s="4">
        <f t="shared" si="10"/>
        <v>6428.5795714285714</v>
      </c>
      <c r="G339" s="73">
        <f>F338*'Training-data'!$S$10+E338*'Training-data'!$S$11</f>
        <v>11458.770134955665</v>
      </c>
      <c r="H339" s="76" t="e">
        <f>F338*'Training-data'!$Y$10+E338*'Training-data'!$Y$11</f>
        <v>#DIV/0!</v>
      </c>
      <c r="I339" s="76" t="e">
        <f>F338*'Training-data'!$AE$10+'Test-data'!E338*'Training-data'!$AE$11</f>
        <v>#DIV/0!</v>
      </c>
      <c r="J339" s="35"/>
    </row>
    <row r="340" spans="1:10" x14ac:dyDescent="0.2">
      <c r="A340" s="1">
        <v>2</v>
      </c>
      <c r="B340" s="1">
        <v>273130</v>
      </c>
      <c r="C340" s="1">
        <v>354.69200000000001</v>
      </c>
      <c r="E340" s="1">
        <f t="shared" si="11"/>
        <v>338</v>
      </c>
      <c r="F340" s="4">
        <f t="shared" si="10"/>
        <v>7272.9788749999998</v>
      </c>
      <c r="G340" s="73">
        <f>F339*'Training-data'!$S$10+E339*'Training-data'!$S$11</f>
        <v>11362.113805355593</v>
      </c>
      <c r="H340" s="76" t="e">
        <f>F339*'Training-data'!$Y$10+E339*'Training-data'!$Y$11</f>
        <v>#DIV/0!</v>
      </c>
      <c r="I340" s="76" t="e">
        <f>F339*'Training-data'!$AE$10+'Test-data'!E339*'Training-data'!$AE$11</f>
        <v>#DIV/0!</v>
      </c>
      <c r="J340" s="35"/>
    </row>
    <row r="341" spans="1:10" x14ac:dyDescent="0.2">
      <c r="A341" s="1">
        <v>2</v>
      </c>
      <c r="B341" s="1">
        <v>269614</v>
      </c>
      <c r="C341" s="1">
        <v>351.69</v>
      </c>
      <c r="E341" s="1">
        <f t="shared" si="11"/>
        <v>339</v>
      </c>
      <c r="F341" s="4">
        <f t="shared" si="10"/>
        <v>6421.6091428571426</v>
      </c>
      <c r="G341" s="73">
        <f>F340*'Training-data'!$S$10+E340*'Training-data'!$S$11</f>
        <v>11532.486492385175</v>
      </c>
      <c r="H341" s="76" t="e">
        <f>F340*'Training-data'!$Y$10+E340*'Training-data'!$Y$11</f>
        <v>#DIV/0!</v>
      </c>
      <c r="I341" s="76" t="e">
        <f>F340*'Training-data'!$AE$10+'Test-data'!E340*'Training-data'!$AE$11</f>
        <v>#DIV/0!</v>
      </c>
      <c r="J341" s="35"/>
    </row>
    <row r="342" spans="1:10" x14ac:dyDescent="0.2">
      <c r="A342" s="1">
        <v>2</v>
      </c>
      <c r="B342" s="1">
        <v>266094</v>
      </c>
      <c r="C342" s="1">
        <v>351.98099999999999</v>
      </c>
      <c r="E342" s="1">
        <f t="shared" si="11"/>
        <v>340</v>
      </c>
      <c r="F342" s="4">
        <f t="shared" si="10"/>
        <v>6867.0013749999998</v>
      </c>
      <c r="G342" s="73">
        <f>F341*'Training-data'!$S$10+E341*'Training-data'!$S$11</f>
        <v>11422.073398819975</v>
      </c>
      <c r="H342" s="76" t="e">
        <f>F341*'Training-data'!$Y$10+E341*'Training-data'!$Y$11</f>
        <v>#DIV/0!</v>
      </c>
      <c r="I342" s="76" t="e">
        <f>F341*'Training-data'!$AE$10+'Test-data'!E341*'Training-data'!$AE$11</f>
        <v>#DIV/0!</v>
      </c>
      <c r="J342" s="35"/>
    </row>
    <row r="343" spans="1:10" x14ac:dyDescent="0.2">
      <c r="A343" s="1">
        <v>2</v>
      </c>
      <c r="B343" s="1">
        <v>262531</v>
      </c>
      <c r="C343" s="1">
        <v>356.28899999999999</v>
      </c>
      <c r="E343" s="1">
        <f t="shared" si="11"/>
        <v>341</v>
      </c>
      <c r="F343" s="4">
        <f t="shared" si="10"/>
        <v>6417.9614285714288</v>
      </c>
      <c r="G343" s="73">
        <f>F342*'Training-data'!$S$10+E342*'Training-data'!$S$11</f>
        <v>11526.378414100429</v>
      </c>
      <c r="H343" s="76" t="e">
        <f>F342*'Training-data'!$Y$10+E342*'Training-data'!$Y$11</f>
        <v>#DIV/0!</v>
      </c>
      <c r="I343" s="76" t="e">
        <f>F342*'Training-data'!$AE$10+'Test-data'!E342*'Training-data'!$AE$11</f>
        <v>#DIV/0!</v>
      </c>
      <c r="J343" s="35"/>
    </row>
    <row r="344" spans="1:10" x14ac:dyDescent="0.2">
      <c r="A344" s="1">
        <v>2</v>
      </c>
      <c r="B344" s="1">
        <v>259044</v>
      </c>
      <c r="C344" s="1">
        <v>348.41300000000001</v>
      </c>
      <c r="E344" s="1">
        <f t="shared" si="11"/>
        <v>342</v>
      </c>
      <c r="F344" s="4">
        <f t="shared" si="10"/>
        <v>6690.9288571428579</v>
      </c>
      <c r="G344" s="73">
        <f>F343*'Training-data'!$S$10+E343*'Training-data'!$S$11</f>
        <v>11482.583167989162</v>
      </c>
      <c r="H344" s="76" t="e">
        <f>F343*'Training-data'!$Y$10+E343*'Training-data'!$Y$11</f>
        <v>#DIV/0!</v>
      </c>
      <c r="I344" s="76" t="e">
        <f>F343*'Training-data'!$AE$10+'Test-data'!E343*'Training-data'!$AE$11</f>
        <v>#DIV/0!</v>
      </c>
      <c r="J344" s="35"/>
    </row>
    <row r="345" spans="1:10" x14ac:dyDescent="0.2">
      <c r="A345" s="1">
        <v>2</v>
      </c>
      <c r="B345" s="1">
        <v>255449</v>
      </c>
      <c r="C345" s="1">
        <v>359.37900000000002</v>
      </c>
      <c r="E345" s="1">
        <f t="shared" si="11"/>
        <v>343</v>
      </c>
      <c r="F345" s="4">
        <f t="shared" si="10"/>
        <v>7072.2452499999999</v>
      </c>
      <c r="G345" s="73">
        <f>F344*'Training-data'!$S$10+E344*'Training-data'!$S$11</f>
        <v>11558.338049350987</v>
      </c>
      <c r="H345" s="76" t="e">
        <f>F344*'Training-data'!$Y$10+E344*'Training-data'!$Y$11</f>
        <v>#DIV/0!</v>
      </c>
      <c r="I345" s="76" t="e">
        <f>F344*'Training-data'!$AE$10+'Test-data'!E344*'Training-data'!$AE$11</f>
        <v>#DIV/0!</v>
      </c>
      <c r="J345" s="35"/>
    </row>
    <row r="346" spans="1:10" x14ac:dyDescent="0.2">
      <c r="A346" s="1">
        <v>2</v>
      </c>
      <c r="B346" s="1">
        <v>251828</v>
      </c>
      <c r="C346" s="1">
        <v>361.98700000000002</v>
      </c>
      <c r="E346" s="1">
        <f t="shared" si="11"/>
        <v>344</v>
      </c>
      <c r="F346" s="4">
        <f t="shared" si="10"/>
        <v>6549.4667142857143</v>
      </c>
      <c r="G346" s="73">
        <f>F345*'Training-data'!$S$10+E345*'Training-data'!$S$11</f>
        <v>11652.033374177026</v>
      </c>
      <c r="H346" s="76" t="e">
        <f>F345*'Training-data'!$Y$10+E345*'Training-data'!$Y$11</f>
        <v>#DIV/0!</v>
      </c>
      <c r="I346" s="76" t="e">
        <f>F345*'Training-data'!$AE$10+'Test-data'!E345*'Training-data'!$AE$11</f>
        <v>#DIV/0!</v>
      </c>
      <c r="J346" s="35"/>
    </row>
    <row r="347" spans="1:10" x14ac:dyDescent="0.2">
      <c r="A347" s="1">
        <v>2</v>
      </c>
      <c r="B347" s="1">
        <v>248263</v>
      </c>
      <c r="C347" s="1">
        <v>356.46600000000001</v>
      </c>
      <c r="E347" s="1">
        <f t="shared" si="11"/>
        <v>345</v>
      </c>
      <c r="F347" s="4">
        <f t="shared" si="10"/>
        <v>6699.5728571428572</v>
      </c>
      <c r="G347" s="73">
        <f>F346*'Training-data'!$S$10+E346*'Training-data'!$S$11</f>
        <v>11596.028477508115</v>
      </c>
      <c r="H347" s="76" t="e">
        <f>F346*'Training-data'!$Y$10+E346*'Training-data'!$Y$11</f>
        <v>#DIV/0!</v>
      </c>
      <c r="I347" s="76" t="e">
        <f>F346*'Training-data'!$AE$10+'Test-data'!E346*'Training-data'!$AE$11</f>
        <v>#DIV/0!</v>
      </c>
      <c r="J347" s="35"/>
    </row>
    <row r="348" spans="1:10" x14ac:dyDescent="0.2">
      <c r="A348" s="1">
        <v>2</v>
      </c>
      <c r="B348" s="1">
        <v>244722</v>
      </c>
      <c r="C348" s="1">
        <v>353.87</v>
      </c>
      <c r="E348" s="1">
        <f t="shared" si="11"/>
        <v>346</v>
      </c>
      <c r="F348" s="4">
        <f t="shared" si="10"/>
        <v>7124.252375</v>
      </c>
      <c r="G348" s="73">
        <f>F347*'Training-data'!$S$10+E347*'Training-data'!$S$11</f>
        <v>11651.43996228254</v>
      </c>
      <c r="H348" s="76" t="e">
        <f>F347*'Training-data'!$Y$10+E347*'Training-data'!$Y$11</f>
        <v>#DIV/0!</v>
      </c>
      <c r="I348" s="76" t="e">
        <f>F347*'Training-data'!$AE$10+'Test-data'!E347*'Training-data'!$AE$11</f>
        <v>#DIV/0!</v>
      </c>
      <c r="J348" s="35"/>
    </row>
    <row r="349" spans="1:10" x14ac:dyDescent="0.2">
      <c r="A349" s="1">
        <v>2</v>
      </c>
      <c r="B349" s="1">
        <v>241196</v>
      </c>
      <c r="C349" s="1">
        <v>352.35</v>
      </c>
      <c r="E349" s="1">
        <f t="shared" si="11"/>
        <v>347</v>
      </c>
      <c r="F349" s="4">
        <f t="shared" si="10"/>
        <v>5987.8971428571431</v>
      </c>
      <c r="G349" s="73">
        <f>F348*'Training-data'!$S$10+E348*'Training-data'!$S$11</f>
        <v>11752.315362133966</v>
      </c>
      <c r="H349" s="76" t="e">
        <f>F348*'Training-data'!$Y$10+E348*'Training-data'!$Y$11</f>
        <v>#DIV/0!</v>
      </c>
      <c r="I349" s="76" t="e">
        <f>F348*'Training-data'!$AE$10+'Test-data'!E348*'Training-data'!$AE$11</f>
        <v>#DIV/0!</v>
      </c>
      <c r="J349" s="35"/>
    </row>
    <row r="350" spans="1:10" x14ac:dyDescent="0.2">
      <c r="A350" s="1">
        <v>2</v>
      </c>
      <c r="B350" s="1">
        <v>238523</v>
      </c>
      <c r="C350" s="1">
        <v>267.29399999999998</v>
      </c>
      <c r="E350" s="1">
        <f t="shared" si="11"/>
        <v>348</v>
      </c>
      <c r="F350" s="4">
        <f t="shared" si="10"/>
        <v>7279.26</v>
      </c>
      <c r="G350" s="73">
        <f>F349*'Training-data'!$S$10+E349*'Training-data'!$S$11</f>
        <v>11594.714311724169</v>
      </c>
      <c r="H350" s="76" t="e">
        <f>F349*'Training-data'!$Y$10+E349*'Training-data'!$Y$11</f>
        <v>#DIV/0!</v>
      </c>
      <c r="I350" s="76" t="e">
        <f>F349*'Training-data'!$AE$10+'Test-data'!E349*'Training-data'!$AE$11</f>
        <v>#DIV/0!</v>
      </c>
      <c r="J350" s="35"/>
    </row>
    <row r="351" spans="1:10" x14ac:dyDescent="0.2">
      <c r="A351" s="1">
        <v>2</v>
      </c>
      <c r="B351" s="1">
        <v>235003</v>
      </c>
      <c r="C351" s="1">
        <v>351.98399999999998</v>
      </c>
      <c r="E351" s="1">
        <f t="shared" si="11"/>
        <v>349</v>
      </c>
      <c r="F351" s="4">
        <f t="shared" si="10"/>
        <v>6814.3429999999998</v>
      </c>
      <c r="G351" s="73">
        <f>F350*'Training-data'!$S$10+E350*'Training-data'!$S$11</f>
        <v>11839.095314534858</v>
      </c>
      <c r="H351" s="76" t="e">
        <f>F350*'Training-data'!$Y$10+E350*'Training-data'!$Y$11</f>
        <v>#DIV/0!</v>
      </c>
      <c r="I351" s="76" t="e">
        <f>F350*'Training-data'!$AE$10+'Test-data'!E350*'Training-data'!$AE$11</f>
        <v>#DIV/0!</v>
      </c>
      <c r="J351" s="35"/>
    </row>
    <row r="352" spans="1:10" x14ac:dyDescent="0.2">
      <c r="A352" s="1">
        <v>2</v>
      </c>
      <c r="B352" s="1">
        <v>231447</v>
      </c>
      <c r="C352" s="1">
        <v>355.47699999999998</v>
      </c>
      <c r="E352" s="1">
        <f t="shared" si="11"/>
        <v>350</v>
      </c>
      <c r="F352" s="4">
        <f t="shared" si="10"/>
        <v>6664.5468571428573</v>
      </c>
      <c r="G352" s="73">
        <f>F351*'Training-data'!$S$10+E351*'Training-data'!$S$11</f>
        <v>11792.671142675623</v>
      </c>
      <c r="H352" s="76" t="e">
        <f>F351*'Training-data'!$Y$10+E351*'Training-data'!$Y$11</f>
        <v>#DIV/0!</v>
      </c>
      <c r="I352" s="76" t="e">
        <f>F351*'Training-data'!$AE$10+'Test-data'!E351*'Training-data'!$AE$11</f>
        <v>#DIV/0!</v>
      </c>
      <c r="J352" s="35"/>
    </row>
    <row r="353" spans="1:10" x14ac:dyDescent="0.2">
      <c r="A353" s="1">
        <v>2</v>
      </c>
      <c r="B353" s="1">
        <v>227965</v>
      </c>
      <c r="C353" s="1">
        <v>348.178</v>
      </c>
      <c r="E353" s="1">
        <f t="shared" si="11"/>
        <v>351</v>
      </c>
      <c r="F353" s="4">
        <f t="shared" si="10"/>
        <v>7142.8429999999998</v>
      </c>
      <c r="G353" s="73">
        <f>F352*'Training-data'!$S$10+E352*'Training-data'!$S$11</f>
        <v>11798.424746203873</v>
      </c>
      <c r="H353" s="76" t="e">
        <f>F352*'Training-data'!$Y$10+E352*'Training-data'!$Y$11</f>
        <v>#DIV/0!</v>
      </c>
      <c r="I353" s="76" t="e">
        <f>F352*'Training-data'!$AE$10+'Test-data'!E352*'Training-data'!$AE$11</f>
        <v>#DIV/0!</v>
      </c>
      <c r="J353" s="35"/>
    </row>
    <row r="354" spans="1:10" x14ac:dyDescent="0.2">
      <c r="A354" s="1">
        <v>2</v>
      </c>
      <c r="B354" s="1">
        <v>224402</v>
      </c>
      <c r="C354" s="1">
        <v>356.29500000000002</v>
      </c>
      <c r="E354" s="1">
        <f t="shared" si="11"/>
        <v>352</v>
      </c>
      <c r="F354" s="4">
        <f t="shared" si="10"/>
        <v>6752.530285714286</v>
      </c>
      <c r="G354" s="73">
        <f>F353*'Training-data'!$S$10+E353*'Training-data'!$S$11</f>
        <v>11908.177997688637</v>
      </c>
      <c r="H354" s="76" t="e">
        <f>F353*'Training-data'!$Y$10+E353*'Training-data'!$Y$11</f>
        <v>#DIV/0!</v>
      </c>
      <c r="I354" s="76" t="e">
        <f>F353*'Training-data'!$AE$10+'Test-data'!E353*'Training-data'!$AE$11</f>
        <v>#DIV/0!</v>
      </c>
      <c r="J354" s="35"/>
    </row>
    <row r="355" spans="1:10" x14ac:dyDescent="0.2">
      <c r="A355" s="1">
        <v>2</v>
      </c>
      <c r="B355" s="1">
        <v>220850</v>
      </c>
      <c r="C355" s="1">
        <v>355.38799999999998</v>
      </c>
      <c r="E355" s="1">
        <f t="shared" si="11"/>
        <v>353</v>
      </c>
      <c r="F355" s="4">
        <f t="shared" si="10"/>
        <v>7286.4961111111106</v>
      </c>
      <c r="G355" s="73">
        <f>F354*'Training-data'!$S$10+E354*'Training-data'!$S$11</f>
        <v>11874.106818577131</v>
      </c>
      <c r="H355" s="76" t="e">
        <f>F354*'Training-data'!$Y$10+E354*'Training-data'!$Y$11</f>
        <v>#DIV/0!</v>
      </c>
      <c r="I355" s="76" t="e">
        <f>F354*'Training-data'!$AE$10+'Test-data'!E354*'Training-data'!$AE$11</f>
        <v>#DIV/0!</v>
      </c>
      <c r="J355" s="35"/>
    </row>
    <row r="356" spans="1:10" x14ac:dyDescent="0.2">
      <c r="A356" s="1">
        <v>2</v>
      </c>
      <c r="B356" s="1">
        <v>217377</v>
      </c>
      <c r="C356" s="1">
        <v>347.08</v>
      </c>
      <c r="E356" s="1">
        <f t="shared" si="11"/>
        <v>354</v>
      </c>
      <c r="F356" s="4">
        <f t="shared" si="10"/>
        <v>6773.9875999999995</v>
      </c>
      <c r="G356" s="73">
        <f>F355*'Training-data'!$S$10+E355*'Training-data'!$S$11</f>
        <v>11993.077867378724</v>
      </c>
      <c r="H356" s="76" t="e">
        <f>F355*'Training-data'!$Y$10+E355*'Training-data'!$Y$11</f>
        <v>#DIV/0!</v>
      </c>
      <c r="I356" s="76" t="e">
        <f>F355*'Training-data'!$AE$10+'Test-data'!E355*'Training-data'!$AE$11</f>
        <v>#DIV/0!</v>
      </c>
      <c r="J356" s="35"/>
    </row>
    <row r="357" spans="1:10" x14ac:dyDescent="0.2">
      <c r="A357" s="1">
        <v>2</v>
      </c>
      <c r="B357" s="1">
        <v>213852</v>
      </c>
      <c r="C357" s="1">
        <v>352.48599999999999</v>
      </c>
      <c r="E357" s="1">
        <f t="shared" si="11"/>
        <v>355</v>
      </c>
      <c r="F357" s="4">
        <f t="shared" si="10"/>
        <v>6847.3790666666646</v>
      </c>
      <c r="G357" s="73">
        <f>F356*'Training-data'!$S$10+E356*'Training-data'!$S$11</f>
        <v>11938.773483464909</v>
      </c>
      <c r="H357" s="76" t="e">
        <f>F356*'Training-data'!$Y$10+E356*'Training-data'!$Y$11</f>
        <v>#DIV/0!</v>
      </c>
      <c r="I357" s="76" t="e">
        <f>F356*'Training-data'!$AE$10+'Test-data'!E356*'Training-data'!$AE$11</f>
        <v>#DIV/0!</v>
      </c>
      <c r="J357" s="35"/>
    </row>
    <row r="358" spans="1:10" x14ac:dyDescent="0.2">
      <c r="A358" s="1">
        <v>2</v>
      </c>
      <c r="B358" s="1">
        <v>210323</v>
      </c>
      <c r="C358" s="1">
        <v>352.89400000000001</v>
      </c>
      <c r="E358" s="1">
        <f t="shared" si="11"/>
        <v>356</v>
      </c>
      <c r="F358" s="4">
        <f t="shared" si="10"/>
        <v>6923.2275333333328</v>
      </c>
      <c r="G358" s="73">
        <f>F357*'Training-data'!$S$10+E357*'Training-data'!$S$11</f>
        <v>11981.482536608872</v>
      </c>
      <c r="H358" s="76" t="e">
        <f>F357*'Training-data'!$Y$10+E357*'Training-data'!$Y$11</f>
        <v>#DIV/0!</v>
      </c>
      <c r="I358" s="76" t="e">
        <f>F357*'Training-data'!$AE$10+'Test-data'!E357*'Training-data'!$AE$11</f>
        <v>#DIV/0!</v>
      </c>
      <c r="J358" s="35"/>
    </row>
    <row r="359" spans="1:10" x14ac:dyDescent="0.2">
      <c r="A359" s="1">
        <v>2</v>
      </c>
      <c r="B359" s="1">
        <v>206811</v>
      </c>
      <c r="C359" s="1">
        <v>351.18</v>
      </c>
      <c r="E359" s="1">
        <f t="shared" si="11"/>
        <v>357</v>
      </c>
      <c r="F359" s="4">
        <f t="shared" si="10"/>
        <v>6606.5932142857146</v>
      </c>
      <c r="G359" s="73">
        <f>F358*'Training-data'!$S$10+E358*'Training-data'!$S$11</f>
        <v>12024.598420310766</v>
      </c>
      <c r="H359" s="76" t="e">
        <f>F358*'Training-data'!$Y$10+E358*'Training-data'!$Y$11</f>
        <v>#DIV/0!</v>
      </c>
      <c r="I359" s="76" t="e">
        <f>F358*'Training-data'!$AE$10+'Test-data'!E358*'Training-data'!$AE$11</f>
        <v>#DIV/0!</v>
      </c>
      <c r="J359" s="35"/>
    </row>
    <row r="360" spans="1:10" x14ac:dyDescent="0.2">
      <c r="A360" s="1">
        <v>2</v>
      </c>
      <c r="B360" s="1">
        <v>203281</v>
      </c>
      <c r="C360" s="1">
        <v>352.89299999999997</v>
      </c>
      <c r="E360" s="1">
        <f t="shared" si="11"/>
        <v>358</v>
      </c>
      <c r="F360" s="4">
        <f t="shared" si="10"/>
        <v>6806.5125333333326</v>
      </c>
      <c r="G360" s="73">
        <f>F359*'Training-data'!$S$10+E359*'Training-data'!$S$11</f>
        <v>12002.726924814302</v>
      </c>
      <c r="H360" s="76" t="e">
        <f>F359*'Training-data'!$Y$10+E359*'Training-data'!$Y$11</f>
        <v>#DIV/0!</v>
      </c>
      <c r="I360" s="76" t="e">
        <f>F359*'Training-data'!$AE$10+'Test-data'!E359*'Training-data'!$AE$11</f>
        <v>#DIV/0!</v>
      </c>
      <c r="J360" s="35"/>
    </row>
    <row r="361" spans="1:10" x14ac:dyDescent="0.2">
      <c r="A361" s="1">
        <v>2</v>
      </c>
      <c r="B361" s="1">
        <v>199725</v>
      </c>
      <c r="C361" s="1">
        <v>355.49700000000001</v>
      </c>
      <c r="E361" s="1">
        <f t="shared" si="11"/>
        <v>359</v>
      </c>
      <c r="F361" s="4">
        <f t="shared" si="10"/>
        <v>6741.0460000000012</v>
      </c>
      <c r="G361" s="73">
        <f>F360*'Training-data'!$S$10+E360*'Training-data'!$S$11</f>
        <v>12066.386485397386</v>
      </c>
      <c r="H361" s="76" t="e">
        <f>F360*'Training-data'!$Y$10+E360*'Training-data'!$Y$11</f>
        <v>#DIV/0!</v>
      </c>
      <c r="I361" s="76" t="e">
        <f>F360*'Training-data'!$AE$10+'Test-data'!E360*'Training-data'!$AE$11</f>
        <v>#DIV/0!</v>
      </c>
      <c r="J361" s="35"/>
    </row>
    <row r="362" spans="1:10" x14ac:dyDescent="0.2">
      <c r="A362" s="1">
        <v>2</v>
      </c>
      <c r="B362" s="1">
        <v>196193</v>
      </c>
      <c r="C362" s="1">
        <v>353.09</v>
      </c>
      <c r="E362" s="1">
        <f t="shared" si="11"/>
        <v>360</v>
      </c>
      <c r="F362" s="4">
        <f t="shared" si="10"/>
        <v>6661.9141333333337</v>
      </c>
      <c r="G362" s="73">
        <f>F361*'Training-data'!$S$10+E361*'Training-data'!$S$11</f>
        <v>12086.103402760662</v>
      </c>
      <c r="H362" s="76" t="e">
        <f>F361*'Training-data'!$Y$10+E361*'Training-data'!$Y$11</f>
        <v>#DIV/0!</v>
      </c>
      <c r="I362" s="76" t="e">
        <f>F361*'Training-data'!$AE$10+'Test-data'!E361*'Training-data'!$AE$11</f>
        <v>#DIV/0!</v>
      </c>
      <c r="J362" s="35"/>
    </row>
    <row r="363" spans="1:10" x14ac:dyDescent="0.2">
      <c r="A363" s="1">
        <v>2</v>
      </c>
      <c r="B363" s="1">
        <v>192621</v>
      </c>
      <c r="C363" s="1">
        <v>357.19400000000002</v>
      </c>
    </row>
    <row r="364" spans="1:10" x14ac:dyDescent="0.2">
      <c r="A364" s="1">
        <v>2</v>
      </c>
      <c r="B364" s="1">
        <v>189067</v>
      </c>
      <c r="C364" s="1">
        <v>355.37799999999999</v>
      </c>
    </row>
    <row r="365" spans="1:10" x14ac:dyDescent="0.2">
      <c r="A365" s="1">
        <v>2</v>
      </c>
      <c r="B365" s="1">
        <v>185522</v>
      </c>
      <c r="C365" s="1">
        <v>354.286</v>
      </c>
    </row>
    <row r="366" spans="1:10" x14ac:dyDescent="0.2">
      <c r="A366" s="1">
        <v>2</v>
      </c>
      <c r="B366" s="1">
        <v>181945</v>
      </c>
      <c r="C366" s="1">
        <v>357.59100000000001</v>
      </c>
    </row>
    <row r="367" spans="1:10" x14ac:dyDescent="0.2">
      <c r="A367" s="1">
        <v>2</v>
      </c>
      <c r="B367" s="1">
        <v>178442</v>
      </c>
      <c r="C367" s="1">
        <v>350.28399999999999</v>
      </c>
    </row>
    <row r="368" spans="1:10" x14ac:dyDescent="0.2">
      <c r="A368" s="1">
        <v>2</v>
      </c>
      <c r="B368" s="1">
        <v>174966</v>
      </c>
      <c r="C368" s="1">
        <v>347.19200000000001</v>
      </c>
    </row>
    <row r="369" spans="1:3" x14ac:dyDescent="0.2">
      <c r="A369" s="1">
        <v>2</v>
      </c>
      <c r="B369" s="1">
        <v>171426</v>
      </c>
      <c r="C369" s="1">
        <v>353.98200000000003</v>
      </c>
    </row>
    <row r="370" spans="1:3" x14ac:dyDescent="0.2">
      <c r="A370" s="1">
        <v>2</v>
      </c>
      <c r="B370" s="1">
        <v>167890</v>
      </c>
      <c r="C370" s="1">
        <v>353.57100000000003</v>
      </c>
    </row>
    <row r="371" spans="1:3" x14ac:dyDescent="0.2">
      <c r="A371" s="1">
        <v>2</v>
      </c>
      <c r="B371" s="1">
        <v>164310</v>
      </c>
      <c r="C371" s="1">
        <v>357.89499999999998</v>
      </c>
    </row>
    <row r="372" spans="1:3" x14ac:dyDescent="0.2">
      <c r="A372" s="1">
        <v>2</v>
      </c>
      <c r="B372" s="1">
        <v>160666</v>
      </c>
      <c r="C372" s="1">
        <v>364.59</v>
      </c>
    </row>
    <row r="373" spans="1:3" x14ac:dyDescent="0.2">
      <c r="A373" s="1">
        <v>2</v>
      </c>
      <c r="B373" s="1">
        <v>157199</v>
      </c>
      <c r="C373" s="1">
        <v>346.66199999999998</v>
      </c>
    </row>
    <row r="374" spans="1:3" x14ac:dyDescent="0.2">
      <c r="A374" s="1">
        <v>2</v>
      </c>
      <c r="B374" s="1">
        <v>153668</v>
      </c>
      <c r="C374" s="1">
        <v>352.78500000000003</v>
      </c>
    </row>
    <row r="375" spans="1:3" x14ac:dyDescent="0.2">
      <c r="A375" s="1">
        <v>2</v>
      </c>
      <c r="B375" s="1">
        <v>150080</v>
      </c>
      <c r="C375" s="1">
        <v>358.62599999999998</v>
      </c>
    </row>
    <row r="376" spans="1:3" x14ac:dyDescent="0.2">
      <c r="A376" s="1">
        <v>2</v>
      </c>
      <c r="B376" s="1">
        <v>147011</v>
      </c>
      <c r="C376" s="1">
        <v>306.61599999999999</v>
      </c>
    </row>
    <row r="377" spans="1:3" x14ac:dyDescent="0.2">
      <c r="A377" s="1">
        <v>2</v>
      </c>
      <c r="B377" s="1">
        <v>143920</v>
      </c>
      <c r="C377" s="1">
        <v>308.99700000000001</v>
      </c>
    </row>
    <row r="378" spans="1:3" x14ac:dyDescent="0.2">
      <c r="A378" s="1">
        <v>2</v>
      </c>
      <c r="B378" s="1">
        <v>140357</v>
      </c>
      <c r="C378" s="1">
        <v>356.28800000000001</v>
      </c>
    </row>
    <row r="379" spans="1:3" x14ac:dyDescent="0.2">
      <c r="A379" s="1">
        <v>2</v>
      </c>
      <c r="B379" s="1">
        <v>136816</v>
      </c>
      <c r="C379" s="1">
        <v>353.96100000000001</v>
      </c>
    </row>
    <row r="380" spans="1:3" x14ac:dyDescent="0.2">
      <c r="A380" s="1">
        <v>2</v>
      </c>
      <c r="B380" s="1">
        <v>134093</v>
      </c>
      <c r="C380" s="1">
        <v>272.07299999999998</v>
      </c>
    </row>
    <row r="381" spans="1:3" x14ac:dyDescent="0.2">
      <c r="A381" s="1">
        <v>2</v>
      </c>
      <c r="B381" s="1">
        <v>130527</v>
      </c>
      <c r="C381" s="1">
        <v>356.38600000000002</v>
      </c>
    </row>
    <row r="382" spans="1:3" x14ac:dyDescent="0.2">
      <c r="A382" s="1">
        <v>2</v>
      </c>
      <c r="B382" s="1">
        <v>127032</v>
      </c>
      <c r="C382" s="1">
        <v>349.47899999999998</v>
      </c>
    </row>
    <row r="383" spans="1:3" x14ac:dyDescent="0.2">
      <c r="A383" s="1">
        <v>2</v>
      </c>
      <c r="B383" s="1">
        <v>123456</v>
      </c>
      <c r="C383" s="1">
        <v>357.452</v>
      </c>
    </row>
    <row r="384" spans="1:3" x14ac:dyDescent="0.2">
      <c r="A384" s="1">
        <v>2</v>
      </c>
      <c r="B384" s="1">
        <v>119948</v>
      </c>
      <c r="C384" s="1">
        <v>350.69</v>
      </c>
    </row>
    <row r="385" spans="1:3" x14ac:dyDescent="0.2">
      <c r="A385" s="1">
        <v>2</v>
      </c>
      <c r="B385" s="1">
        <v>116448</v>
      </c>
      <c r="C385" s="1">
        <v>349.96800000000002</v>
      </c>
    </row>
    <row r="386" spans="1:3" x14ac:dyDescent="0.2">
      <c r="A386" s="1">
        <v>2</v>
      </c>
      <c r="B386" s="1">
        <v>112961</v>
      </c>
      <c r="C386" s="1">
        <v>348.47199999999998</v>
      </c>
    </row>
    <row r="387" spans="1:3" x14ac:dyDescent="0.2">
      <c r="A387" s="1">
        <v>2</v>
      </c>
      <c r="B387" s="1">
        <v>109427</v>
      </c>
      <c r="C387" s="1">
        <v>353.38</v>
      </c>
    </row>
    <row r="388" spans="1:3" x14ac:dyDescent="0.2">
      <c r="A388" s="1">
        <v>2</v>
      </c>
      <c r="B388" s="1">
        <v>105935</v>
      </c>
      <c r="C388" s="1">
        <v>349.23399999999998</v>
      </c>
    </row>
    <row r="389" spans="1:3" x14ac:dyDescent="0.2">
      <c r="A389" s="1">
        <v>2</v>
      </c>
      <c r="B389" s="1">
        <v>102423</v>
      </c>
      <c r="C389" s="1">
        <v>351.084</v>
      </c>
    </row>
    <row r="390" spans="1:3" x14ac:dyDescent="0.2">
      <c r="A390" s="1">
        <v>2</v>
      </c>
      <c r="B390" s="1">
        <v>98880</v>
      </c>
      <c r="C390" s="1">
        <v>354.072</v>
      </c>
    </row>
    <row r="391" spans="1:3" x14ac:dyDescent="0.2">
      <c r="A391" s="1">
        <v>2</v>
      </c>
      <c r="B391" s="1">
        <v>95320</v>
      </c>
      <c r="C391" s="1">
        <v>355.875</v>
      </c>
    </row>
    <row r="392" spans="1:3" x14ac:dyDescent="0.2">
      <c r="A392" s="1">
        <v>2</v>
      </c>
      <c r="B392" s="1">
        <v>91747</v>
      </c>
      <c r="C392" s="1">
        <v>357.084</v>
      </c>
    </row>
    <row r="393" spans="1:3" x14ac:dyDescent="0.2">
      <c r="A393" s="1">
        <v>2</v>
      </c>
      <c r="B393" s="1">
        <v>88187</v>
      </c>
      <c r="C393" s="1">
        <v>355.88799999999998</v>
      </c>
    </row>
    <row r="394" spans="1:3" x14ac:dyDescent="0.2">
      <c r="A394" s="1">
        <v>2</v>
      </c>
      <c r="B394" s="1">
        <v>84660</v>
      </c>
      <c r="C394" s="1">
        <v>352.68599999999998</v>
      </c>
    </row>
    <row r="395" spans="1:3" x14ac:dyDescent="0.2">
      <c r="A395" s="1">
        <v>2</v>
      </c>
      <c r="B395" s="1">
        <v>81071</v>
      </c>
      <c r="C395" s="1">
        <v>358.89800000000002</v>
      </c>
    </row>
    <row r="396" spans="1:3" x14ac:dyDescent="0.2">
      <c r="A396" s="1">
        <v>2</v>
      </c>
      <c r="B396" s="1">
        <v>77425</v>
      </c>
      <c r="C396" s="1">
        <v>364.36200000000002</v>
      </c>
    </row>
    <row r="397" spans="1:3" x14ac:dyDescent="0.2">
      <c r="A397" s="1">
        <v>2</v>
      </c>
      <c r="B397" s="1">
        <v>73901</v>
      </c>
      <c r="C397" s="1">
        <v>352.596</v>
      </c>
    </row>
    <row r="398" spans="1:3" x14ac:dyDescent="0.2">
      <c r="A398" s="1">
        <v>2</v>
      </c>
      <c r="B398" s="1">
        <v>70407</v>
      </c>
      <c r="C398" s="1">
        <v>348.98899999999998</v>
      </c>
    </row>
    <row r="399" spans="1:3" x14ac:dyDescent="0.2">
      <c r="A399" s="1">
        <v>2</v>
      </c>
      <c r="B399" s="1">
        <v>66895</v>
      </c>
      <c r="C399" s="1">
        <v>351.08</v>
      </c>
    </row>
    <row r="400" spans="1:3" x14ac:dyDescent="0.2">
      <c r="A400" s="1">
        <v>2</v>
      </c>
      <c r="B400" s="1">
        <v>63272</v>
      </c>
      <c r="C400" s="1">
        <v>362.09800000000001</v>
      </c>
    </row>
    <row r="401" spans="1:3" x14ac:dyDescent="0.2">
      <c r="A401" s="1">
        <v>2</v>
      </c>
      <c r="B401" s="1">
        <v>59736</v>
      </c>
      <c r="C401" s="1">
        <v>353.495</v>
      </c>
    </row>
    <row r="402" spans="1:3" x14ac:dyDescent="0.2">
      <c r="A402" s="1">
        <v>2</v>
      </c>
      <c r="B402" s="1">
        <v>56203</v>
      </c>
      <c r="C402" s="1">
        <v>353.49200000000002</v>
      </c>
    </row>
    <row r="403" spans="1:3" x14ac:dyDescent="0.2">
      <c r="A403" s="1">
        <v>2</v>
      </c>
      <c r="B403" s="1">
        <v>52604</v>
      </c>
      <c r="C403" s="1">
        <v>359.67700000000002</v>
      </c>
    </row>
    <row r="404" spans="1:3" x14ac:dyDescent="0.2">
      <c r="A404" s="1">
        <v>2</v>
      </c>
      <c r="B404" s="1">
        <v>49123</v>
      </c>
      <c r="C404" s="1">
        <v>348.08699999999999</v>
      </c>
    </row>
    <row r="405" spans="1:3" x14ac:dyDescent="0.2">
      <c r="A405" s="1">
        <v>2</v>
      </c>
      <c r="B405" s="1">
        <v>45511</v>
      </c>
      <c r="C405" s="1">
        <v>361.27</v>
      </c>
    </row>
    <row r="406" spans="1:3" x14ac:dyDescent="0.2">
      <c r="A406" s="1">
        <v>2</v>
      </c>
      <c r="B406" s="1">
        <v>41940</v>
      </c>
      <c r="C406" s="1">
        <v>356.89600000000002</v>
      </c>
    </row>
    <row r="407" spans="1:3" x14ac:dyDescent="0.2">
      <c r="A407" s="1">
        <v>2</v>
      </c>
      <c r="B407" s="1">
        <v>38298</v>
      </c>
      <c r="C407" s="1">
        <v>363.86799999999999</v>
      </c>
    </row>
    <row r="408" spans="1:3" x14ac:dyDescent="0.2">
      <c r="A408" s="1">
        <v>2</v>
      </c>
      <c r="B408" s="1">
        <v>34672</v>
      </c>
      <c r="C408" s="1">
        <v>362.49700000000001</v>
      </c>
    </row>
    <row r="409" spans="1:3" x14ac:dyDescent="0.2">
      <c r="A409" s="1">
        <v>2</v>
      </c>
      <c r="B409" s="1">
        <v>31036</v>
      </c>
      <c r="C409" s="1">
        <v>363.57</v>
      </c>
    </row>
    <row r="410" spans="1:3" x14ac:dyDescent="0.2">
      <c r="A410" s="1">
        <v>2</v>
      </c>
      <c r="B410" s="1">
        <v>28248</v>
      </c>
      <c r="C410" s="1">
        <v>278.59199999999998</v>
      </c>
    </row>
    <row r="411" spans="1:3" x14ac:dyDescent="0.2">
      <c r="A411" s="1">
        <v>2</v>
      </c>
      <c r="B411" s="1">
        <v>24652</v>
      </c>
      <c r="C411" s="1">
        <v>359.786</v>
      </c>
    </row>
    <row r="412" spans="1:3" x14ac:dyDescent="0.2">
      <c r="A412" s="1">
        <v>2</v>
      </c>
      <c r="B412" s="1">
        <v>20979</v>
      </c>
      <c r="C412" s="1">
        <v>367.08499999999998</v>
      </c>
    </row>
    <row r="413" spans="1:3" x14ac:dyDescent="0.2">
      <c r="A413" s="1">
        <v>2</v>
      </c>
      <c r="B413" s="1">
        <v>17320</v>
      </c>
      <c r="C413" s="1">
        <v>365.68599999999998</v>
      </c>
    </row>
    <row r="414" spans="1:3" x14ac:dyDescent="0.2">
      <c r="A414" s="1">
        <v>2</v>
      </c>
      <c r="B414" s="1">
        <v>13694</v>
      </c>
      <c r="C414" s="1">
        <v>362.57</v>
      </c>
    </row>
    <row r="415" spans="1:3" x14ac:dyDescent="0.2">
      <c r="A415" s="1">
        <v>2</v>
      </c>
      <c r="B415" s="1">
        <v>10006</v>
      </c>
      <c r="C415" s="1">
        <v>368.69400000000002</v>
      </c>
    </row>
    <row r="416" spans="1:3" x14ac:dyDescent="0.2">
      <c r="A416" s="1">
        <v>2</v>
      </c>
      <c r="B416" s="1">
        <v>6354</v>
      </c>
      <c r="C416" s="1">
        <v>365.17599999999999</v>
      </c>
    </row>
    <row r="417" spans="1:3" x14ac:dyDescent="0.2">
      <c r="A417" s="1">
        <v>2</v>
      </c>
      <c r="B417" s="1">
        <v>2722</v>
      </c>
      <c r="C417" s="1">
        <v>363.18799999999999</v>
      </c>
    </row>
    <row r="418" spans="1:3" x14ac:dyDescent="0.2">
      <c r="A418" s="1">
        <v>2</v>
      </c>
      <c r="B418" s="1">
        <v>0</v>
      </c>
      <c r="C418" s="1">
        <v>272.33300000000003</v>
      </c>
    </row>
    <row r="419" spans="1:3" x14ac:dyDescent="0.2">
      <c r="A419" s="1">
        <v>3</v>
      </c>
      <c r="B419" s="1">
        <v>67723</v>
      </c>
      <c r="C419" s="1">
        <v>13.398999999999999</v>
      </c>
    </row>
    <row r="420" spans="1:3" x14ac:dyDescent="0.2">
      <c r="A420" s="1">
        <v>3</v>
      </c>
      <c r="B420" s="1">
        <v>315809</v>
      </c>
      <c r="C420" s="1">
        <v>18.289000000000001</v>
      </c>
    </row>
    <row r="421" spans="1:3" x14ac:dyDescent="0.2">
      <c r="A421" s="1">
        <v>3</v>
      </c>
      <c r="B421" s="1">
        <v>475696</v>
      </c>
      <c r="C421" s="1">
        <v>39.180999999999997</v>
      </c>
    </row>
    <row r="422" spans="1:3" x14ac:dyDescent="0.2">
      <c r="A422" s="1">
        <v>3</v>
      </c>
      <c r="B422" s="1">
        <v>496363</v>
      </c>
      <c r="C422" s="1">
        <v>292.07799999999997</v>
      </c>
    </row>
    <row r="423" spans="1:3" x14ac:dyDescent="0.2">
      <c r="A423" s="1">
        <v>3</v>
      </c>
      <c r="B423" s="1">
        <v>491336</v>
      </c>
      <c r="C423" s="1">
        <v>502.69400000000002</v>
      </c>
    </row>
    <row r="424" spans="1:3" x14ac:dyDescent="0.2">
      <c r="A424" s="1">
        <v>3</v>
      </c>
      <c r="B424" s="1">
        <v>486416</v>
      </c>
      <c r="C424" s="1">
        <v>491.87200000000001</v>
      </c>
    </row>
    <row r="425" spans="1:3" x14ac:dyDescent="0.2">
      <c r="A425" s="1">
        <v>3</v>
      </c>
      <c r="B425" s="1">
        <v>481400</v>
      </c>
      <c r="C425" s="1">
        <v>501.16899999999998</v>
      </c>
    </row>
    <row r="426" spans="1:3" x14ac:dyDescent="0.2">
      <c r="A426" s="1">
        <v>3</v>
      </c>
      <c r="B426" s="1">
        <v>476331</v>
      </c>
      <c r="C426" s="1">
        <v>506.87400000000002</v>
      </c>
    </row>
    <row r="427" spans="1:3" x14ac:dyDescent="0.2">
      <c r="A427" s="1">
        <v>3</v>
      </c>
      <c r="B427" s="1">
        <v>471282</v>
      </c>
      <c r="C427" s="1">
        <v>504.67</v>
      </c>
    </row>
    <row r="428" spans="1:3" x14ac:dyDescent="0.2">
      <c r="A428" s="1">
        <v>3</v>
      </c>
      <c r="B428" s="1">
        <v>466191</v>
      </c>
      <c r="C428" s="1">
        <v>509.01900000000001</v>
      </c>
    </row>
    <row r="429" spans="1:3" x14ac:dyDescent="0.2">
      <c r="A429" s="1">
        <v>3</v>
      </c>
      <c r="B429" s="1">
        <v>461135</v>
      </c>
      <c r="C429" s="1">
        <v>505.589</v>
      </c>
    </row>
    <row r="430" spans="1:3" x14ac:dyDescent="0.2">
      <c r="A430" s="1">
        <v>3</v>
      </c>
      <c r="B430" s="1">
        <v>456060</v>
      </c>
      <c r="C430" s="1">
        <v>507.17899999999997</v>
      </c>
    </row>
    <row r="431" spans="1:3" x14ac:dyDescent="0.2">
      <c r="A431" s="1">
        <v>3</v>
      </c>
      <c r="B431" s="1">
        <v>450992</v>
      </c>
      <c r="C431" s="1">
        <v>506.798</v>
      </c>
    </row>
    <row r="432" spans="1:3" x14ac:dyDescent="0.2">
      <c r="A432" s="1">
        <v>3</v>
      </c>
      <c r="B432" s="1">
        <v>445944</v>
      </c>
      <c r="C432" s="1">
        <v>504.79399999999998</v>
      </c>
    </row>
    <row r="433" spans="1:3" x14ac:dyDescent="0.2">
      <c r="A433" s="1">
        <v>3</v>
      </c>
      <c r="B433" s="1">
        <v>440871</v>
      </c>
      <c r="C433" s="1">
        <v>507.09300000000002</v>
      </c>
    </row>
    <row r="434" spans="1:3" x14ac:dyDescent="0.2">
      <c r="A434" s="1">
        <v>3</v>
      </c>
      <c r="B434" s="1">
        <v>435746</v>
      </c>
      <c r="C434" s="1">
        <v>512.50599999999997</v>
      </c>
    </row>
    <row r="435" spans="1:3" x14ac:dyDescent="0.2">
      <c r="A435" s="1">
        <v>3</v>
      </c>
      <c r="B435" s="1">
        <v>430608</v>
      </c>
      <c r="C435" s="1">
        <v>513.58399999999995</v>
      </c>
    </row>
    <row r="436" spans="1:3" x14ac:dyDescent="0.2">
      <c r="A436" s="1">
        <v>3</v>
      </c>
      <c r="B436" s="1">
        <v>425511</v>
      </c>
      <c r="C436" s="1">
        <v>509.36799999999999</v>
      </c>
    </row>
    <row r="437" spans="1:3" x14ac:dyDescent="0.2">
      <c r="A437" s="1">
        <v>3</v>
      </c>
      <c r="B437" s="1">
        <v>421019</v>
      </c>
      <c r="C437" s="1">
        <v>449.49099999999999</v>
      </c>
    </row>
    <row r="438" spans="1:3" x14ac:dyDescent="0.2">
      <c r="A438" s="1">
        <v>3</v>
      </c>
      <c r="B438" s="1">
        <v>415811</v>
      </c>
      <c r="C438" s="1">
        <v>520.68899999999996</v>
      </c>
    </row>
    <row r="439" spans="1:3" x14ac:dyDescent="0.2">
      <c r="A439" s="1">
        <v>3</v>
      </c>
      <c r="B439" s="1">
        <v>410715</v>
      </c>
      <c r="C439" s="1">
        <v>509.279</v>
      </c>
    </row>
    <row r="440" spans="1:3" x14ac:dyDescent="0.2">
      <c r="A440" s="1">
        <v>3</v>
      </c>
      <c r="B440" s="1">
        <v>406833</v>
      </c>
      <c r="C440" s="1">
        <v>388.08</v>
      </c>
    </row>
    <row r="441" spans="1:3" x14ac:dyDescent="0.2">
      <c r="A441" s="1">
        <v>3</v>
      </c>
      <c r="B441" s="1">
        <v>401728</v>
      </c>
      <c r="C441" s="1">
        <v>510.68299999999999</v>
      </c>
    </row>
    <row r="442" spans="1:3" x14ac:dyDescent="0.2">
      <c r="A442" s="1">
        <v>3</v>
      </c>
      <c r="B442" s="1">
        <v>396717</v>
      </c>
      <c r="C442" s="1">
        <v>500.78699999999998</v>
      </c>
    </row>
    <row r="443" spans="1:3" x14ac:dyDescent="0.2">
      <c r="A443" s="1">
        <v>3</v>
      </c>
      <c r="B443" s="1">
        <v>391709</v>
      </c>
      <c r="C443" s="1">
        <v>500.48599999999999</v>
      </c>
    </row>
    <row r="444" spans="1:3" x14ac:dyDescent="0.2">
      <c r="A444" s="1">
        <v>3</v>
      </c>
      <c r="B444" s="1">
        <v>386653</v>
      </c>
      <c r="C444" s="1">
        <v>505.488</v>
      </c>
    </row>
    <row r="445" spans="1:3" x14ac:dyDescent="0.2">
      <c r="A445" s="1">
        <v>3</v>
      </c>
      <c r="B445" s="1">
        <v>381596</v>
      </c>
      <c r="C445" s="1">
        <v>505.56200000000001</v>
      </c>
    </row>
    <row r="446" spans="1:3" x14ac:dyDescent="0.2">
      <c r="A446" s="1">
        <v>3</v>
      </c>
      <c r="B446" s="1">
        <v>376535</v>
      </c>
      <c r="C446" s="1">
        <v>506.05700000000002</v>
      </c>
    </row>
    <row r="447" spans="1:3" x14ac:dyDescent="0.2">
      <c r="A447" s="1">
        <v>3</v>
      </c>
      <c r="B447" s="1">
        <v>371388</v>
      </c>
      <c r="C447" s="1">
        <v>514.43799999999999</v>
      </c>
    </row>
    <row r="448" spans="1:3" x14ac:dyDescent="0.2">
      <c r="A448" s="1">
        <v>3</v>
      </c>
      <c r="B448" s="1">
        <v>366205</v>
      </c>
      <c r="C448" s="1">
        <v>518.19200000000001</v>
      </c>
    </row>
    <row r="449" spans="1:3" x14ac:dyDescent="0.2">
      <c r="A449" s="1">
        <v>3</v>
      </c>
      <c r="B449" s="1">
        <v>361119</v>
      </c>
      <c r="C449" s="1">
        <v>508.58</v>
      </c>
    </row>
    <row r="450" spans="1:3" x14ac:dyDescent="0.2">
      <c r="A450" s="1">
        <v>3</v>
      </c>
      <c r="B450" s="1">
        <v>356029</v>
      </c>
      <c r="C450" s="1">
        <v>508.49099999999999</v>
      </c>
    </row>
    <row r="451" spans="1:3" x14ac:dyDescent="0.2">
      <c r="A451" s="1">
        <v>3</v>
      </c>
      <c r="B451" s="1">
        <v>350945</v>
      </c>
      <c r="C451" s="1">
        <v>508.39100000000002</v>
      </c>
    </row>
    <row r="452" spans="1:3" x14ac:dyDescent="0.2">
      <c r="A452" s="1">
        <v>3</v>
      </c>
      <c r="B452" s="1">
        <v>345990</v>
      </c>
      <c r="C452" s="1">
        <v>495.59800000000001</v>
      </c>
    </row>
    <row r="453" spans="1:3" x14ac:dyDescent="0.2">
      <c r="A453" s="1">
        <v>3</v>
      </c>
      <c r="B453" s="1">
        <v>341099</v>
      </c>
      <c r="C453" s="1">
        <v>488.79</v>
      </c>
    </row>
    <row r="454" spans="1:3" x14ac:dyDescent="0.2">
      <c r="A454" s="1">
        <v>3</v>
      </c>
      <c r="B454" s="1">
        <v>336015</v>
      </c>
      <c r="C454" s="1">
        <v>508.363</v>
      </c>
    </row>
    <row r="455" spans="1:3" x14ac:dyDescent="0.2">
      <c r="A455" s="1">
        <v>3</v>
      </c>
      <c r="B455" s="1">
        <v>330998</v>
      </c>
      <c r="C455" s="1">
        <v>501.66500000000002</v>
      </c>
    </row>
    <row r="456" spans="1:3" x14ac:dyDescent="0.2">
      <c r="A456" s="1">
        <v>3</v>
      </c>
      <c r="B456" s="1">
        <v>325889</v>
      </c>
      <c r="C456" s="1">
        <v>510.55099999999999</v>
      </c>
    </row>
    <row r="457" spans="1:3" x14ac:dyDescent="0.2">
      <c r="A457" s="1">
        <v>3</v>
      </c>
      <c r="B457" s="1">
        <v>320865</v>
      </c>
      <c r="C457" s="1">
        <v>502.27199999999999</v>
      </c>
    </row>
    <row r="458" spans="1:3" x14ac:dyDescent="0.2">
      <c r="A458" s="1">
        <v>3</v>
      </c>
      <c r="B458" s="1">
        <v>315725</v>
      </c>
      <c r="C458" s="1">
        <v>514.077</v>
      </c>
    </row>
    <row r="459" spans="1:3" x14ac:dyDescent="0.2">
      <c r="A459" s="1">
        <v>3</v>
      </c>
      <c r="B459" s="1">
        <v>310607</v>
      </c>
      <c r="C459" s="1">
        <v>511.46300000000002</v>
      </c>
    </row>
    <row r="460" spans="1:3" x14ac:dyDescent="0.2">
      <c r="A460" s="1">
        <v>3</v>
      </c>
      <c r="B460" s="1">
        <v>305422</v>
      </c>
      <c r="C460" s="1">
        <v>518.47699999999998</v>
      </c>
    </row>
    <row r="461" spans="1:3" x14ac:dyDescent="0.2">
      <c r="A461" s="1">
        <v>3</v>
      </c>
      <c r="B461" s="1">
        <v>300217</v>
      </c>
      <c r="C461" s="1">
        <v>520.39200000000005</v>
      </c>
    </row>
    <row r="462" spans="1:3" x14ac:dyDescent="0.2">
      <c r="A462" s="1">
        <v>3</v>
      </c>
      <c r="B462" s="1">
        <v>295017</v>
      </c>
      <c r="C462" s="1">
        <v>519.88</v>
      </c>
    </row>
    <row r="463" spans="1:3" x14ac:dyDescent="0.2">
      <c r="A463" s="1">
        <v>3</v>
      </c>
      <c r="B463" s="1">
        <v>289812</v>
      </c>
      <c r="C463" s="1">
        <v>520.28499999999997</v>
      </c>
    </row>
    <row r="464" spans="1:3" x14ac:dyDescent="0.2">
      <c r="A464" s="1">
        <v>3</v>
      </c>
      <c r="B464" s="1">
        <v>284657</v>
      </c>
      <c r="C464" s="1">
        <v>515.49400000000003</v>
      </c>
    </row>
    <row r="465" spans="1:3" x14ac:dyDescent="0.2">
      <c r="A465" s="1">
        <v>3</v>
      </c>
      <c r="B465" s="1">
        <v>279499</v>
      </c>
      <c r="C465" s="1">
        <v>515.51499999999999</v>
      </c>
    </row>
    <row r="466" spans="1:3" x14ac:dyDescent="0.2">
      <c r="A466" s="1">
        <v>3</v>
      </c>
      <c r="B466" s="1">
        <v>274470</v>
      </c>
      <c r="C466" s="1">
        <v>502.88400000000001</v>
      </c>
    </row>
    <row r="467" spans="1:3" x14ac:dyDescent="0.2">
      <c r="A467" s="1">
        <v>3</v>
      </c>
      <c r="B467" s="1">
        <v>269315</v>
      </c>
      <c r="C467" s="1">
        <v>515.173</v>
      </c>
    </row>
    <row r="468" spans="1:3" x14ac:dyDescent="0.2">
      <c r="A468" s="1">
        <v>3</v>
      </c>
      <c r="B468" s="1">
        <v>264172</v>
      </c>
      <c r="C468" s="1">
        <v>514.08000000000004</v>
      </c>
    </row>
    <row r="469" spans="1:3" x14ac:dyDescent="0.2">
      <c r="A469" s="1">
        <v>3</v>
      </c>
      <c r="B469" s="1">
        <v>259023</v>
      </c>
      <c r="C469" s="1">
        <v>514.88400000000001</v>
      </c>
    </row>
    <row r="470" spans="1:3" x14ac:dyDescent="0.2">
      <c r="A470" s="1">
        <v>3</v>
      </c>
      <c r="B470" s="1">
        <v>255065</v>
      </c>
      <c r="C470" s="1">
        <v>395.75299999999999</v>
      </c>
    </row>
    <row r="471" spans="1:3" x14ac:dyDescent="0.2">
      <c r="A471" s="1">
        <v>3</v>
      </c>
      <c r="B471" s="1">
        <v>250040</v>
      </c>
      <c r="C471" s="1">
        <v>502.49</v>
      </c>
    </row>
    <row r="472" spans="1:3" x14ac:dyDescent="0.2">
      <c r="A472" s="1">
        <v>3</v>
      </c>
      <c r="B472" s="1">
        <v>245015</v>
      </c>
      <c r="C472" s="1">
        <v>502.178</v>
      </c>
    </row>
    <row r="473" spans="1:3" x14ac:dyDescent="0.2">
      <c r="A473" s="1">
        <v>3</v>
      </c>
      <c r="B473" s="1">
        <v>239823</v>
      </c>
      <c r="C473" s="1">
        <v>519.19100000000003</v>
      </c>
    </row>
    <row r="474" spans="1:3" x14ac:dyDescent="0.2">
      <c r="A474" s="1">
        <v>3</v>
      </c>
      <c r="B474" s="1">
        <v>234637</v>
      </c>
      <c r="C474" s="1">
        <v>518.59100000000001</v>
      </c>
    </row>
    <row r="475" spans="1:3" x14ac:dyDescent="0.2">
      <c r="A475" s="1">
        <v>3</v>
      </c>
      <c r="B475" s="1">
        <v>229523</v>
      </c>
      <c r="C475" s="1">
        <v>511.05599999999998</v>
      </c>
    </row>
    <row r="476" spans="1:3" x14ac:dyDescent="0.2">
      <c r="A476" s="1">
        <v>3</v>
      </c>
      <c r="B476" s="1">
        <v>224360</v>
      </c>
      <c r="C476" s="1">
        <v>515.98599999999999</v>
      </c>
    </row>
    <row r="477" spans="1:3" x14ac:dyDescent="0.2">
      <c r="A477" s="1">
        <v>3</v>
      </c>
      <c r="B477" s="1">
        <v>219165</v>
      </c>
      <c r="C477" s="1">
        <v>519.33799999999997</v>
      </c>
    </row>
    <row r="478" spans="1:3" x14ac:dyDescent="0.2">
      <c r="A478" s="1">
        <v>3</v>
      </c>
      <c r="B478" s="1">
        <v>214037</v>
      </c>
      <c r="C478" s="1">
        <v>512.89300000000003</v>
      </c>
    </row>
    <row r="479" spans="1:3" x14ac:dyDescent="0.2">
      <c r="A479" s="1">
        <v>3</v>
      </c>
      <c r="B479" s="1">
        <v>208909</v>
      </c>
      <c r="C479" s="1">
        <v>512.66999999999996</v>
      </c>
    </row>
    <row r="480" spans="1:3" x14ac:dyDescent="0.2">
      <c r="A480" s="1">
        <v>3</v>
      </c>
      <c r="B480" s="1">
        <v>203740</v>
      </c>
      <c r="C480" s="1">
        <v>516.66899999999998</v>
      </c>
    </row>
    <row r="481" spans="1:3" x14ac:dyDescent="0.2">
      <c r="A481" s="1">
        <v>3</v>
      </c>
      <c r="B481" s="1">
        <v>198604</v>
      </c>
      <c r="C481" s="1">
        <v>513.59100000000001</v>
      </c>
    </row>
    <row r="482" spans="1:3" x14ac:dyDescent="0.2">
      <c r="A482" s="1">
        <v>3</v>
      </c>
      <c r="B482" s="1">
        <v>193487</v>
      </c>
      <c r="C482" s="1">
        <v>511.79599999999999</v>
      </c>
    </row>
    <row r="483" spans="1:3" x14ac:dyDescent="0.2">
      <c r="A483" s="1">
        <v>3</v>
      </c>
      <c r="B483" s="1">
        <v>188479</v>
      </c>
      <c r="C483" s="1">
        <v>500.78100000000001</v>
      </c>
    </row>
    <row r="484" spans="1:3" x14ac:dyDescent="0.2">
      <c r="A484" s="1">
        <v>3</v>
      </c>
      <c r="B484" s="1">
        <v>183436</v>
      </c>
      <c r="C484" s="1">
        <v>503.86799999999999</v>
      </c>
    </row>
    <row r="485" spans="1:3" x14ac:dyDescent="0.2">
      <c r="A485" s="1">
        <v>3</v>
      </c>
      <c r="B485" s="1">
        <v>178409</v>
      </c>
      <c r="C485" s="1">
        <v>502.69200000000001</v>
      </c>
    </row>
    <row r="486" spans="1:3" x14ac:dyDescent="0.2">
      <c r="A486" s="1">
        <v>3</v>
      </c>
      <c r="B486" s="1">
        <v>173335</v>
      </c>
      <c r="C486" s="1">
        <v>507.28899999999999</v>
      </c>
    </row>
    <row r="487" spans="1:3" x14ac:dyDescent="0.2">
      <c r="A487" s="1">
        <v>3</v>
      </c>
      <c r="B487" s="1">
        <v>168205</v>
      </c>
      <c r="C487" s="1">
        <v>512.91200000000003</v>
      </c>
    </row>
    <row r="488" spans="1:3" x14ac:dyDescent="0.2">
      <c r="A488" s="1">
        <v>3</v>
      </c>
      <c r="B488" s="1">
        <v>163072</v>
      </c>
      <c r="C488" s="1">
        <v>512.68200000000002</v>
      </c>
    </row>
    <row r="489" spans="1:3" x14ac:dyDescent="0.2">
      <c r="A489" s="1">
        <v>3</v>
      </c>
      <c r="B489" s="1">
        <v>158047</v>
      </c>
      <c r="C489" s="1">
        <v>502.34199999999998</v>
      </c>
    </row>
    <row r="490" spans="1:3" x14ac:dyDescent="0.2">
      <c r="A490" s="1">
        <v>3</v>
      </c>
      <c r="B490" s="1">
        <v>152968</v>
      </c>
      <c r="C490" s="1">
        <v>507.89100000000002</v>
      </c>
    </row>
    <row r="491" spans="1:3" x14ac:dyDescent="0.2">
      <c r="A491" s="1">
        <v>3</v>
      </c>
      <c r="B491" s="1">
        <v>147837</v>
      </c>
      <c r="C491" s="1">
        <v>513.04899999999998</v>
      </c>
    </row>
    <row r="492" spans="1:3" x14ac:dyDescent="0.2">
      <c r="A492" s="1">
        <v>3</v>
      </c>
      <c r="B492" s="1">
        <v>142776</v>
      </c>
      <c r="C492" s="1">
        <v>505.97500000000002</v>
      </c>
    </row>
    <row r="493" spans="1:3" x14ac:dyDescent="0.2">
      <c r="A493" s="1">
        <v>3</v>
      </c>
      <c r="B493" s="1">
        <v>137615</v>
      </c>
      <c r="C493" s="1">
        <v>516.06899999999996</v>
      </c>
    </row>
    <row r="494" spans="1:3" x14ac:dyDescent="0.2">
      <c r="A494" s="1">
        <v>3</v>
      </c>
      <c r="B494" s="1">
        <v>132593</v>
      </c>
      <c r="C494" s="1">
        <v>502.08199999999999</v>
      </c>
    </row>
    <row r="495" spans="1:3" x14ac:dyDescent="0.2">
      <c r="A495" s="1">
        <v>3</v>
      </c>
      <c r="B495" s="1">
        <v>127532</v>
      </c>
      <c r="C495" s="1">
        <v>506.39100000000002</v>
      </c>
    </row>
    <row r="496" spans="1:3" x14ac:dyDescent="0.2">
      <c r="A496" s="1">
        <v>3</v>
      </c>
      <c r="B496" s="1">
        <v>122479</v>
      </c>
      <c r="C496" s="1">
        <v>505.19499999999999</v>
      </c>
    </row>
    <row r="497" spans="1:3" x14ac:dyDescent="0.2">
      <c r="A497" s="1">
        <v>3</v>
      </c>
      <c r="B497" s="1">
        <v>118364</v>
      </c>
      <c r="C497" s="1">
        <v>411.29</v>
      </c>
    </row>
    <row r="498" spans="1:3" x14ac:dyDescent="0.2">
      <c r="A498" s="1">
        <v>3</v>
      </c>
      <c r="B498" s="1">
        <v>113223</v>
      </c>
      <c r="C498" s="1">
        <v>514.38099999999997</v>
      </c>
    </row>
    <row r="499" spans="1:3" x14ac:dyDescent="0.2">
      <c r="A499" s="1">
        <v>3</v>
      </c>
      <c r="B499" s="1">
        <v>108042</v>
      </c>
      <c r="C499" s="1">
        <v>517.779</v>
      </c>
    </row>
    <row r="500" spans="1:3" x14ac:dyDescent="0.2">
      <c r="A500" s="1">
        <v>3</v>
      </c>
      <c r="B500" s="1">
        <v>104170</v>
      </c>
      <c r="C500" s="1">
        <v>387.19099999999997</v>
      </c>
    </row>
    <row r="501" spans="1:3" x14ac:dyDescent="0.2">
      <c r="A501" s="1">
        <v>3</v>
      </c>
      <c r="B501" s="1">
        <v>99058</v>
      </c>
      <c r="C501" s="1">
        <v>511.27499999999998</v>
      </c>
    </row>
    <row r="502" spans="1:3" x14ac:dyDescent="0.2">
      <c r="A502" s="1">
        <v>3</v>
      </c>
      <c r="B502" s="1">
        <v>93836</v>
      </c>
      <c r="C502" s="1">
        <v>521.87400000000002</v>
      </c>
    </row>
    <row r="503" spans="1:3" x14ac:dyDescent="0.2">
      <c r="A503" s="1">
        <v>3</v>
      </c>
      <c r="B503" s="1">
        <v>88657</v>
      </c>
      <c r="C503" s="1">
        <v>517.84400000000005</v>
      </c>
    </row>
    <row r="504" spans="1:3" x14ac:dyDescent="0.2">
      <c r="A504" s="1">
        <v>3</v>
      </c>
      <c r="B504" s="1">
        <v>83507</v>
      </c>
      <c r="C504" s="1">
        <v>514.976</v>
      </c>
    </row>
    <row r="505" spans="1:3" x14ac:dyDescent="0.2">
      <c r="A505" s="1">
        <v>3</v>
      </c>
      <c r="B505" s="1">
        <v>78453</v>
      </c>
      <c r="C505" s="1">
        <v>505.55799999999999</v>
      </c>
    </row>
    <row r="506" spans="1:3" x14ac:dyDescent="0.2">
      <c r="A506" s="1">
        <v>3</v>
      </c>
      <c r="B506" s="1">
        <v>73290</v>
      </c>
      <c r="C506" s="1">
        <v>515.88599999999997</v>
      </c>
    </row>
    <row r="507" spans="1:3" x14ac:dyDescent="0.2">
      <c r="A507" s="1">
        <v>3</v>
      </c>
      <c r="B507" s="1">
        <v>68167</v>
      </c>
      <c r="C507" s="1">
        <v>512.28200000000004</v>
      </c>
    </row>
    <row r="508" spans="1:3" x14ac:dyDescent="0.2">
      <c r="A508" s="1">
        <v>3</v>
      </c>
      <c r="B508" s="1">
        <v>62949</v>
      </c>
      <c r="C508" s="1">
        <v>521.78599999999994</v>
      </c>
    </row>
    <row r="509" spans="1:3" x14ac:dyDescent="0.2">
      <c r="A509" s="1">
        <v>3</v>
      </c>
      <c r="B509" s="1">
        <v>57685</v>
      </c>
      <c r="C509" s="1">
        <v>526.27300000000002</v>
      </c>
    </row>
    <row r="510" spans="1:3" x14ac:dyDescent="0.2">
      <c r="A510" s="1">
        <v>3</v>
      </c>
      <c r="B510" s="1">
        <v>52533</v>
      </c>
      <c r="C510" s="1">
        <v>515.18600000000004</v>
      </c>
    </row>
    <row r="511" spans="1:3" x14ac:dyDescent="0.2">
      <c r="A511" s="1">
        <v>3</v>
      </c>
      <c r="B511" s="1">
        <v>47292</v>
      </c>
      <c r="C511" s="1">
        <v>524.39200000000005</v>
      </c>
    </row>
    <row r="512" spans="1:3" x14ac:dyDescent="0.2">
      <c r="A512" s="1">
        <v>3</v>
      </c>
      <c r="B512" s="1">
        <v>41999</v>
      </c>
      <c r="C512" s="1">
        <v>528.99</v>
      </c>
    </row>
    <row r="513" spans="1:3" x14ac:dyDescent="0.2">
      <c r="A513" s="1">
        <v>3</v>
      </c>
      <c r="B513" s="1">
        <v>36684</v>
      </c>
      <c r="C513" s="1">
        <v>531.58799999999997</v>
      </c>
    </row>
    <row r="514" spans="1:3" x14ac:dyDescent="0.2">
      <c r="A514" s="1">
        <v>3</v>
      </c>
      <c r="B514" s="1">
        <v>31383</v>
      </c>
      <c r="C514" s="1">
        <v>529.99900000000002</v>
      </c>
    </row>
    <row r="515" spans="1:3" x14ac:dyDescent="0.2">
      <c r="A515" s="1">
        <v>3</v>
      </c>
      <c r="B515" s="1">
        <v>26101</v>
      </c>
      <c r="C515" s="1">
        <v>527.87800000000004</v>
      </c>
    </row>
    <row r="516" spans="1:3" x14ac:dyDescent="0.2">
      <c r="A516" s="1">
        <v>3</v>
      </c>
      <c r="B516" s="1">
        <v>20615</v>
      </c>
      <c r="C516" s="1">
        <v>548.48699999999997</v>
      </c>
    </row>
    <row r="517" spans="1:3" x14ac:dyDescent="0.2">
      <c r="A517" s="1">
        <v>3</v>
      </c>
      <c r="B517" s="1">
        <v>15304</v>
      </c>
      <c r="C517" s="1">
        <v>530.87300000000005</v>
      </c>
    </row>
    <row r="518" spans="1:3" x14ac:dyDescent="0.2">
      <c r="A518" s="1">
        <v>3</v>
      </c>
      <c r="B518" s="1">
        <v>9985</v>
      </c>
      <c r="C518" s="1">
        <v>532.09199999999998</v>
      </c>
    </row>
    <row r="519" spans="1:3" x14ac:dyDescent="0.2">
      <c r="A519" s="1">
        <v>3</v>
      </c>
      <c r="B519" s="1">
        <v>4707</v>
      </c>
      <c r="C519" s="1">
        <v>527.57299999999998</v>
      </c>
    </row>
    <row r="520" spans="1:3" x14ac:dyDescent="0.2">
      <c r="A520" s="1">
        <v>3</v>
      </c>
      <c r="B520" s="1">
        <v>0</v>
      </c>
      <c r="C520" s="1">
        <v>470.79</v>
      </c>
    </row>
    <row r="521" spans="1:3" x14ac:dyDescent="0.2">
      <c r="A521" s="1">
        <v>4</v>
      </c>
      <c r="B521" s="1">
        <v>36072</v>
      </c>
      <c r="C521" s="1">
        <v>12.096</v>
      </c>
    </row>
    <row r="522" spans="1:3" x14ac:dyDescent="0.2">
      <c r="A522" s="1">
        <v>4</v>
      </c>
      <c r="B522" s="1">
        <v>325723</v>
      </c>
      <c r="C522" s="1">
        <v>28.297999999999998</v>
      </c>
    </row>
    <row r="523" spans="1:3" x14ac:dyDescent="0.2">
      <c r="A523" s="1">
        <v>4</v>
      </c>
      <c r="B523" s="1">
        <v>406097</v>
      </c>
      <c r="C523" s="1">
        <v>40.259</v>
      </c>
    </row>
    <row r="524" spans="1:3" x14ac:dyDescent="0.2">
      <c r="A524" s="1">
        <v>4</v>
      </c>
      <c r="B524" s="1">
        <v>494770</v>
      </c>
      <c r="C524" s="1">
        <v>441.892</v>
      </c>
    </row>
    <row r="525" spans="1:3" x14ac:dyDescent="0.2">
      <c r="A525" s="1">
        <v>4</v>
      </c>
      <c r="B525" s="1">
        <v>488359</v>
      </c>
      <c r="C525" s="1">
        <v>640.76800000000003</v>
      </c>
    </row>
    <row r="526" spans="1:3" x14ac:dyDescent="0.2">
      <c r="A526" s="1">
        <v>4</v>
      </c>
      <c r="B526" s="1">
        <v>481696</v>
      </c>
      <c r="C526" s="1">
        <v>666.09</v>
      </c>
    </row>
    <row r="527" spans="1:3" x14ac:dyDescent="0.2">
      <c r="A527" s="1">
        <v>4</v>
      </c>
      <c r="B527" s="1">
        <v>475084</v>
      </c>
      <c r="C527" s="1">
        <v>661.14300000000003</v>
      </c>
    </row>
    <row r="528" spans="1:3" x14ac:dyDescent="0.2">
      <c r="A528" s="1">
        <v>4</v>
      </c>
      <c r="B528" s="1">
        <v>468518</v>
      </c>
      <c r="C528" s="1">
        <v>656.17100000000005</v>
      </c>
    </row>
    <row r="529" spans="1:3" x14ac:dyDescent="0.2">
      <c r="A529" s="1">
        <v>4</v>
      </c>
      <c r="B529" s="1">
        <v>461930</v>
      </c>
      <c r="C529" s="1">
        <v>658.77499999999998</v>
      </c>
    </row>
    <row r="530" spans="1:3" x14ac:dyDescent="0.2">
      <c r="A530" s="1">
        <v>4</v>
      </c>
      <c r="B530" s="1">
        <v>457003</v>
      </c>
      <c r="C530" s="1">
        <v>492.661</v>
      </c>
    </row>
    <row r="531" spans="1:3" x14ac:dyDescent="0.2">
      <c r="A531" s="1">
        <v>4</v>
      </c>
      <c r="B531" s="1">
        <v>450361</v>
      </c>
      <c r="C531" s="1">
        <v>664.16700000000003</v>
      </c>
    </row>
    <row r="532" spans="1:3" x14ac:dyDescent="0.2">
      <c r="A532" s="1">
        <v>4</v>
      </c>
      <c r="B532" s="1">
        <v>443652</v>
      </c>
      <c r="C532" s="1">
        <v>670.88699999999994</v>
      </c>
    </row>
    <row r="533" spans="1:3" x14ac:dyDescent="0.2">
      <c r="A533" s="1">
        <v>4</v>
      </c>
      <c r="B533" s="1">
        <v>436956</v>
      </c>
      <c r="C533" s="1">
        <v>669.69500000000005</v>
      </c>
    </row>
    <row r="534" spans="1:3" x14ac:dyDescent="0.2">
      <c r="A534" s="1">
        <v>4</v>
      </c>
      <c r="B534" s="1">
        <v>430317</v>
      </c>
      <c r="C534" s="1">
        <v>663.55799999999999</v>
      </c>
    </row>
    <row r="535" spans="1:3" x14ac:dyDescent="0.2">
      <c r="A535" s="1">
        <v>4</v>
      </c>
      <c r="B535" s="1">
        <v>423675</v>
      </c>
      <c r="C535" s="1">
        <v>664.42100000000005</v>
      </c>
    </row>
    <row r="536" spans="1:3" x14ac:dyDescent="0.2">
      <c r="A536" s="1">
        <v>4</v>
      </c>
      <c r="B536" s="1">
        <v>416894</v>
      </c>
      <c r="C536" s="1">
        <v>677.41499999999996</v>
      </c>
    </row>
    <row r="537" spans="1:3" x14ac:dyDescent="0.2">
      <c r="A537" s="1">
        <v>4</v>
      </c>
      <c r="B537" s="1">
        <v>410233</v>
      </c>
      <c r="C537" s="1">
        <v>665.97199999999998</v>
      </c>
    </row>
    <row r="538" spans="1:3" x14ac:dyDescent="0.2">
      <c r="A538" s="1">
        <v>4</v>
      </c>
      <c r="B538" s="1">
        <v>403548</v>
      </c>
      <c r="C538" s="1">
        <v>668.45299999999997</v>
      </c>
    </row>
    <row r="539" spans="1:3" x14ac:dyDescent="0.2">
      <c r="A539" s="1">
        <v>4</v>
      </c>
      <c r="B539" s="1">
        <v>396922</v>
      </c>
      <c r="C539" s="1">
        <v>662.553</v>
      </c>
    </row>
    <row r="540" spans="1:3" x14ac:dyDescent="0.2">
      <c r="A540" s="1">
        <v>4</v>
      </c>
      <c r="B540" s="1">
        <v>390334</v>
      </c>
      <c r="C540" s="1">
        <v>658.68499999999995</v>
      </c>
    </row>
    <row r="541" spans="1:3" x14ac:dyDescent="0.2">
      <c r="A541" s="1">
        <v>4</v>
      </c>
      <c r="B541" s="1">
        <v>383707</v>
      </c>
      <c r="C541" s="1">
        <v>662.27300000000002</v>
      </c>
    </row>
    <row r="542" spans="1:3" x14ac:dyDescent="0.2">
      <c r="A542" s="1">
        <v>4</v>
      </c>
      <c r="B542" s="1">
        <v>377086</v>
      </c>
      <c r="C542" s="1">
        <v>661.774</v>
      </c>
    </row>
    <row r="543" spans="1:3" x14ac:dyDescent="0.2">
      <c r="A543" s="1">
        <v>4</v>
      </c>
      <c r="B543" s="1">
        <v>370631</v>
      </c>
      <c r="C543" s="1">
        <v>645.58600000000001</v>
      </c>
    </row>
    <row r="544" spans="1:3" x14ac:dyDescent="0.2">
      <c r="A544" s="1">
        <v>4</v>
      </c>
      <c r="B544" s="1">
        <v>364044</v>
      </c>
      <c r="C544" s="1">
        <v>658.375</v>
      </c>
    </row>
    <row r="545" spans="1:3" x14ac:dyDescent="0.2">
      <c r="A545" s="1">
        <v>4</v>
      </c>
      <c r="B545" s="1">
        <v>357510</v>
      </c>
      <c r="C545" s="1">
        <v>653.38099999999997</v>
      </c>
    </row>
    <row r="546" spans="1:3" x14ac:dyDescent="0.2">
      <c r="A546" s="1">
        <v>4</v>
      </c>
      <c r="B546" s="1">
        <v>350932</v>
      </c>
      <c r="C546" s="1">
        <v>657.75800000000004</v>
      </c>
    </row>
    <row r="547" spans="1:3" x14ac:dyDescent="0.2">
      <c r="A547" s="1">
        <v>4</v>
      </c>
      <c r="B547" s="1">
        <v>344293</v>
      </c>
      <c r="C547" s="1">
        <v>663.77200000000005</v>
      </c>
    </row>
    <row r="548" spans="1:3" x14ac:dyDescent="0.2">
      <c r="A548" s="1">
        <v>4</v>
      </c>
      <c r="B548" s="1">
        <v>337741</v>
      </c>
      <c r="C548" s="1">
        <v>655.149</v>
      </c>
    </row>
    <row r="549" spans="1:3" x14ac:dyDescent="0.2">
      <c r="A549" s="1">
        <v>4</v>
      </c>
      <c r="B549" s="1">
        <v>331144</v>
      </c>
      <c r="C549" s="1">
        <v>659.67700000000002</v>
      </c>
    </row>
    <row r="550" spans="1:3" x14ac:dyDescent="0.2">
      <c r="A550" s="1">
        <v>4</v>
      </c>
      <c r="B550" s="1">
        <v>324694</v>
      </c>
      <c r="C550" s="1">
        <v>644.94399999999996</v>
      </c>
    </row>
    <row r="551" spans="1:3" x14ac:dyDescent="0.2">
      <c r="A551" s="1">
        <v>4</v>
      </c>
      <c r="B551" s="1">
        <v>318170</v>
      </c>
      <c r="C551" s="1">
        <v>652.29499999999996</v>
      </c>
    </row>
    <row r="552" spans="1:3" x14ac:dyDescent="0.2">
      <c r="A552" s="1">
        <v>4</v>
      </c>
      <c r="B552" s="1">
        <v>311705</v>
      </c>
      <c r="C552" s="1">
        <v>645.86500000000001</v>
      </c>
    </row>
    <row r="553" spans="1:3" x14ac:dyDescent="0.2">
      <c r="A553" s="1">
        <v>4</v>
      </c>
      <c r="B553" s="1">
        <v>305088</v>
      </c>
      <c r="C553" s="1">
        <v>662.05899999999997</v>
      </c>
    </row>
    <row r="554" spans="1:3" x14ac:dyDescent="0.2">
      <c r="A554" s="1">
        <v>4</v>
      </c>
      <c r="B554" s="1">
        <v>298595</v>
      </c>
      <c r="C554" s="1">
        <v>648.88300000000004</v>
      </c>
    </row>
    <row r="555" spans="1:3" x14ac:dyDescent="0.2">
      <c r="A555" s="1">
        <v>4</v>
      </c>
      <c r="B555" s="1">
        <v>292041</v>
      </c>
      <c r="C555" s="1">
        <v>655.67600000000004</v>
      </c>
    </row>
    <row r="556" spans="1:3" x14ac:dyDescent="0.2">
      <c r="A556" s="1">
        <v>4</v>
      </c>
      <c r="B556" s="1">
        <v>285467</v>
      </c>
      <c r="C556" s="1">
        <v>657.07600000000002</v>
      </c>
    </row>
    <row r="557" spans="1:3" x14ac:dyDescent="0.2">
      <c r="A557" s="1">
        <v>4</v>
      </c>
      <c r="B557" s="1">
        <v>279518</v>
      </c>
      <c r="C557" s="1">
        <v>595.09199999999998</v>
      </c>
    </row>
    <row r="558" spans="1:3" x14ac:dyDescent="0.2">
      <c r="A558" s="1">
        <v>4</v>
      </c>
      <c r="B558" s="1">
        <v>272866</v>
      </c>
      <c r="C558" s="1">
        <v>664.68799999999999</v>
      </c>
    </row>
    <row r="559" spans="1:3" x14ac:dyDescent="0.2">
      <c r="A559" s="1">
        <v>4</v>
      </c>
      <c r="B559" s="1">
        <v>266368</v>
      </c>
      <c r="C559" s="1">
        <v>649.62800000000004</v>
      </c>
    </row>
    <row r="560" spans="1:3" x14ac:dyDescent="0.2">
      <c r="A560" s="1">
        <v>4</v>
      </c>
      <c r="B560" s="1">
        <v>261342</v>
      </c>
      <c r="C560" s="1">
        <v>502.471</v>
      </c>
    </row>
    <row r="561" spans="1:3" x14ac:dyDescent="0.2">
      <c r="A561" s="1">
        <v>4</v>
      </c>
      <c r="B561" s="1">
        <v>254894</v>
      </c>
      <c r="C561" s="1">
        <v>644.76199999999994</v>
      </c>
    </row>
    <row r="562" spans="1:3" x14ac:dyDescent="0.2">
      <c r="A562" s="1">
        <v>4</v>
      </c>
      <c r="B562" s="1">
        <v>248392</v>
      </c>
      <c r="C562" s="1">
        <v>650.14099999999996</v>
      </c>
    </row>
    <row r="563" spans="1:3" x14ac:dyDescent="0.2">
      <c r="A563" s="1">
        <v>4</v>
      </c>
      <c r="B563" s="1">
        <v>241771</v>
      </c>
      <c r="C563" s="1">
        <v>661.85699999999997</v>
      </c>
    </row>
    <row r="564" spans="1:3" x14ac:dyDescent="0.2">
      <c r="A564" s="1">
        <v>4</v>
      </c>
      <c r="B564" s="1">
        <v>235225</v>
      </c>
      <c r="C564" s="1">
        <v>654.36300000000006</v>
      </c>
    </row>
    <row r="565" spans="1:3" x14ac:dyDescent="0.2">
      <c r="A565" s="1">
        <v>4</v>
      </c>
      <c r="B565" s="1">
        <v>228725</v>
      </c>
      <c r="C565" s="1">
        <v>649.88900000000001</v>
      </c>
    </row>
    <row r="566" spans="1:3" x14ac:dyDescent="0.2">
      <c r="A566" s="1">
        <v>4</v>
      </c>
      <c r="B566" s="1">
        <v>222106</v>
      </c>
      <c r="C566" s="1">
        <v>661.56</v>
      </c>
    </row>
    <row r="567" spans="1:3" x14ac:dyDescent="0.2">
      <c r="A567" s="1">
        <v>4</v>
      </c>
      <c r="B567" s="1">
        <v>215584</v>
      </c>
      <c r="C567" s="1">
        <v>652.19299999999998</v>
      </c>
    </row>
    <row r="568" spans="1:3" x14ac:dyDescent="0.2">
      <c r="A568" s="1">
        <v>4</v>
      </c>
      <c r="B568" s="1">
        <v>209014</v>
      </c>
      <c r="C568" s="1">
        <v>656.76700000000005</v>
      </c>
    </row>
    <row r="569" spans="1:3" x14ac:dyDescent="0.2">
      <c r="A569" s="1">
        <v>4</v>
      </c>
      <c r="B569" s="1">
        <v>202443</v>
      </c>
      <c r="C569" s="1">
        <v>656.87</v>
      </c>
    </row>
    <row r="570" spans="1:3" x14ac:dyDescent="0.2">
      <c r="A570" s="1">
        <v>4</v>
      </c>
      <c r="B570" s="1">
        <v>195982</v>
      </c>
      <c r="C570" s="1">
        <v>646.197</v>
      </c>
    </row>
    <row r="571" spans="1:3" x14ac:dyDescent="0.2">
      <c r="A571" s="1">
        <v>4</v>
      </c>
      <c r="B571" s="1">
        <v>189489</v>
      </c>
      <c r="C571" s="1">
        <v>648.73</v>
      </c>
    </row>
    <row r="572" spans="1:3" x14ac:dyDescent="0.2">
      <c r="A572" s="1">
        <v>4</v>
      </c>
      <c r="B572" s="1">
        <v>182864</v>
      </c>
      <c r="C572" s="1">
        <v>662.86500000000001</v>
      </c>
    </row>
    <row r="573" spans="1:3" x14ac:dyDescent="0.2">
      <c r="A573" s="1">
        <v>4</v>
      </c>
      <c r="B573" s="1">
        <v>176262</v>
      </c>
      <c r="C573" s="1">
        <v>659.78300000000002</v>
      </c>
    </row>
    <row r="574" spans="1:3" x14ac:dyDescent="0.2">
      <c r="A574" s="1">
        <v>4</v>
      </c>
      <c r="B574" s="1">
        <v>169688</v>
      </c>
      <c r="C574" s="1">
        <v>657.375</v>
      </c>
    </row>
    <row r="575" spans="1:3" x14ac:dyDescent="0.2">
      <c r="A575" s="1">
        <v>4</v>
      </c>
      <c r="B575" s="1">
        <v>163101</v>
      </c>
      <c r="C575" s="1">
        <v>658.13400000000001</v>
      </c>
    </row>
    <row r="576" spans="1:3" x14ac:dyDescent="0.2">
      <c r="A576" s="1">
        <v>4</v>
      </c>
      <c r="B576" s="1">
        <v>156654</v>
      </c>
      <c r="C576" s="1">
        <v>644.28399999999999</v>
      </c>
    </row>
    <row r="577" spans="1:3" x14ac:dyDescent="0.2">
      <c r="A577" s="1">
        <v>4</v>
      </c>
      <c r="B577" s="1">
        <v>150290</v>
      </c>
      <c r="C577" s="1">
        <v>636.68100000000004</v>
      </c>
    </row>
    <row r="578" spans="1:3" x14ac:dyDescent="0.2">
      <c r="A578" s="1">
        <v>4</v>
      </c>
      <c r="B578" s="1">
        <v>143713</v>
      </c>
      <c r="C578" s="1">
        <v>657.06899999999996</v>
      </c>
    </row>
    <row r="579" spans="1:3" x14ac:dyDescent="0.2">
      <c r="A579" s="1">
        <v>4</v>
      </c>
      <c r="B579" s="1">
        <v>137194</v>
      </c>
      <c r="C579" s="1">
        <v>652.18399999999997</v>
      </c>
    </row>
    <row r="580" spans="1:3" x14ac:dyDescent="0.2">
      <c r="A580" s="1">
        <v>4</v>
      </c>
      <c r="B580" s="1">
        <v>130700</v>
      </c>
      <c r="C580" s="1">
        <v>648.66999999999996</v>
      </c>
    </row>
    <row r="581" spans="1:3" x14ac:dyDescent="0.2">
      <c r="A581" s="1">
        <v>4</v>
      </c>
      <c r="B581" s="1">
        <v>124111</v>
      </c>
      <c r="C581" s="1">
        <v>658.66899999999998</v>
      </c>
    </row>
    <row r="582" spans="1:3" x14ac:dyDescent="0.2">
      <c r="A582" s="1">
        <v>4</v>
      </c>
      <c r="B582" s="1">
        <v>117559</v>
      </c>
      <c r="C582" s="1">
        <v>655.10799999999995</v>
      </c>
    </row>
    <row r="583" spans="1:3" x14ac:dyDescent="0.2">
      <c r="A583" s="1">
        <v>4</v>
      </c>
      <c r="B583" s="1">
        <v>110940</v>
      </c>
      <c r="C583" s="1">
        <v>661.88099999999997</v>
      </c>
    </row>
    <row r="584" spans="1:3" x14ac:dyDescent="0.2">
      <c r="A584" s="1">
        <v>4</v>
      </c>
      <c r="B584" s="1">
        <v>104389</v>
      </c>
      <c r="C584" s="1">
        <v>654.73400000000004</v>
      </c>
    </row>
    <row r="585" spans="1:3" x14ac:dyDescent="0.2">
      <c r="A585" s="1">
        <v>4</v>
      </c>
      <c r="B585" s="1">
        <v>97891</v>
      </c>
      <c r="C585" s="1">
        <v>649.35900000000004</v>
      </c>
    </row>
    <row r="586" spans="1:3" x14ac:dyDescent="0.2">
      <c r="A586" s="1">
        <v>4</v>
      </c>
      <c r="B586" s="1">
        <v>91499</v>
      </c>
      <c r="C586" s="1">
        <v>639.18100000000004</v>
      </c>
    </row>
    <row r="587" spans="1:3" x14ac:dyDescent="0.2">
      <c r="A587" s="1">
        <v>4</v>
      </c>
      <c r="B587" s="1">
        <v>85009</v>
      </c>
      <c r="C587" s="1">
        <v>649.096</v>
      </c>
    </row>
    <row r="588" spans="1:3" x14ac:dyDescent="0.2">
      <c r="A588" s="1">
        <v>4</v>
      </c>
      <c r="B588" s="1">
        <v>78593</v>
      </c>
      <c r="C588" s="1">
        <v>641.32899999999995</v>
      </c>
    </row>
    <row r="589" spans="1:3" x14ac:dyDescent="0.2">
      <c r="A589" s="1">
        <v>4</v>
      </c>
      <c r="B589" s="1">
        <v>72035</v>
      </c>
      <c r="C589" s="1">
        <v>655.76800000000003</v>
      </c>
    </row>
    <row r="590" spans="1:3" x14ac:dyDescent="0.2">
      <c r="A590" s="1">
        <v>4</v>
      </c>
      <c r="B590" s="1">
        <v>67054</v>
      </c>
      <c r="C590" s="1">
        <v>498.09500000000003</v>
      </c>
    </row>
    <row r="591" spans="1:3" x14ac:dyDescent="0.2">
      <c r="A591" s="1">
        <v>4</v>
      </c>
      <c r="B591" s="1">
        <v>60594</v>
      </c>
      <c r="C591" s="1">
        <v>645.88699999999994</v>
      </c>
    </row>
    <row r="592" spans="1:3" x14ac:dyDescent="0.2">
      <c r="A592" s="1">
        <v>4</v>
      </c>
      <c r="B592" s="1">
        <v>54041</v>
      </c>
      <c r="C592" s="1">
        <v>655.25400000000002</v>
      </c>
    </row>
    <row r="593" spans="1:3" x14ac:dyDescent="0.2">
      <c r="A593" s="1">
        <v>4</v>
      </c>
      <c r="B593" s="1">
        <v>47359</v>
      </c>
      <c r="C593" s="1">
        <v>668.01900000000001</v>
      </c>
    </row>
    <row r="594" spans="1:3" x14ac:dyDescent="0.2">
      <c r="A594" s="1">
        <v>4</v>
      </c>
      <c r="B594" s="1">
        <v>40538</v>
      </c>
      <c r="C594" s="1">
        <v>682.06500000000005</v>
      </c>
    </row>
    <row r="595" spans="1:3" x14ac:dyDescent="0.2">
      <c r="A595" s="1">
        <v>4</v>
      </c>
      <c r="B595" s="1">
        <v>33717</v>
      </c>
      <c r="C595" s="1">
        <v>682.09199999999998</v>
      </c>
    </row>
    <row r="596" spans="1:3" x14ac:dyDescent="0.2">
      <c r="A596" s="1">
        <v>4</v>
      </c>
      <c r="B596" s="1">
        <v>27022</v>
      </c>
      <c r="C596" s="1">
        <v>669.35199999999998</v>
      </c>
    </row>
    <row r="597" spans="1:3" x14ac:dyDescent="0.2">
      <c r="A597" s="1">
        <v>4</v>
      </c>
      <c r="B597" s="1">
        <v>20232</v>
      </c>
      <c r="C597" s="1">
        <v>678.99099999999999</v>
      </c>
    </row>
    <row r="598" spans="1:3" x14ac:dyDescent="0.2">
      <c r="A598" s="1">
        <v>4</v>
      </c>
      <c r="B598" s="1">
        <v>13506</v>
      </c>
      <c r="C598" s="1">
        <v>672.65700000000004</v>
      </c>
    </row>
    <row r="599" spans="1:3" x14ac:dyDescent="0.2">
      <c r="A599" s="1">
        <v>4</v>
      </c>
      <c r="B599" s="1">
        <v>6875</v>
      </c>
      <c r="C599" s="1">
        <v>662.85699999999997</v>
      </c>
    </row>
    <row r="600" spans="1:3" x14ac:dyDescent="0.2">
      <c r="A600" s="1">
        <v>4</v>
      </c>
      <c r="B600" s="1">
        <v>0</v>
      </c>
      <c r="C600" s="1">
        <v>687.10500000000002</v>
      </c>
    </row>
    <row r="601" spans="1:3" x14ac:dyDescent="0.2">
      <c r="A601" s="1">
        <v>5</v>
      </c>
      <c r="B601" s="1">
        <v>2190</v>
      </c>
      <c r="C601" s="1">
        <v>0</v>
      </c>
    </row>
    <row r="602" spans="1:3" x14ac:dyDescent="0.2">
      <c r="A602" s="1">
        <v>5</v>
      </c>
      <c r="B602" s="1">
        <v>339826</v>
      </c>
      <c r="C602" s="1">
        <v>47.677</v>
      </c>
    </row>
    <row r="603" spans="1:3" x14ac:dyDescent="0.2">
      <c r="A603" s="1">
        <v>5</v>
      </c>
      <c r="B603" s="1">
        <v>385520</v>
      </c>
      <c r="C603" s="1">
        <v>38.475000000000001</v>
      </c>
    </row>
    <row r="604" spans="1:3" x14ac:dyDescent="0.2">
      <c r="A604" s="1">
        <v>5</v>
      </c>
      <c r="B604" s="1">
        <v>494808</v>
      </c>
      <c r="C604" s="1">
        <v>432.37200000000001</v>
      </c>
    </row>
    <row r="605" spans="1:3" x14ac:dyDescent="0.2">
      <c r="A605" s="1">
        <v>5</v>
      </c>
      <c r="B605" s="1">
        <v>487022</v>
      </c>
      <c r="C605" s="1">
        <v>778.45799999999997</v>
      </c>
    </row>
    <row r="606" spans="1:3" x14ac:dyDescent="0.2">
      <c r="A606" s="1">
        <v>5</v>
      </c>
      <c r="B606" s="1">
        <v>479273</v>
      </c>
      <c r="C606" s="1">
        <v>775.37599999999998</v>
      </c>
    </row>
    <row r="607" spans="1:3" x14ac:dyDescent="0.2">
      <c r="A607" s="1">
        <v>5</v>
      </c>
      <c r="B607" s="1">
        <v>471473</v>
      </c>
      <c r="C607" s="1">
        <v>779.44600000000003</v>
      </c>
    </row>
    <row r="608" spans="1:3" x14ac:dyDescent="0.2">
      <c r="A608" s="1">
        <v>5</v>
      </c>
      <c r="B608" s="1">
        <v>463602</v>
      </c>
      <c r="C608" s="1">
        <v>786.98199999999997</v>
      </c>
    </row>
    <row r="609" spans="1:3" x14ac:dyDescent="0.2">
      <c r="A609" s="1">
        <v>5</v>
      </c>
      <c r="B609" s="1">
        <v>455844</v>
      </c>
      <c r="C609" s="1">
        <v>775.71100000000001</v>
      </c>
    </row>
    <row r="610" spans="1:3" x14ac:dyDescent="0.2">
      <c r="A610" s="1">
        <v>5</v>
      </c>
      <c r="B610" s="1">
        <v>447846</v>
      </c>
      <c r="C610" s="1">
        <v>799.49300000000005</v>
      </c>
    </row>
    <row r="611" spans="1:3" x14ac:dyDescent="0.2">
      <c r="A611" s="1">
        <v>5</v>
      </c>
      <c r="B611" s="1">
        <v>439792</v>
      </c>
      <c r="C611" s="1">
        <v>804.78200000000004</v>
      </c>
    </row>
    <row r="612" spans="1:3" x14ac:dyDescent="0.2">
      <c r="A612" s="1">
        <v>5</v>
      </c>
      <c r="B612" s="1">
        <v>431783</v>
      </c>
      <c r="C612" s="1">
        <v>800.68100000000004</v>
      </c>
    </row>
    <row r="613" spans="1:3" x14ac:dyDescent="0.2">
      <c r="A613" s="1">
        <v>5</v>
      </c>
      <c r="B613" s="1">
        <v>423933</v>
      </c>
      <c r="C613" s="1">
        <v>784.96</v>
      </c>
    </row>
    <row r="614" spans="1:3" x14ac:dyDescent="0.2">
      <c r="A614" s="1">
        <v>5</v>
      </c>
      <c r="B614" s="1">
        <v>416019</v>
      </c>
      <c r="C614" s="1">
        <v>791.351</v>
      </c>
    </row>
    <row r="615" spans="1:3" x14ac:dyDescent="0.2">
      <c r="A615" s="1">
        <v>5</v>
      </c>
      <c r="B615" s="1">
        <v>408035</v>
      </c>
      <c r="C615" s="1">
        <v>798.36800000000005</v>
      </c>
    </row>
    <row r="616" spans="1:3" x14ac:dyDescent="0.2">
      <c r="A616" s="1">
        <v>5</v>
      </c>
      <c r="B616" s="1">
        <v>400262</v>
      </c>
      <c r="C616" s="1">
        <v>777.17499999999995</v>
      </c>
    </row>
    <row r="617" spans="1:3" x14ac:dyDescent="0.2">
      <c r="A617" s="1">
        <v>5</v>
      </c>
      <c r="B617" s="1">
        <v>393357</v>
      </c>
      <c r="C617" s="1">
        <v>690.88699999999994</v>
      </c>
    </row>
    <row r="618" spans="1:3" x14ac:dyDescent="0.2">
      <c r="A618" s="1">
        <v>5</v>
      </c>
      <c r="B618" s="1">
        <v>385455</v>
      </c>
      <c r="C618" s="1">
        <v>789.79700000000003</v>
      </c>
    </row>
    <row r="619" spans="1:3" x14ac:dyDescent="0.2">
      <c r="A619" s="1">
        <v>5</v>
      </c>
      <c r="B619" s="1">
        <v>377546</v>
      </c>
      <c r="C619" s="1">
        <v>790.32</v>
      </c>
    </row>
    <row r="620" spans="1:3" x14ac:dyDescent="0.2">
      <c r="A620" s="1">
        <v>5</v>
      </c>
      <c r="B620" s="1">
        <v>371339</v>
      </c>
      <c r="C620" s="1">
        <v>620.98299999999995</v>
      </c>
    </row>
    <row r="621" spans="1:3" x14ac:dyDescent="0.2">
      <c r="A621" s="1">
        <v>5</v>
      </c>
      <c r="B621" s="1">
        <v>363411</v>
      </c>
      <c r="C621" s="1">
        <v>792.45699999999999</v>
      </c>
    </row>
    <row r="622" spans="1:3" x14ac:dyDescent="0.2">
      <c r="A622" s="1">
        <v>5</v>
      </c>
      <c r="B622" s="1">
        <v>355478</v>
      </c>
      <c r="C622" s="1">
        <v>793.12699999999995</v>
      </c>
    </row>
    <row r="623" spans="1:3" x14ac:dyDescent="0.2">
      <c r="A623" s="1">
        <v>5</v>
      </c>
      <c r="B623" s="1">
        <v>347549</v>
      </c>
      <c r="C623" s="1">
        <v>792.38400000000001</v>
      </c>
    </row>
    <row r="624" spans="1:3" x14ac:dyDescent="0.2">
      <c r="A624" s="1">
        <v>5</v>
      </c>
      <c r="B624" s="1">
        <v>339581</v>
      </c>
      <c r="C624" s="1">
        <v>796.64499999999998</v>
      </c>
    </row>
    <row r="625" spans="1:3" x14ac:dyDescent="0.2">
      <c r="A625" s="1">
        <v>5</v>
      </c>
      <c r="B625" s="1">
        <v>331616</v>
      </c>
      <c r="C625" s="1">
        <v>796.25</v>
      </c>
    </row>
    <row r="626" spans="1:3" x14ac:dyDescent="0.2">
      <c r="A626" s="1">
        <v>5</v>
      </c>
      <c r="B626" s="1">
        <v>323735</v>
      </c>
      <c r="C626" s="1">
        <v>788.09199999999998</v>
      </c>
    </row>
    <row r="627" spans="1:3" x14ac:dyDescent="0.2">
      <c r="A627" s="1">
        <v>5</v>
      </c>
      <c r="B627" s="1">
        <v>315936</v>
      </c>
      <c r="C627" s="1">
        <v>779.69</v>
      </c>
    </row>
    <row r="628" spans="1:3" x14ac:dyDescent="0.2">
      <c r="A628" s="1">
        <v>5</v>
      </c>
      <c r="B628" s="1">
        <v>308046</v>
      </c>
      <c r="C628" s="1">
        <v>788.91300000000001</v>
      </c>
    </row>
    <row r="629" spans="1:3" x14ac:dyDescent="0.2">
      <c r="A629" s="1">
        <v>5</v>
      </c>
      <c r="B629" s="1">
        <v>300193</v>
      </c>
      <c r="C629" s="1">
        <v>785.08299999999997</v>
      </c>
    </row>
    <row r="630" spans="1:3" x14ac:dyDescent="0.2">
      <c r="A630" s="1">
        <v>5</v>
      </c>
      <c r="B630" s="1">
        <v>292480</v>
      </c>
      <c r="C630" s="1">
        <v>771.14300000000003</v>
      </c>
    </row>
    <row r="631" spans="1:3" x14ac:dyDescent="0.2">
      <c r="A631" s="1">
        <v>5</v>
      </c>
      <c r="B631" s="1">
        <v>284836</v>
      </c>
      <c r="C631" s="1">
        <v>764.322</v>
      </c>
    </row>
    <row r="632" spans="1:3" x14ac:dyDescent="0.2">
      <c r="A632" s="1">
        <v>5</v>
      </c>
      <c r="B632" s="1">
        <v>276943</v>
      </c>
      <c r="C632" s="1">
        <v>789.28499999999997</v>
      </c>
    </row>
    <row r="633" spans="1:3" x14ac:dyDescent="0.2">
      <c r="A633" s="1">
        <v>5</v>
      </c>
      <c r="B633" s="1">
        <v>268990</v>
      </c>
      <c r="C633" s="1">
        <v>794.98599999999999</v>
      </c>
    </row>
    <row r="634" spans="1:3" x14ac:dyDescent="0.2">
      <c r="A634" s="1">
        <v>5</v>
      </c>
      <c r="B634" s="1">
        <v>261020</v>
      </c>
      <c r="C634" s="1">
        <v>796.98099999999999</v>
      </c>
    </row>
    <row r="635" spans="1:3" x14ac:dyDescent="0.2">
      <c r="A635" s="1">
        <v>5</v>
      </c>
      <c r="B635" s="1">
        <v>253194</v>
      </c>
      <c r="C635" s="1">
        <v>782.49</v>
      </c>
    </row>
    <row r="636" spans="1:3" x14ac:dyDescent="0.2">
      <c r="A636" s="1">
        <v>5</v>
      </c>
      <c r="B636" s="1">
        <v>245187</v>
      </c>
      <c r="C636" s="1">
        <v>800.65700000000004</v>
      </c>
    </row>
    <row r="637" spans="1:3" x14ac:dyDescent="0.2">
      <c r="A637" s="1">
        <v>5</v>
      </c>
      <c r="B637" s="1">
        <v>237269</v>
      </c>
      <c r="C637" s="1">
        <v>791.73299999999995</v>
      </c>
    </row>
    <row r="638" spans="1:3" x14ac:dyDescent="0.2">
      <c r="A638" s="1">
        <v>5</v>
      </c>
      <c r="B638" s="1">
        <v>229494</v>
      </c>
      <c r="C638" s="1">
        <v>777.63</v>
      </c>
    </row>
    <row r="639" spans="1:3" x14ac:dyDescent="0.2">
      <c r="A639" s="1">
        <v>5</v>
      </c>
      <c r="B639" s="1">
        <v>221725</v>
      </c>
      <c r="C639" s="1">
        <v>776.32899999999995</v>
      </c>
    </row>
    <row r="640" spans="1:3" x14ac:dyDescent="0.2">
      <c r="A640" s="1">
        <v>5</v>
      </c>
      <c r="B640" s="1">
        <v>213839</v>
      </c>
      <c r="C640" s="1">
        <v>788.58100000000002</v>
      </c>
    </row>
    <row r="641" spans="1:3" x14ac:dyDescent="0.2">
      <c r="A641" s="1">
        <v>5</v>
      </c>
      <c r="B641" s="1">
        <v>205711</v>
      </c>
      <c r="C641" s="1">
        <v>812.98900000000003</v>
      </c>
    </row>
    <row r="642" spans="1:3" x14ac:dyDescent="0.2">
      <c r="A642" s="1">
        <v>5</v>
      </c>
      <c r="B642" s="1">
        <v>197709</v>
      </c>
      <c r="C642" s="1">
        <v>799.61199999999997</v>
      </c>
    </row>
    <row r="643" spans="1:3" x14ac:dyDescent="0.2">
      <c r="A643" s="1">
        <v>5</v>
      </c>
      <c r="B643" s="1">
        <v>190011</v>
      </c>
      <c r="C643" s="1">
        <v>769.67499999999995</v>
      </c>
    </row>
    <row r="644" spans="1:3" x14ac:dyDescent="0.2">
      <c r="A644" s="1">
        <v>5</v>
      </c>
      <c r="B644" s="1">
        <v>181989</v>
      </c>
      <c r="C644" s="1">
        <v>802.18100000000004</v>
      </c>
    </row>
    <row r="645" spans="1:3" x14ac:dyDescent="0.2">
      <c r="A645" s="1">
        <v>5</v>
      </c>
      <c r="B645" s="1">
        <v>174206</v>
      </c>
      <c r="C645" s="1">
        <v>778.24800000000005</v>
      </c>
    </row>
    <row r="646" spans="1:3" x14ac:dyDescent="0.2">
      <c r="A646" s="1">
        <v>5</v>
      </c>
      <c r="B646" s="1">
        <v>166456</v>
      </c>
      <c r="C646" s="1">
        <v>775.28099999999995</v>
      </c>
    </row>
    <row r="647" spans="1:3" x14ac:dyDescent="0.2">
      <c r="A647" s="1">
        <v>5</v>
      </c>
      <c r="B647" s="1">
        <v>158778</v>
      </c>
      <c r="C647" s="1">
        <v>767.89599999999996</v>
      </c>
    </row>
    <row r="648" spans="1:3" x14ac:dyDescent="0.2">
      <c r="A648" s="1">
        <v>5</v>
      </c>
      <c r="B648" s="1">
        <v>150936</v>
      </c>
      <c r="C648" s="1">
        <v>783.69</v>
      </c>
    </row>
    <row r="649" spans="1:3" x14ac:dyDescent="0.2">
      <c r="A649" s="1">
        <v>5</v>
      </c>
      <c r="B649" s="1">
        <v>143052</v>
      </c>
      <c r="C649" s="1">
        <v>788.34500000000003</v>
      </c>
    </row>
    <row r="650" spans="1:3" x14ac:dyDescent="0.2">
      <c r="A650" s="1">
        <v>5</v>
      </c>
      <c r="B650" s="1">
        <v>137047</v>
      </c>
      <c r="C650" s="1">
        <v>600.48599999999999</v>
      </c>
    </row>
    <row r="651" spans="1:3" x14ac:dyDescent="0.2">
      <c r="A651" s="1">
        <v>5</v>
      </c>
      <c r="B651" s="1">
        <v>129306</v>
      </c>
      <c r="C651" s="1">
        <v>773.96100000000001</v>
      </c>
    </row>
    <row r="652" spans="1:3" x14ac:dyDescent="0.2">
      <c r="A652" s="1">
        <v>5</v>
      </c>
      <c r="B652" s="1">
        <v>121493</v>
      </c>
      <c r="C652" s="1">
        <v>781.53499999999997</v>
      </c>
    </row>
    <row r="653" spans="1:3" x14ac:dyDescent="0.2">
      <c r="A653" s="1">
        <v>5</v>
      </c>
      <c r="B653" s="1">
        <v>113524</v>
      </c>
      <c r="C653" s="1">
        <v>796.47299999999996</v>
      </c>
    </row>
    <row r="654" spans="1:3" x14ac:dyDescent="0.2">
      <c r="A654" s="1">
        <v>5</v>
      </c>
      <c r="B654" s="1">
        <v>105483</v>
      </c>
      <c r="C654" s="1">
        <v>804.08100000000002</v>
      </c>
    </row>
    <row r="655" spans="1:3" x14ac:dyDescent="0.2">
      <c r="A655" s="1">
        <v>5</v>
      </c>
      <c r="B655" s="1">
        <v>97429</v>
      </c>
      <c r="C655" s="1">
        <v>805.31799999999998</v>
      </c>
    </row>
    <row r="656" spans="1:3" x14ac:dyDescent="0.2">
      <c r="A656" s="1">
        <v>5</v>
      </c>
      <c r="B656" s="1">
        <v>89547</v>
      </c>
      <c r="C656" s="1">
        <v>787.72</v>
      </c>
    </row>
    <row r="657" spans="1:3" x14ac:dyDescent="0.2">
      <c r="A657" s="1">
        <v>5</v>
      </c>
      <c r="B657" s="1">
        <v>81697</v>
      </c>
      <c r="C657" s="1">
        <v>784.94100000000003</v>
      </c>
    </row>
    <row r="658" spans="1:3" x14ac:dyDescent="0.2">
      <c r="A658" s="1">
        <v>5</v>
      </c>
      <c r="B658" s="1">
        <v>73844</v>
      </c>
      <c r="C658" s="1">
        <v>785.26099999999997</v>
      </c>
    </row>
    <row r="659" spans="1:3" x14ac:dyDescent="0.2">
      <c r="A659" s="1">
        <v>5</v>
      </c>
      <c r="B659" s="1">
        <v>66007</v>
      </c>
      <c r="C659" s="1">
        <v>783.63400000000001</v>
      </c>
    </row>
    <row r="660" spans="1:3" x14ac:dyDescent="0.2">
      <c r="A660" s="1">
        <v>5</v>
      </c>
      <c r="B660" s="1">
        <v>58000</v>
      </c>
      <c r="C660" s="1">
        <v>800.65899999999999</v>
      </c>
    </row>
    <row r="661" spans="1:3" x14ac:dyDescent="0.2">
      <c r="A661" s="1">
        <v>5</v>
      </c>
      <c r="B661" s="1">
        <v>49963</v>
      </c>
      <c r="C661" s="1">
        <v>803.45500000000004</v>
      </c>
    </row>
    <row r="662" spans="1:3" x14ac:dyDescent="0.2">
      <c r="A662" s="1">
        <v>5</v>
      </c>
      <c r="B662" s="1">
        <v>41839</v>
      </c>
      <c r="C662" s="1">
        <v>812.09199999999998</v>
      </c>
    </row>
    <row r="663" spans="1:3" x14ac:dyDescent="0.2">
      <c r="A663" s="1">
        <v>5</v>
      </c>
      <c r="B663" s="1">
        <v>33755</v>
      </c>
      <c r="C663" s="1">
        <v>807.96100000000001</v>
      </c>
    </row>
    <row r="664" spans="1:3" x14ac:dyDescent="0.2">
      <c r="A664" s="1">
        <v>5</v>
      </c>
      <c r="B664" s="1">
        <v>25698</v>
      </c>
      <c r="C664" s="1">
        <v>805.68899999999996</v>
      </c>
    </row>
    <row r="665" spans="1:3" x14ac:dyDescent="0.2">
      <c r="A665" s="1">
        <v>5</v>
      </c>
      <c r="B665" s="1">
        <v>17369</v>
      </c>
      <c r="C665" s="1">
        <v>833.08</v>
      </c>
    </row>
    <row r="666" spans="1:3" x14ac:dyDescent="0.2">
      <c r="A666" s="1">
        <v>5</v>
      </c>
      <c r="B666" s="1">
        <v>8972</v>
      </c>
      <c r="C666" s="1">
        <v>839.23</v>
      </c>
    </row>
    <row r="667" spans="1:3" x14ac:dyDescent="0.2">
      <c r="A667" s="1">
        <v>5</v>
      </c>
      <c r="B667" s="1">
        <v>748</v>
      </c>
      <c r="C667" s="1">
        <v>822.49</v>
      </c>
    </row>
    <row r="668" spans="1:3" x14ac:dyDescent="0.2">
      <c r="A668" s="1">
        <v>5</v>
      </c>
      <c r="B668" s="1">
        <v>0</v>
      </c>
      <c r="C668" s="1">
        <v>75.123999999999995</v>
      </c>
    </row>
    <row r="669" spans="1:3" x14ac:dyDescent="0.2">
      <c r="A669" s="1">
        <v>6</v>
      </c>
      <c r="B669" s="1">
        <v>296089</v>
      </c>
      <c r="C669" s="1">
        <v>48.951000000000001</v>
      </c>
    </row>
    <row r="670" spans="1:3" x14ac:dyDescent="0.2">
      <c r="A670" s="1">
        <v>6</v>
      </c>
      <c r="B670" s="1">
        <v>367889</v>
      </c>
      <c r="C670" s="1">
        <v>48.46</v>
      </c>
    </row>
    <row r="671" spans="1:3" x14ac:dyDescent="0.2">
      <c r="A671" s="1">
        <v>6</v>
      </c>
      <c r="B671" s="1">
        <v>494985</v>
      </c>
      <c r="C671" s="1">
        <v>403.17899999999997</v>
      </c>
    </row>
    <row r="672" spans="1:3" x14ac:dyDescent="0.2">
      <c r="A672" s="1">
        <v>6</v>
      </c>
      <c r="B672" s="1">
        <v>486069</v>
      </c>
      <c r="C672" s="1">
        <v>891.55100000000004</v>
      </c>
    </row>
    <row r="673" spans="1:3" x14ac:dyDescent="0.2">
      <c r="A673" s="1">
        <v>6</v>
      </c>
      <c r="B673" s="1">
        <v>477118</v>
      </c>
      <c r="C673" s="1">
        <v>895.52</v>
      </c>
    </row>
    <row r="674" spans="1:3" x14ac:dyDescent="0.2">
      <c r="A674" s="1">
        <v>6</v>
      </c>
      <c r="B674" s="1">
        <v>467943</v>
      </c>
      <c r="C674" s="1">
        <v>917.48400000000004</v>
      </c>
    </row>
    <row r="675" spans="1:3" x14ac:dyDescent="0.2">
      <c r="A675" s="1">
        <v>6</v>
      </c>
      <c r="B675" s="1">
        <v>458609</v>
      </c>
      <c r="C675" s="1">
        <v>933.37599999999998</v>
      </c>
    </row>
    <row r="676" spans="1:3" x14ac:dyDescent="0.2">
      <c r="A676" s="1">
        <v>6</v>
      </c>
      <c r="B676" s="1">
        <v>449428</v>
      </c>
      <c r="C676" s="1">
        <v>917.38300000000004</v>
      </c>
    </row>
    <row r="677" spans="1:3" x14ac:dyDescent="0.2">
      <c r="A677" s="1">
        <v>6</v>
      </c>
      <c r="B677" s="1">
        <v>441944</v>
      </c>
      <c r="C677" s="1">
        <v>748.61500000000001</v>
      </c>
    </row>
    <row r="678" spans="1:3" x14ac:dyDescent="0.2">
      <c r="A678" s="1">
        <v>6</v>
      </c>
      <c r="B678" s="1">
        <v>432570</v>
      </c>
      <c r="C678" s="1">
        <v>936.75099999999998</v>
      </c>
    </row>
    <row r="679" spans="1:3" x14ac:dyDescent="0.2">
      <c r="A679" s="1">
        <v>6</v>
      </c>
      <c r="B679" s="1">
        <v>423380</v>
      </c>
      <c r="C679" s="1">
        <v>918.94899999999996</v>
      </c>
    </row>
    <row r="680" spans="1:3" x14ac:dyDescent="0.2">
      <c r="A680" s="1">
        <v>6</v>
      </c>
      <c r="B680" s="1">
        <v>416317</v>
      </c>
      <c r="C680" s="1">
        <v>706.28200000000004</v>
      </c>
    </row>
    <row r="681" spans="1:3" x14ac:dyDescent="0.2">
      <c r="A681" s="1">
        <v>6</v>
      </c>
      <c r="B681" s="1">
        <v>406916</v>
      </c>
      <c r="C681" s="1">
        <v>939.99400000000003</v>
      </c>
    </row>
    <row r="682" spans="1:3" x14ac:dyDescent="0.2">
      <c r="A682" s="1">
        <v>6</v>
      </c>
      <c r="B682" s="1">
        <v>397947</v>
      </c>
      <c r="C682" s="1">
        <v>896.38099999999997</v>
      </c>
    </row>
    <row r="683" spans="1:3" x14ac:dyDescent="0.2">
      <c r="A683" s="1">
        <v>6</v>
      </c>
      <c r="B683" s="1">
        <v>388716</v>
      </c>
      <c r="C683" s="1">
        <v>922.87599999999998</v>
      </c>
    </row>
    <row r="684" spans="1:3" x14ac:dyDescent="0.2">
      <c r="A684" s="1">
        <v>6</v>
      </c>
      <c r="B684" s="1">
        <v>379366</v>
      </c>
      <c r="C684" s="1">
        <v>935.28300000000002</v>
      </c>
    </row>
    <row r="685" spans="1:3" x14ac:dyDescent="0.2">
      <c r="A685" s="1">
        <v>6</v>
      </c>
      <c r="B685" s="1">
        <v>370027</v>
      </c>
      <c r="C685" s="1">
        <v>933.79200000000003</v>
      </c>
    </row>
    <row r="686" spans="1:3" x14ac:dyDescent="0.2">
      <c r="A686" s="1">
        <v>6</v>
      </c>
      <c r="B686" s="1">
        <v>360902</v>
      </c>
      <c r="C686" s="1">
        <v>911.57399999999996</v>
      </c>
    </row>
    <row r="687" spans="1:3" x14ac:dyDescent="0.2">
      <c r="A687" s="1">
        <v>6</v>
      </c>
      <c r="B687" s="1">
        <v>351444</v>
      </c>
      <c r="C687" s="1">
        <v>945.19500000000005</v>
      </c>
    </row>
    <row r="688" spans="1:3" x14ac:dyDescent="0.2">
      <c r="A688" s="1">
        <v>6</v>
      </c>
      <c r="B688" s="1">
        <v>341979</v>
      </c>
      <c r="C688" s="1">
        <v>946.55799999999999</v>
      </c>
    </row>
    <row r="689" spans="1:3" x14ac:dyDescent="0.2">
      <c r="A689" s="1">
        <v>6</v>
      </c>
      <c r="B689" s="1">
        <v>332829</v>
      </c>
      <c r="C689" s="1">
        <v>914.86900000000003</v>
      </c>
    </row>
    <row r="690" spans="1:3" x14ac:dyDescent="0.2">
      <c r="A690" s="1">
        <v>6</v>
      </c>
      <c r="B690" s="1">
        <v>323437</v>
      </c>
      <c r="C690" s="1">
        <v>939.38699999999994</v>
      </c>
    </row>
    <row r="691" spans="1:3" x14ac:dyDescent="0.2">
      <c r="A691" s="1">
        <v>6</v>
      </c>
      <c r="B691" s="1">
        <v>314186</v>
      </c>
      <c r="C691" s="1">
        <v>925.09699999999998</v>
      </c>
    </row>
    <row r="692" spans="1:3" x14ac:dyDescent="0.2">
      <c r="A692" s="1">
        <v>6</v>
      </c>
      <c r="B692" s="1">
        <v>304892</v>
      </c>
      <c r="C692" s="1">
        <v>928.70799999999997</v>
      </c>
    </row>
    <row r="693" spans="1:3" x14ac:dyDescent="0.2">
      <c r="A693" s="1">
        <v>6</v>
      </c>
      <c r="B693" s="1">
        <v>295759</v>
      </c>
      <c r="C693" s="1">
        <v>913.173</v>
      </c>
    </row>
    <row r="694" spans="1:3" x14ac:dyDescent="0.2">
      <c r="A694" s="1">
        <v>6</v>
      </c>
      <c r="B694" s="1">
        <v>286383</v>
      </c>
      <c r="C694" s="1">
        <v>937.57899999999995</v>
      </c>
    </row>
    <row r="695" spans="1:3" x14ac:dyDescent="0.2">
      <c r="A695" s="1">
        <v>6</v>
      </c>
      <c r="B695" s="1">
        <v>277175</v>
      </c>
      <c r="C695" s="1">
        <v>920.77700000000004</v>
      </c>
    </row>
    <row r="696" spans="1:3" x14ac:dyDescent="0.2">
      <c r="A696" s="1">
        <v>6</v>
      </c>
      <c r="B696" s="1">
        <v>267929</v>
      </c>
      <c r="C696" s="1">
        <v>925.05899999999997</v>
      </c>
    </row>
    <row r="697" spans="1:3" x14ac:dyDescent="0.2">
      <c r="A697" s="1">
        <v>6</v>
      </c>
      <c r="B697" s="1">
        <v>258648</v>
      </c>
      <c r="C697" s="1">
        <v>927.29</v>
      </c>
    </row>
    <row r="698" spans="1:3" x14ac:dyDescent="0.2">
      <c r="A698" s="1">
        <v>6</v>
      </c>
      <c r="B698" s="1">
        <v>249334</v>
      </c>
      <c r="C698" s="1">
        <v>931.23099999999999</v>
      </c>
    </row>
    <row r="699" spans="1:3" x14ac:dyDescent="0.2">
      <c r="A699" s="1">
        <v>6</v>
      </c>
      <c r="B699" s="1">
        <v>240239</v>
      </c>
      <c r="C699" s="1">
        <v>909.45600000000002</v>
      </c>
    </row>
    <row r="700" spans="1:3" x14ac:dyDescent="0.2">
      <c r="A700" s="1">
        <v>6</v>
      </c>
      <c r="B700" s="1">
        <v>231100</v>
      </c>
      <c r="C700" s="1">
        <v>913.673</v>
      </c>
    </row>
    <row r="701" spans="1:3" x14ac:dyDescent="0.2">
      <c r="A701" s="1">
        <v>6</v>
      </c>
      <c r="B701" s="1">
        <v>221839</v>
      </c>
      <c r="C701" s="1">
        <v>925.88</v>
      </c>
    </row>
    <row r="702" spans="1:3" x14ac:dyDescent="0.2">
      <c r="A702" s="1">
        <v>6</v>
      </c>
      <c r="B702" s="1">
        <v>212534</v>
      </c>
      <c r="C702" s="1">
        <v>930.31</v>
      </c>
    </row>
    <row r="703" spans="1:3" x14ac:dyDescent="0.2">
      <c r="A703" s="1">
        <v>6</v>
      </c>
      <c r="B703" s="1">
        <v>203402</v>
      </c>
      <c r="C703" s="1">
        <v>913.15700000000004</v>
      </c>
    </row>
    <row r="704" spans="1:3" x14ac:dyDescent="0.2">
      <c r="A704" s="1">
        <v>6</v>
      </c>
      <c r="B704" s="1">
        <v>194073</v>
      </c>
      <c r="C704" s="1">
        <v>932.84500000000003</v>
      </c>
    </row>
    <row r="705" spans="1:3" x14ac:dyDescent="0.2">
      <c r="A705" s="1">
        <v>6</v>
      </c>
      <c r="B705" s="1">
        <v>184705</v>
      </c>
      <c r="C705" s="1">
        <v>936.23299999999995</v>
      </c>
    </row>
    <row r="706" spans="1:3" x14ac:dyDescent="0.2">
      <c r="A706" s="1">
        <v>6</v>
      </c>
      <c r="B706" s="1">
        <v>175449</v>
      </c>
      <c r="C706" s="1">
        <v>925.46100000000001</v>
      </c>
    </row>
    <row r="707" spans="1:3" x14ac:dyDescent="0.2">
      <c r="A707" s="1">
        <v>6</v>
      </c>
      <c r="B707" s="1">
        <v>166126</v>
      </c>
      <c r="C707" s="1">
        <v>932.76900000000001</v>
      </c>
    </row>
    <row r="708" spans="1:3" x14ac:dyDescent="0.2">
      <c r="A708" s="1">
        <v>6</v>
      </c>
      <c r="B708" s="1">
        <v>156829</v>
      </c>
      <c r="C708" s="1">
        <v>928.83699999999999</v>
      </c>
    </row>
    <row r="709" spans="1:3" x14ac:dyDescent="0.2">
      <c r="A709" s="1">
        <v>6</v>
      </c>
      <c r="B709" s="1">
        <v>147510</v>
      </c>
      <c r="C709" s="1">
        <v>932.15200000000004</v>
      </c>
    </row>
    <row r="710" spans="1:3" x14ac:dyDescent="0.2">
      <c r="A710" s="1">
        <v>6</v>
      </c>
      <c r="B710" s="1">
        <v>140345</v>
      </c>
      <c r="C710" s="1">
        <v>716.08100000000002</v>
      </c>
    </row>
    <row r="711" spans="1:3" x14ac:dyDescent="0.2">
      <c r="A711" s="1">
        <v>6</v>
      </c>
      <c r="B711" s="1">
        <v>130901</v>
      </c>
      <c r="C711" s="1">
        <v>944.32399999999996</v>
      </c>
    </row>
    <row r="712" spans="1:3" x14ac:dyDescent="0.2">
      <c r="A712" s="1">
        <v>6</v>
      </c>
      <c r="B712" s="1">
        <v>121612</v>
      </c>
      <c r="C712" s="1">
        <v>929.08799999999997</v>
      </c>
    </row>
    <row r="713" spans="1:3" x14ac:dyDescent="0.2">
      <c r="A713" s="1">
        <v>6</v>
      </c>
      <c r="B713" s="1">
        <v>112226</v>
      </c>
      <c r="C713" s="1">
        <v>937.78200000000004</v>
      </c>
    </row>
    <row r="714" spans="1:3" x14ac:dyDescent="0.2">
      <c r="A714" s="1">
        <v>6</v>
      </c>
      <c r="B714" s="1">
        <v>102910</v>
      </c>
      <c r="C714" s="1">
        <v>931.58199999999999</v>
      </c>
    </row>
    <row r="715" spans="1:3" x14ac:dyDescent="0.2">
      <c r="A715" s="1">
        <v>6</v>
      </c>
      <c r="B715" s="1">
        <v>93553</v>
      </c>
      <c r="C715" s="1">
        <v>934.95699999999999</v>
      </c>
    </row>
    <row r="716" spans="1:3" x14ac:dyDescent="0.2">
      <c r="A716" s="1">
        <v>6</v>
      </c>
      <c r="B716" s="1">
        <v>84147</v>
      </c>
      <c r="C716" s="1">
        <v>940.58500000000004</v>
      </c>
    </row>
    <row r="717" spans="1:3" x14ac:dyDescent="0.2">
      <c r="A717" s="1">
        <v>6</v>
      </c>
      <c r="B717" s="1">
        <v>74837</v>
      </c>
      <c r="C717" s="1">
        <v>930.94500000000005</v>
      </c>
    </row>
    <row r="718" spans="1:3" x14ac:dyDescent="0.2">
      <c r="A718" s="1">
        <v>6</v>
      </c>
      <c r="B718" s="1">
        <v>65504</v>
      </c>
      <c r="C718" s="1">
        <v>933.06299999999999</v>
      </c>
    </row>
    <row r="719" spans="1:3" x14ac:dyDescent="0.2">
      <c r="A719" s="1">
        <v>6</v>
      </c>
      <c r="B719" s="1">
        <v>56165</v>
      </c>
      <c r="C719" s="1">
        <v>934.19100000000003</v>
      </c>
    </row>
    <row r="720" spans="1:3" x14ac:dyDescent="0.2">
      <c r="A720" s="1">
        <v>6</v>
      </c>
      <c r="B720" s="1">
        <v>46527</v>
      </c>
      <c r="C720" s="1">
        <v>963.47699999999998</v>
      </c>
    </row>
    <row r="721" spans="1:3" x14ac:dyDescent="0.2">
      <c r="A721" s="1">
        <v>6</v>
      </c>
      <c r="B721" s="1">
        <v>37177</v>
      </c>
      <c r="C721" s="1">
        <v>934.75</v>
      </c>
    </row>
    <row r="722" spans="1:3" x14ac:dyDescent="0.2">
      <c r="A722" s="1">
        <v>6</v>
      </c>
      <c r="B722" s="1">
        <v>27492</v>
      </c>
      <c r="C722" s="1">
        <v>968.96400000000006</v>
      </c>
    </row>
    <row r="723" spans="1:3" x14ac:dyDescent="0.2">
      <c r="A723" s="1">
        <v>6</v>
      </c>
      <c r="B723" s="1">
        <v>17873</v>
      </c>
      <c r="C723" s="1">
        <v>961.279</v>
      </c>
    </row>
    <row r="724" spans="1:3" x14ac:dyDescent="0.2">
      <c r="A724" s="1">
        <v>6</v>
      </c>
      <c r="B724" s="1">
        <v>8115</v>
      </c>
      <c r="C724" s="1">
        <v>975.61699999999996</v>
      </c>
    </row>
    <row r="725" spans="1:3" x14ac:dyDescent="0.2">
      <c r="A725" s="1">
        <v>6</v>
      </c>
      <c r="B725" s="1">
        <v>0</v>
      </c>
      <c r="C725" s="1">
        <v>811.58</v>
      </c>
    </row>
    <row r="726" spans="1:3" x14ac:dyDescent="0.2">
      <c r="A726" s="1">
        <v>7</v>
      </c>
      <c r="B726" s="1">
        <v>38124</v>
      </c>
      <c r="C726" s="1">
        <v>23.277000000000001</v>
      </c>
    </row>
    <row r="727" spans="1:3" x14ac:dyDescent="0.2">
      <c r="A727" s="1">
        <v>7</v>
      </c>
      <c r="B727" s="1">
        <v>328681</v>
      </c>
      <c r="C727" s="1">
        <v>44.585000000000001</v>
      </c>
    </row>
    <row r="728" spans="1:3" x14ac:dyDescent="0.2">
      <c r="A728" s="1">
        <v>7</v>
      </c>
      <c r="B728" s="1">
        <v>427406</v>
      </c>
      <c r="C728" s="1">
        <v>64.792000000000002</v>
      </c>
    </row>
    <row r="729" spans="1:3" x14ac:dyDescent="0.2">
      <c r="A729" s="1">
        <v>7</v>
      </c>
      <c r="B729" s="1">
        <v>493232</v>
      </c>
      <c r="C729" s="1">
        <v>543.18899999999996</v>
      </c>
    </row>
    <row r="730" spans="1:3" x14ac:dyDescent="0.2">
      <c r="A730" s="1">
        <v>7</v>
      </c>
      <c r="B730" s="1">
        <v>482821</v>
      </c>
      <c r="C730" s="1">
        <v>1041.5150000000001</v>
      </c>
    </row>
    <row r="731" spans="1:3" x14ac:dyDescent="0.2">
      <c r="A731" s="1">
        <v>7</v>
      </c>
      <c r="B731" s="1">
        <v>472239</v>
      </c>
      <c r="C731" s="1">
        <v>1057.922</v>
      </c>
    </row>
    <row r="732" spans="1:3" x14ac:dyDescent="0.2">
      <c r="A732" s="1">
        <v>7</v>
      </c>
      <c r="B732" s="1">
        <v>461651</v>
      </c>
      <c r="C732" s="1">
        <v>1058.771</v>
      </c>
    </row>
    <row r="733" spans="1:3" x14ac:dyDescent="0.2">
      <c r="A733" s="1">
        <v>7</v>
      </c>
      <c r="B733" s="1">
        <v>451036</v>
      </c>
      <c r="C733" s="1">
        <v>1060.999</v>
      </c>
    </row>
    <row r="734" spans="1:3" x14ac:dyDescent="0.2">
      <c r="A734" s="1">
        <v>7</v>
      </c>
      <c r="B734" s="1">
        <v>440406</v>
      </c>
      <c r="C734" s="1">
        <v>1062.635</v>
      </c>
    </row>
    <row r="735" spans="1:3" x14ac:dyDescent="0.2">
      <c r="A735" s="1">
        <v>7</v>
      </c>
      <c r="B735" s="1">
        <v>430359</v>
      </c>
      <c r="C735" s="1">
        <v>1004.453</v>
      </c>
    </row>
    <row r="736" spans="1:3" x14ac:dyDescent="0.2">
      <c r="A736" s="1">
        <v>7</v>
      </c>
      <c r="B736" s="1">
        <v>419637</v>
      </c>
      <c r="C736" s="1">
        <v>1072.038</v>
      </c>
    </row>
    <row r="737" spans="1:3" x14ac:dyDescent="0.2">
      <c r="A737" s="1">
        <v>7</v>
      </c>
      <c r="B737" s="1">
        <v>409176</v>
      </c>
      <c r="C737" s="1">
        <v>1045.5530000000001</v>
      </c>
    </row>
    <row r="738" spans="1:3" x14ac:dyDescent="0.2">
      <c r="A738" s="1">
        <v>7</v>
      </c>
      <c r="B738" s="1">
        <v>399854</v>
      </c>
      <c r="C738" s="1">
        <v>931.39</v>
      </c>
    </row>
    <row r="739" spans="1:3" x14ac:dyDescent="0.2">
      <c r="A739" s="1">
        <v>7</v>
      </c>
      <c r="B739" s="1">
        <v>389083</v>
      </c>
      <c r="C739" s="1">
        <v>1076.6569999999999</v>
      </c>
    </row>
    <row r="740" spans="1:3" x14ac:dyDescent="0.2">
      <c r="A740" s="1">
        <v>7</v>
      </c>
      <c r="B740" s="1">
        <v>380824</v>
      </c>
      <c r="C740" s="1">
        <v>825.75199999999995</v>
      </c>
    </row>
    <row r="741" spans="1:3" x14ac:dyDescent="0.2">
      <c r="A741" s="1">
        <v>7</v>
      </c>
      <c r="B741" s="1">
        <v>369994</v>
      </c>
      <c r="C741" s="1">
        <v>1081.732</v>
      </c>
    </row>
    <row r="742" spans="1:3" x14ac:dyDescent="0.2">
      <c r="A742" s="1">
        <v>7</v>
      </c>
      <c r="B742" s="1">
        <v>359262</v>
      </c>
      <c r="C742" s="1">
        <v>1073.1669999999999</v>
      </c>
    </row>
    <row r="743" spans="1:3" x14ac:dyDescent="0.2">
      <c r="A743" s="1">
        <v>7</v>
      </c>
      <c r="B743" s="1">
        <v>348382</v>
      </c>
      <c r="C743" s="1">
        <v>1088.075</v>
      </c>
    </row>
    <row r="744" spans="1:3" x14ac:dyDescent="0.2">
      <c r="A744" s="1">
        <v>7</v>
      </c>
      <c r="B744" s="1">
        <v>337614</v>
      </c>
      <c r="C744" s="1">
        <v>1077.0719999999999</v>
      </c>
    </row>
    <row r="745" spans="1:3" x14ac:dyDescent="0.2">
      <c r="A745" s="1">
        <v>7</v>
      </c>
      <c r="B745" s="1">
        <v>327045</v>
      </c>
      <c r="C745" s="1">
        <v>1056.164</v>
      </c>
    </row>
    <row r="746" spans="1:3" x14ac:dyDescent="0.2">
      <c r="A746" s="1">
        <v>7</v>
      </c>
      <c r="B746" s="1">
        <v>316267</v>
      </c>
      <c r="C746" s="1">
        <v>1077.7329999999999</v>
      </c>
    </row>
    <row r="747" spans="1:3" x14ac:dyDescent="0.2">
      <c r="A747" s="1">
        <v>7</v>
      </c>
      <c r="B747" s="1">
        <v>305430</v>
      </c>
      <c r="C747" s="1">
        <v>1083.5550000000001</v>
      </c>
    </row>
    <row r="748" spans="1:3" x14ac:dyDescent="0.2">
      <c r="A748" s="1">
        <v>7</v>
      </c>
      <c r="B748" s="1">
        <v>294579</v>
      </c>
      <c r="C748" s="1">
        <v>1085.7360000000001</v>
      </c>
    </row>
    <row r="749" spans="1:3" x14ac:dyDescent="0.2">
      <c r="A749" s="1">
        <v>7</v>
      </c>
      <c r="B749" s="1">
        <v>283798</v>
      </c>
      <c r="C749" s="1">
        <v>1077.826</v>
      </c>
    </row>
    <row r="750" spans="1:3" x14ac:dyDescent="0.2">
      <c r="A750" s="1">
        <v>7</v>
      </c>
      <c r="B750" s="1">
        <v>273092</v>
      </c>
      <c r="C750" s="1">
        <v>1070.366</v>
      </c>
    </row>
    <row r="751" spans="1:3" x14ac:dyDescent="0.2">
      <c r="A751" s="1">
        <v>7</v>
      </c>
      <c r="B751" s="1">
        <v>262492</v>
      </c>
      <c r="C751" s="1">
        <v>1059.5619999999999</v>
      </c>
    </row>
    <row r="752" spans="1:3" x14ac:dyDescent="0.2">
      <c r="A752" s="1">
        <v>7</v>
      </c>
      <c r="B752" s="1">
        <v>251717</v>
      </c>
      <c r="C752" s="1">
        <v>1077.6759999999999</v>
      </c>
    </row>
    <row r="753" spans="1:3" x14ac:dyDescent="0.2">
      <c r="A753" s="1">
        <v>7</v>
      </c>
      <c r="B753" s="1">
        <v>240923</v>
      </c>
      <c r="C753" s="1">
        <v>1079.134</v>
      </c>
    </row>
    <row r="754" spans="1:3" x14ac:dyDescent="0.2">
      <c r="A754" s="1">
        <v>7</v>
      </c>
      <c r="B754" s="1">
        <v>230224</v>
      </c>
      <c r="C754" s="1">
        <v>1069.8420000000001</v>
      </c>
    </row>
    <row r="755" spans="1:3" x14ac:dyDescent="0.2">
      <c r="A755" s="1">
        <v>7</v>
      </c>
      <c r="B755" s="1">
        <v>219398</v>
      </c>
      <c r="C755" s="1">
        <v>1082.6679999999999</v>
      </c>
    </row>
    <row r="756" spans="1:3" x14ac:dyDescent="0.2">
      <c r="A756" s="1">
        <v>7</v>
      </c>
      <c r="B756" s="1">
        <v>208554</v>
      </c>
      <c r="C756" s="1">
        <v>1084.07</v>
      </c>
    </row>
    <row r="757" spans="1:3" x14ac:dyDescent="0.2">
      <c r="A757" s="1">
        <v>7</v>
      </c>
      <c r="B757" s="1">
        <v>197838</v>
      </c>
      <c r="C757" s="1">
        <v>1071.3910000000001</v>
      </c>
    </row>
    <row r="758" spans="1:3" x14ac:dyDescent="0.2">
      <c r="A758" s="1">
        <v>7</v>
      </c>
      <c r="B758" s="1">
        <v>187190</v>
      </c>
      <c r="C758" s="1">
        <v>1064.7809999999999</v>
      </c>
    </row>
    <row r="759" spans="1:3" x14ac:dyDescent="0.2">
      <c r="A759" s="1">
        <v>7</v>
      </c>
      <c r="B759" s="1">
        <v>177126</v>
      </c>
      <c r="C759" s="1">
        <v>1006.29</v>
      </c>
    </row>
    <row r="760" spans="1:3" x14ac:dyDescent="0.2">
      <c r="A760" s="1">
        <v>7</v>
      </c>
      <c r="B760" s="1">
        <v>166372</v>
      </c>
      <c r="C760" s="1">
        <v>1075.1420000000001</v>
      </c>
    </row>
    <row r="761" spans="1:3" x14ac:dyDescent="0.2">
      <c r="A761" s="1">
        <v>7</v>
      </c>
      <c r="B761" s="1">
        <v>155754</v>
      </c>
      <c r="C761" s="1">
        <v>1061.578</v>
      </c>
    </row>
    <row r="762" spans="1:3" x14ac:dyDescent="0.2">
      <c r="A762" s="1">
        <v>7</v>
      </c>
      <c r="B762" s="1">
        <v>145240</v>
      </c>
      <c r="C762" s="1">
        <v>1050.546</v>
      </c>
    </row>
    <row r="763" spans="1:3" x14ac:dyDescent="0.2">
      <c r="A763" s="1">
        <v>7</v>
      </c>
      <c r="B763" s="1">
        <v>134800</v>
      </c>
      <c r="C763" s="1">
        <v>1043.915</v>
      </c>
    </row>
    <row r="764" spans="1:3" x14ac:dyDescent="0.2">
      <c r="A764" s="1">
        <v>7</v>
      </c>
      <c r="B764" s="1">
        <v>123904</v>
      </c>
      <c r="C764" s="1">
        <v>1089.58</v>
      </c>
    </row>
    <row r="765" spans="1:3" x14ac:dyDescent="0.2">
      <c r="A765" s="1">
        <v>7</v>
      </c>
      <c r="B765" s="1">
        <v>113426</v>
      </c>
      <c r="C765" s="1">
        <v>1047.787</v>
      </c>
    </row>
    <row r="766" spans="1:3" x14ac:dyDescent="0.2">
      <c r="A766" s="1">
        <v>7</v>
      </c>
      <c r="B766" s="1">
        <v>102801</v>
      </c>
      <c r="C766" s="1">
        <v>1062.385</v>
      </c>
    </row>
    <row r="767" spans="1:3" x14ac:dyDescent="0.2">
      <c r="A767" s="1">
        <v>7</v>
      </c>
      <c r="B767" s="1">
        <v>92063</v>
      </c>
      <c r="C767" s="1">
        <v>1073.325</v>
      </c>
    </row>
    <row r="768" spans="1:3" x14ac:dyDescent="0.2">
      <c r="A768" s="1">
        <v>7</v>
      </c>
      <c r="B768" s="1">
        <v>81303</v>
      </c>
      <c r="C768" s="1">
        <v>1075.9359999999999</v>
      </c>
    </row>
    <row r="769" spans="1:3" x14ac:dyDescent="0.2">
      <c r="A769" s="1">
        <v>7</v>
      </c>
      <c r="B769" s="1">
        <v>70729</v>
      </c>
      <c r="C769" s="1">
        <v>1057.2719999999999</v>
      </c>
    </row>
    <row r="770" spans="1:3" x14ac:dyDescent="0.2">
      <c r="A770" s="1">
        <v>7</v>
      </c>
      <c r="B770" s="1">
        <v>62514</v>
      </c>
      <c r="C770" s="1">
        <v>821.87</v>
      </c>
    </row>
    <row r="771" spans="1:3" x14ac:dyDescent="0.2">
      <c r="A771" s="1">
        <v>7</v>
      </c>
      <c r="B771" s="1">
        <v>52187</v>
      </c>
      <c r="C771" s="1">
        <v>1032.133</v>
      </c>
    </row>
    <row r="772" spans="1:3" x14ac:dyDescent="0.2">
      <c r="A772" s="1">
        <v>7</v>
      </c>
      <c r="B772" s="1">
        <v>41306</v>
      </c>
      <c r="C772" s="1">
        <v>1087.9069999999999</v>
      </c>
    </row>
    <row r="773" spans="1:3" x14ac:dyDescent="0.2">
      <c r="A773" s="1">
        <v>7</v>
      </c>
      <c r="B773" s="1">
        <v>30555</v>
      </c>
      <c r="C773" s="1">
        <v>1074.875</v>
      </c>
    </row>
    <row r="774" spans="1:3" x14ac:dyDescent="0.2">
      <c r="A774" s="1">
        <v>7</v>
      </c>
      <c r="B774" s="1">
        <v>19506</v>
      </c>
      <c r="C774" s="1">
        <v>1104.8779999999999</v>
      </c>
    </row>
    <row r="775" spans="1:3" x14ac:dyDescent="0.2">
      <c r="A775" s="1">
        <v>7</v>
      </c>
      <c r="B775" s="1">
        <v>8826</v>
      </c>
      <c r="C775" s="1">
        <v>1067.961</v>
      </c>
    </row>
    <row r="776" spans="1:3" x14ac:dyDescent="0.2">
      <c r="A776" s="1">
        <v>7</v>
      </c>
      <c r="B776" s="1">
        <v>0</v>
      </c>
      <c r="C776" s="1">
        <v>882.58299999999997</v>
      </c>
    </row>
    <row r="777" spans="1:3" x14ac:dyDescent="0.2">
      <c r="A777" s="1">
        <v>8</v>
      </c>
      <c r="B777" s="1">
        <v>46694</v>
      </c>
      <c r="C777" s="1">
        <v>26.774000000000001</v>
      </c>
    </row>
    <row r="778" spans="1:3" x14ac:dyDescent="0.2">
      <c r="A778" s="1">
        <v>8</v>
      </c>
      <c r="B778" s="1">
        <v>338700</v>
      </c>
      <c r="C778" s="1">
        <v>54.091999999999999</v>
      </c>
    </row>
    <row r="779" spans="1:3" x14ac:dyDescent="0.2">
      <c r="A779" s="1">
        <v>8</v>
      </c>
      <c r="B779" s="1">
        <v>441785</v>
      </c>
      <c r="C779" s="1">
        <v>85.013999999999996</v>
      </c>
    </row>
    <row r="780" spans="1:3" x14ac:dyDescent="0.2">
      <c r="A780" s="1">
        <v>8</v>
      </c>
      <c r="B780" s="1">
        <v>491955</v>
      </c>
      <c r="C780" s="1">
        <v>637.56600000000003</v>
      </c>
    </row>
    <row r="781" spans="1:3" x14ac:dyDescent="0.2">
      <c r="A781" s="1">
        <v>8</v>
      </c>
      <c r="B781" s="1">
        <v>480484</v>
      </c>
      <c r="C781" s="1">
        <v>1146.8409999999999</v>
      </c>
    </row>
    <row r="782" spans="1:3" x14ac:dyDescent="0.2">
      <c r="A782" s="1">
        <v>8</v>
      </c>
      <c r="B782" s="1">
        <v>468873</v>
      </c>
      <c r="C782" s="1">
        <v>1160.951</v>
      </c>
    </row>
    <row r="783" spans="1:3" x14ac:dyDescent="0.2">
      <c r="A783" s="1">
        <v>8</v>
      </c>
      <c r="B783" s="1">
        <v>457471</v>
      </c>
      <c r="C783" s="1">
        <v>1140.3900000000001</v>
      </c>
    </row>
    <row r="784" spans="1:3" x14ac:dyDescent="0.2">
      <c r="A784" s="1">
        <v>8</v>
      </c>
      <c r="B784" s="1">
        <v>445681</v>
      </c>
      <c r="C784" s="1">
        <v>1178.4670000000001</v>
      </c>
    </row>
    <row r="785" spans="1:3" x14ac:dyDescent="0.2">
      <c r="A785" s="1">
        <v>8</v>
      </c>
      <c r="B785" s="1">
        <v>433920</v>
      </c>
      <c r="C785" s="1">
        <v>1175.7929999999999</v>
      </c>
    </row>
    <row r="786" spans="1:3" x14ac:dyDescent="0.2">
      <c r="A786" s="1">
        <v>8</v>
      </c>
      <c r="B786" s="1">
        <v>422218</v>
      </c>
      <c r="C786" s="1">
        <v>1169.8900000000001</v>
      </c>
    </row>
    <row r="787" spans="1:3" x14ac:dyDescent="0.2">
      <c r="A787" s="1">
        <v>8</v>
      </c>
      <c r="B787" s="1">
        <v>410517</v>
      </c>
      <c r="C787" s="1">
        <v>1169.9860000000001</v>
      </c>
    </row>
    <row r="788" spans="1:3" x14ac:dyDescent="0.2">
      <c r="A788" s="1">
        <v>8</v>
      </c>
      <c r="B788" s="1">
        <v>398773</v>
      </c>
      <c r="C788" s="1">
        <v>1175.1790000000001</v>
      </c>
    </row>
    <row r="789" spans="1:3" x14ac:dyDescent="0.2">
      <c r="A789" s="1">
        <v>8</v>
      </c>
      <c r="B789" s="1">
        <v>387139</v>
      </c>
      <c r="C789" s="1">
        <v>1162.5129999999999</v>
      </c>
    </row>
    <row r="790" spans="1:3" x14ac:dyDescent="0.2">
      <c r="A790" s="1">
        <v>8</v>
      </c>
      <c r="B790" s="1">
        <v>375436</v>
      </c>
      <c r="C790" s="1">
        <v>1170.069</v>
      </c>
    </row>
    <row r="791" spans="1:3" x14ac:dyDescent="0.2">
      <c r="A791" s="1">
        <v>8</v>
      </c>
      <c r="B791" s="1">
        <v>363901</v>
      </c>
      <c r="C791" s="1">
        <v>1153.271</v>
      </c>
    </row>
    <row r="792" spans="1:3" x14ac:dyDescent="0.2">
      <c r="A792" s="1">
        <v>8</v>
      </c>
      <c r="B792" s="1">
        <v>352359</v>
      </c>
      <c r="C792" s="1">
        <v>1153.8910000000001</v>
      </c>
    </row>
    <row r="793" spans="1:3" x14ac:dyDescent="0.2">
      <c r="A793" s="1">
        <v>8</v>
      </c>
      <c r="B793" s="1">
        <v>340636</v>
      </c>
      <c r="C793" s="1">
        <v>1172.2729999999999</v>
      </c>
    </row>
    <row r="794" spans="1:3" x14ac:dyDescent="0.2">
      <c r="A794" s="1">
        <v>8</v>
      </c>
      <c r="B794" s="1">
        <v>329097</v>
      </c>
      <c r="C794" s="1">
        <v>1153.8510000000001</v>
      </c>
    </row>
    <row r="795" spans="1:3" x14ac:dyDescent="0.2">
      <c r="A795" s="1">
        <v>8</v>
      </c>
      <c r="B795" s="1">
        <v>317398</v>
      </c>
      <c r="C795" s="1">
        <v>1170.46</v>
      </c>
    </row>
    <row r="796" spans="1:3" x14ac:dyDescent="0.2">
      <c r="A796" s="1">
        <v>8</v>
      </c>
      <c r="B796" s="1">
        <v>305846</v>
      </c>
      <c r="C796" s="1">
        <v>1154.366</v>
      </c>
    </row>
    <row r="797" spans="1:3" x14ac:dyDescent="0.2">
      <c r="A797" s="1">
        <v>8</v>
      </c>
      <c r="B797" s="1">
        <v>294148</v>
      </c>
      <c r="C797" s="1">
        <v>1169.6379999999999</v>
      </c>
    </row>
    <row r="798" spans="1:3" x14ac:dyDescent="0.2">
      <c r="A798" s="1">
        <v>8</v>
      </c>
      <c r="B798" s="1">
        <v>284027</v>
      </c>
      <c r="C798" s="1">
        <v>1011.9349999999999</v>
      </c>
    </row>
    <row r="799" spans="1:3" x14ac:dyDescent="0.2">
      <c r="A799" s="1">
        <v>8</v>
      </c>
      <c r="B799" s="1">
        <v>272151</v>
      </c>
      <c r="C799" s="1">
        <v>1187.5540000000001</v>
      </c>
    </row>
    <row r="800" spans="1:3" x14ac:dyDescent="0.2">
      <c r="A800" s="1">
        <v>8</v>
      </c>
      <c r="B800" s="1">
        <v>262987</v>
      </c>
      <c r="C800" s="1">
        <v>916.34400000000005</v>
      </c>
    </row>
    <row r="801" spans="1:3" x14ac:dyDescent="0.2">
      <c r="A801" s="1">
        <v>8</v>
      </c>
      <c r="B801" s="1">
        <v>251131</v>
      </c>
      <c r="C801" s="1">
        <v>1185.357</v>
      </c>
    </row>
    <row r="802" spans="1:3" x14ac:dyDescent="0.2">
      <c r="A802" s="1">
        <v>8</v>
      </c>
      <c r="B802" s="1">
        <v>239723</v>
      </c>
      <c r="C802" s="1">
        <v>1140.1880000000001</v>
      </c>
    </row>
    <row r="803" spans="1:3" x14ac:dyDescent="0.2">
      <c r="A803" s="1">
        <v>8</v>
      </c>
      <c r="B803" s="1">
        <v>228194</v>
      </c>
      <c r="C803" s="1">
        <v>1153.557</v>
      </c>
    </row>
    <row r="804" spans="1:3" x14ac:dyDescent="0.2">
      <c r="A804" s="1">
        <v>8</v>
      </c>
      <c r="B804" s="1">
        <v>216647</v>
      </c>
      <c r="C804" s="1">
        <v>1153.9380000000001</v>
      </c>
    </row>
    <row r="805" spans="1:3" x14ac:dyDescent="0.2">
      <c r="A805" s="1">
        <v>8</v>
      </c>
      <c r="B805" s="1">
        <v>205061</v>
      </c>
      <c r="C805" s="1">
        <v>1158.673</v>
      </c>
    </row>
    <row r="806" spans="1:3" x14ac:dyDescent="0.2">
      <c r="A806" s="1">
        <v>8</v>
      </c>
      <c r="B806" s="1">
        <v>193510</v>
      </c>
      <c r="C806" s="1">
        <v>1154.432</v>
      </c>
    </row>
    <row r="807" spans="1:3" x14ac:dyDescent="0.2">
      <c r="A807" s="1">
        <v>8</v>
      </c>
      <c r="B807" s="1">
        <v>181766</v>
      </c>
      <c r="C807" s="1">
        <v>1174.318</v>
      </c>
    </row>
    <row r="808" spans="1:3" x14ac:dyDescent="0.2">
      <c r="A808" s="1">
        <v>8</v>
      </c>
      <c r="B808" s="1">
        <v>170194</v>
      </c>
      <c r="C808" s="1">
        <v>1157.011</v>
      </c>
    </row>
    <row r="809" spans="1:3" x14ac:dyDescent="0.2">
      <c r="A809" s="1">
        <v>8</v>
      </c>
      <c r="B809" s="1">
        <v>158595</v>
      </c>
      <c r="C809" s="1">
        <v>1159.6479999999999</v>
      </c>
    </row>
    <row r="810" spans="1:3" x14ac:dyDescent="0.2">
      <c r="A810" s="1">
        <v>8</v>
      </c>
      <c r="B810" s="1">
        <v>147147</v>
      </c>
      <c r="C810" s="1">
        <v>1144.5709999999999</v>
      </c>
    </row>
    <row r="811" spans="1:3" x14ac:dyDescent="0.2">
      <c r="A811" s="1">
        <v>8</v>
      </c>
      <c r="B811" s="1">
        <v>135503</v>
      </c>
      <c r="C811" s="1">
        <v>1164.3620000000001</v>
      </c>
    </row>
    <row r="812" spans="1:3" x14ac:dyDescent="0.2">
      <c r="A812" s="1">
        <v>8</v>
      </c>
      <c r="B812" s="1">
        <v>123861</v>
      </c>
      <c r="C812" s="1">
        <v>1164.18</v>
      </c>
    </row>
    <row r="813" spans="1:3" x14ac:dyDescent="0.2">
      <c r="A813" s="1">
        <v>8</v>
      </c>
      <c r="B813" s="1">
        <v>112276</v>
      </c>
      <c r="C813" s="1">
        <v>1158.421</v>
      </c>
    </row>
    <row r="814" spans="1:3" x14ac:dyDescent="0.2">
      <c r="A814" s="1">
        <v>8</v>
      </c>
      <c r="B814" s="1">
        <v>100620</v>
      </c>
      <c r="C814" s="1">
        <v>1165.431</v>
      </c>
    </row>
    <row r="815" spans="1:3" x14ac:dyDescent="0.2">
      <c r="A815" s="1">
        <v>8</v>
      </c>
      <c r="B815" s="1">
        <v>89011</v>
      </c>
      <c r="C815" s="1">
        <v>1160.6890000000001</v>
      </c>
    </row>
    <row r="816" spans="1:3" x14ac:dyDescent="0.2">
      <c r="A816" s="1">
        <v>8</v>
      </c>
      <c r="B816" s="1">
        <v>77254</v>
      </c>
      <c r="C816" s="1">
        <v>1175.6849999999999</v>
      </c>
    </row>
    <row r="817" spans="1:3" x14ac:dyDescent="0.2">
      <c r="A817" s="1">
        <v>8</v>
      </c>
      <c r="B817" s="1">
        <v>65559</v>
      </c>
      <c r="C817" s="1">
        <v>1169.9580000000001</v>
      </c>
    </row>
    <row r="818" spans="1:3" x14ac:dyDescent="0.2">
      <c r="A818" s="1">
        <v>8</v>
      </c>
      <c r="B818" s="1">
        <v>53660</v>
      </c>
      <c r="C818" s="1">
        <v>1189.1880000000001</v>
      </c>
    </row>
    <row r="819" spans="1:3" x14ac:dyDescent="0.2">
      <c r="A819" s="1">
        <v>8</v>
      </c>
      <c r="B819" s="1">
        <v>41829</v>
      </c>
      <c r="C819" s="1">
        <v>1182.914</v>
      </c>
    </row>
    <row r="820" spans="1:3" x14ac:dyDescent="0.2">
      <c r="A820" s="1">
        <v>8</v>
      </c>
      <c r="B820" s="1">
        <v>30143</v>
      </c>
      <c r="C820" s="1">
        <v>1169.2560000000001</v>
      </c>
    </row>
    <row r="821" spans="1:3" x14ac:dyDescent="0.2">
      <c r="A821" s="1">
        <v>8</v>
      </c>
      <c r="B821" s="1">
        <v>18140</v>
      </c>
      <c r="C821" s="1">
        <v>1199.7929999999999</v>
      </c>
    </row>
    <row r="822" spans="1:3" x14ac:dyDescent="0.2">
      <c r="A822" s="1">
        <v>8</v>
      </c>
      <c r="B822" s="1">
        <v>5968</v>
      </c>
      <c r="C822" s="1">
        <v>1216.559</v>
      </c>
    </row>
    <row r="823" spans="1:3" x14ac:dyDescent="0.2">
      <c r="A823" s="1">
        <v>8</v>
      </c>
      <c r="B823" s="1">
        <v>0</v>
      </c>
      <c r="C823" s="1">
        <v>596.99199999999996</v>
      </c>
    </row>
    <row r="824" spans="1:3" x14ac:dyDescent="0.2">
      <c r="A824" s="1">
        <v>9</v>
      </c>
      <c r="B824" s="1">
        <v>129004</v>
      </c>
      <c r="C824" s="1">
        <v>55.445999999999998</v>
      </c>
    </row>
    <row r="825" spans="1:3" x14ac:dyDescent="0.2">
      <c r="A825" s="1">
        <v>9</v>
      </c>
      <c r="B825" s="1">
        <v>331942</v>
      </c>
      <c r="C825" s="1">
        <v>54.244999999999997</v>
      </c>
    </row>
    <row r="826" spans="1:3" x14ac:dyDescent="0.2">
      <c r="A826" s="1">
        <v>9</v>
      </c>
      <c r="B826" s="1">
        <v>494882</v>
      </c>
      <c r="C826" s="1">
        <v>400.87</v>
      </c>
    </row>
    <row r="827" spans="1:3" x14ac:dyDescent="0.2">
      <c r="A827" s="1">
        <v>9</v>
      </c>
      <c r="B827" s="1">
        <v>485823</v>
      </c>
      <c r="C827" s="1">
        <v>905.69100000000003</v>
      </c>
    </row>
    <row r="828" spans="1:3" x14ac:dyDescent="0.2">
      <c r="A828" s="1">
        <v>9</v>
      </c>
      <c r="B828" s="1">
        <v>472989</v>
      </c>
      <c r="C828" s="1">
        <v>1284.067</v>
      </c>
    </row>
    <row r="829" spans="1:3" x14ac:dyDescent="0.2">
      <c r="A829" s="1">
        <v>9</v>
      </c>
      <c r="B829" s="1">
        <v>460489</v>
      </c>
      <c r="C829" s="1">
        <v>1249.0830000000001</v>
      </c>
    </row>
    <row r="830" spans="1:3" x14ac:dyDescent="0.2">
      <c r="A830" s="1">
        <v>9</v>
      </c>
      <c r="B830" s="1">
        <v>450340</v>
      </c>
      <c r="C830" s="1">
        <v>1014.866</v>
      </c>
    </row>
    <row r="831" spans="1:3" x14ac:dyDescent="0.2">
      <c r="A831" s="1">
        <v>9</v>
      </c>
      <c r="B831" s="1">
        <v>437456</v>
      </c>
      <c r="C831" s="1">
        <v>1288.5899999999999</v>
      </c>
    </row>
    <row r="832" spans="1:3" x14ac:dyDescent="0.2">
      <c r="A832" s="1">
        <v>9</v>
      </c>
      <c r="B832" s="1">
        <v>424473</v>
      </c>
      <c r="C832" s="1">
        <v>1297.479</v>
      </c>
    </row>
    <row r="833" spans="1:3" x14ac:dyDescent="0.2">
      <c r="A833" s="1">
        <v>9</v>
      </c>
      <c r="B833" s="1">
        <v>411583</v>
      </c>
      <c r="C833" s="1">
        <v>1289.6410000000001</v>
      </c>
    </row>
    <row r="834" spans="1:3" x14ac:dyDescent="0.2">
      <c r="A834" s="1">
        <v>9</v>
      </c>
      <c r="B834" s="1">
        <v>398685</v>
      </c>
      <c r="C834" s="1">
        <v>1288.8320000000001</v>
      </c>
    </row>
    <row r="835" spans="1:3" x14ac:dyDescent="0.2">
      <c r="A835" s="1">
        <v>9</v>
      </c>
      <c r="B835" s="1">
        <v>385933</v>
      </c>
      <c r="C835" s="1">
        <v>1275.355</v>
      </c>
    </row>
    <row r="836" spans="1:3" x14ac:dyDescent="0.2">
      <c r="A836" s="1">
        <v>9</v>
      </c>
      <c r="B836" s="1">
        <v>373169</v>
      </c>
      <c r="C836" s="1">
        <v>1275.923</v>
      </c>
    </row>
    <row r="837" spans="1:3" x14ac:dyDescent="0.2">
      <c r="A837" s="1">
        <v>9</v>
      </c>
      <c r="B837" s="1">
        <v>360200</v>
      </c>
      <c r="C837" s="1">
        <v>1296.8240000000001</v>
      </c>
    </row>
    <row r="838" spans="1:3" x14ac:dyDescent="0.2">
      <c r="A838" s="1">
        <v>9</v>
      </c>
      <c r="B838" s="1">
        <v>347389</v>
      </c>
      <c r="C838" s="1">
        <v>1281.367</v>
      </c>
    </row>
    <row r="839" spans="1:3" x14ac:dyDescent="0.2">
      <c r="A839" s="1">
        <v>9</v>
      </c>
      <c r="B839" s="1">
        <v>334703</v>
      </c>
      <c r="C839" s="1">
        <v>1267.8689999999999</v>
      </c>
    </row>
    <row r="840" spans="1:3" x14ac:dyDescent="0.2">
      <c r="A840" s="1">
        <v>9</v>
      </c>
      <c r="B840" s="1">
        <v>322340</v>
      </c>
      <c r="C840" s="1">
        <v>1236.6759999999999</v>
      </c>
    </row>
    <row r="841" spans="1:3" x14ac:dyDescent="0.2">
      <c r="A841" s="1">
        <v>9</v>
      </c>
      <c r="B841" s="1">
        <v>309612</v>
      </c>
      <c r="C841" s="1">
        <v>1272.317</v>
      </c>
    </row>
    <row r="842" spans="1:3" x14ac:dyDescent="0.2">
      <c r="A842" s="1">
        <v>9</v>
      </c>
      <c r="B842" s="1">
        <v>296705</v>
      </c>
      <c r="C842" s="1">
        <v>1290.364</v>
      </c>
    </row>
    <row r="843" spans="1:3" x14ac:dyDescent="0.2">
      <c r="A843" s="1">
        <v>9</v>
      </c>
      <c r="B843" s="1">
        <v>283762</v>
      </c>
      <c r="C843" s="1">
        <v>1294.27</v>
      </c>
    </row>
    <row r="844" spans="1:3" x14ac:dyDescent="0.2">
      <c r="A844" s="1">
        <v>9</v>
      </c>
      <c r="B844" s="1">
        <v>270986</v>
      </c>
      <c r="C844" s="1">
        <v>1277.883</v>
      </c>
    </row>
    <row r="845" spans="1:3" x14ac:dyDescent="0.2">
      <c r="A845" s="1">
        <v>9</v>
      </c>
      <c r="B845" s="1">
        <v>258301</v>
      </c>
      <c r="C845" s="1">
        <v>1267.663</v>
      </c>
    </row>
    <row r="846" spans="1:3" x14ac:dyDescent="0.2">
      <c r="A846" s="1">
        <v>9</v>
      </c>
      <c r="B846" s="1">
        <v>245316</v>
      </c>
      <c r="C846" s="1">
        <v>1298.4860000000001</v>
      </c>
    </row>
    <row r="847" spans="1:3" x14ac:dyDescent="0.2">
      <c r="A847" s="1">
        <v>9</v>
      </c>
      <c r="B847" s="1">
        <v>232176</v>
      </c>
      <c r="C847" s="1">
        <v>1313.9639999999999</v>
      </c>
    </row>
    <row r="848" spans="1:3" x14ac:dyDescent="0.2">
      <c r="A848" s="1">
        <v>9</v>
      </c>
      <c r="B848" s="1">
        <v>219408</v>
      </c>
      <c r="C848" s="1">
        <v>1277.076</v>
      </c>
    </row>
    <row r="849" spans="1:3" x14ac:dyDescent="0.2">
      <c r="A849" s="1">
        <v>9</v>
      </c>
      <c r="B849" s="1">
        <v>206734</v>
      </c>
      <c r="C849" s="1">
        <v>1266.797</v>
      </c>
    </row>
    <row r="850" spans="1:3" x14ac:dyDescent="0.2">
      <c r="A850" s="1">
        <v>9</v>
      </c>
      <c r="B850" s="1">
        <v>194519</v>
      </c>
      <c r="C850" s="1">
        <v>1221.768</v>
      </c>
    </row>
    <row r="851" spans="1:3" x14ac:dyDescent="0.2">
      <c r="A851" s="1">
        <v>9</v>
      </c>
      <c r="B851" s="1">
        <v>181665</v>
      </c>
      <c r="C851" s="1">
        <v>1284.6969999999999</v>
      </c>
    </row>
    <row r="852" spans="1:3" x14ac:dyDescent="0.2">
      <c r="A852" s="1">
        <v>9</v>
      </c>
      <c r="B852" s="1">
        <v>168869</v>
      </c>
      <c r="C852" s="1">
        <v>1279.232</v>
      </c>
    </row>
    <row r="853" spans="1:3" x14ac:dyDescent="0.2">
      <c r="A853" s="1">
        <v>9</v>
      </c>
      <c r="B853" s="1">
        <v>156112</v>
      </c>
      <c r="C853" s="1">
        <v>1275.6869999999999</v>
      </c>
    </row>
    <row r="854" spans="1:3" x14ac:dyDescent="0.2">
      <c r="A854" s="1">
        <v>9</v>
      </c>
      <c r="B854" s="1">
        <v>143470</v>
      </c>
      <c r="C854" s="1">
        <v>1263.9749999999999</v>
      </c>
    </row>
    <row r="855" spans="1:3" x14ac:dyDescent="0.2">
      <c r="A855" s="1">
        <v>9</v>
      </c>
      <c r="B855" s="1">
        <v>130636</v>
      </c>
      <c r="C855" s="1">
        <v>1283.8620000000001</v>
      </c>
    </row>
    <row r="856" spans="1:3" x14ac:dyDescent="0.2">
      <c r="A856" s="1">
        <v>9</v>
      </c>
      <c r="B856" s="1">
        <v>117702</v>
      </c>
      <c r="C856" s="1">
        <v>1292.6890000000001</v>
      </c>
    </row>
    <row r="857" spans="1:3" x14ac:dyDescent="0.2">
      <c r="A857" s="1">
        <v>9</v>
      </c>
      <c r="B857" s="1">
        <v>104985</v>
      </c>
      <c r="C857" s="1">
        <v>1271.5309999999999</v>
      </c>
    </row>
    <row r="858" spans="1:3" x14ac:dyDescent="0.2">
      <c r="A858" s="1">
        <v>9</v>
      </c>
      <c r="B858" s="1">
        <v>93514</v>
      </c>
      <c r="C858" s="1">
        <v>1147.259</v>
      </c>
    </row>
    <row r="859" spans="1:3" x14ac:dyDescent="0.2">
      <c r="A859" s="1">
        <v>9</v>
      </c>
      <c r="B859" s="1">
        <v>80502</v>
      </c>
      <c r="C859" s="1">
        <v>1301.1559999999999</v>
      </c>
    </row>
    <row r="860" spans="1:3" x14ac:dyDescent="0.2">
      <c r="A860" s="1">
        <v>9</v>
      </c>
      <c r="B860" s="1">
        <v>70390</v>
      </c>
      <c r="C860" s="1">
        <v>1010.98</v>
      </c>
    </row>
    <row r="861" spans="1:3" x14ac:dyDescent="0.2">
      <c r="A861" s="1">
        <v>9</v>
      </c>
      <c r="B861" s="1">
        <v>57574</v>
      </c>
      <c r="C861" s="1">
        <v>1281.5440000000001</v>
      </c>
    </row>
    <row r="862" spans="1:3" x14ac:dyDescent="0.2">
      <c r="A862" s="1">
        <v>9</v>
      </c>
      <c r="B862" s="1">
        <v>44483</v>
      </c>
      <c r="C862" s="1">
        <v>1309.057</v>
      </c>
    </row>
    <row r="863" spans="1:3" x14ac:dyDescent="0.2">
      <c r="A863" s="1">
        <v>9</v>
      </c>
      <c r="B863" s="1">
        <v>31508</v>
      </c>
      <c r="C863" s="1">
        <v>1297.472</v>
      </c>
    </row>
    <row r="864" spans="1:3" x14ac:dyDescent="0.2">
      <c r="A864" s="1">
        <v>9</v>
      </c>
      <c r="B864" s="1">
        <v>17965</v>
      </c>
      <c r="C864" s="1">
        <v>1354.105</v>
      </c>
    </row>
    <row r="865" spans="1:3" x14ac:dyDescent="0.2">
      <c r="A865" s="1">
        <v>9</v>
      </c>
      <c r="B865" s="1">
        <v>4594</v>
      </c>
      <c r="C865" s="1">
        <v>1337.076</v>
      </c>
    </row>
    <row r="866" spans="1:3" x14ac:dyDescent="0.2">
      <c r="A866" s="1">
        <v>9</v>
      </c>
      <c r="B866" s="1">
        <v>0</v>
      </c>
      <c r="C866" s="1">
        <v>460.28399999999999</v>
      </c>
    </row>
    <row r="867" spans="1:3" x14ac:dyDescent="0.2">
      <c r="A867" s="1">
        <v>10</v>
      </c>
      <c r="B867" s="1">
        <v>204808</v>
      </c>
      <c r="C867" s="1">
        <v>74.138999999999996</v>
      </c>
    </row>
    <row r="868" spans="1:3" x14ac:dyDescent="0.2">
      <c r="A868" s="1">
        <v>10</v>
      </c>
      <c r="B868" s="1">
        <v>355972</v>
      </c>
      <c r="C868" s="1">
        <v>49.948999999999998</v>
      </c>
    </row>
    <row r="869" spans="1:3" x14ac:dyDescent="0.2">
      <c r="A869" s="1">
        <v>10</v>
      </c>
      <c r="B869" s="1">
        <v>493763</v>
      </c>
      <c r="C869" s="1">
        <v>498.31799999999998</v>
      </c>
    </row>
    <row r="870" spans="1:3" x14ac:dyDescent="0.2">
      <c r="A870" s="1">
        <v>10</v>
      </c>
      <c r="B870" s="1">
        <v>479791</v>
      </c>
      <c r="C870" s="1">
        <v>1397.6479999999999</v>
      </c>
    </row>
    <row r="871" spans="1:3" x14ac:dyDescent="0.2">
      <c r="A871" s="1">
        <v>10</v>
      </c>
      <c r="B871" s="1">
        <v>466234</v>
      </c>
      <c r="C871" s="1">
        <v>1354.6210000000001</v>
      </c>
    </row>
    <row r="872" spans="1:3" x14ac:dyDescent="0.2">
      <c r="A872" s="1">
        <v>10</v>
      </c>
      <c r="B872" s="1">
        <v>452638</v>
      </c>
      <c r="C872" s="1">
        <v>1359.6759999999999</v>
      </c>
    </row>
    <row r="873" spans="1:3" x14ac:dyDescent="0.2">
      <c r="A873" s="1">
        <v>10</v>
      </c>
      <c r="B873" s="1">
        <v>438965</v>
      </c>
      <c r="C873" s="1">
        <v>1366.9960000000001</v>
      </c>
    </row>
    <row r="874" spans="1:3" x14ac:dyDescent="0.2">
      <c r="A874" s="1">
        <v>10</v>
      </c>
      <c r="B874" s="1">
        <v>425063</v>
      </c>
      <c r="C874" s="1">
        <v>1390.7270000000001</v>
      </c>
    </row>
    <row r="875" spans="1:3" x14ac:dyDescent="0.2">
      <c r="A875" s="1">
        <v>10</v>
      </c>
      <c r="B875" s="1">
        <v>411271</v>
      </c>
      <c r="C875" s="1">
        <v>1378.394</v>
      </c>
    </row>
    <row r="876" spans="1:3" x14ac:dyDescent="0.2">
      <c r="A876" s="1">
        <v>10</v>
      </c>
      <c r="B876" s="1">
        <v>397485</v>
      </c>
      <c r="C876" s="1">
        <v>1378.4059999999999</v>
      </c>
    </row>
    <row r="877" spans="1:3" x14ac:dyDescent="0.2">
      <c r="A877" s="1">
        <v>10</v>
      </c>
      <c r="B877" s="1">
        <v>383800</v>
      </c>
      <c r="C877" s="1">
        <v>1367.5419999999999</v>
      </c>
    </row>
    <row r="878" spans="1:3" x14ac:dyDescent="0.2">
      <c r="A878" s="1">
        <v>10</v>
      </c>
      <c r="B878" s="1">
        <v>369629</v>
      </c>
      <c r="C878" s="1">
        <v>1417.0889999999999</v>
      </c>
    </row>
    <row r="879" spans="1:3" x14ac:dyDescent="0.2">
      <c r="A879" s="1">
        <v>10</v>
      </c>
      <c r="B879" s="1">
        <v>355834</v>
      </c>
      <c r="C879" s="1">
        <v>1379.6379999999999</v>
      </c>
    </row>
    <row r="880" spans="1:3" x14ac:dyDescent="0.2">
      <c r="A880" s="1">
        <v>10</v>
      </c>
      <c r="B880" s="1">
        <v>341772</v>
      </c>
      <c r="C880" s="1">
        <v>1406.819</v>
      </c>
    </row>
    <row r="881" spans="1:3" x14ac:dyDescent="0.2">
      <c r="A881" s="1">
        <v>10</v>
      </c>
      <c r="B881" s="1">
        <v>327648</v>
      </c>
      <c r="C881" s="1">
        <v>1411.751</v>
      </c>
    </row>
    <row r="882" spans="1:3" x14ac:dyDescent="0.2">
      <c r="A882" s="1">
        <v>10</v>
      </c>
      <c r="B882" s="1">
        <v>313472</v>
      </c>
      <c r="C882" s="1">
        <v>1416.789</v>
      </c>
    </row>
    <row r="883" spans="1:3" x14ac:dyDescent="0.2">
      <c r="A883" s="1">
        <v>10</v>
      </c>
      <c r="B883" s="1">
        <v>299928</v>
      </c>
      <c r="C883" s="1">
        <v>1354.279</v>
      </c>
    </row>
    <row r="884" spans="1:3" x14ac:dyDescent="0.2">
      <c r="A884" s="1">
        <v>10</v>
      </c>
      <c r="B884" s="1">
        <v>286316</v>
      </c>
      <c r="C884" s="1">
        <v>1360.9659999999999</v>
      </c>
    </row>
    <row r="885" spans="1:3" x14ac:dyDescent="0.2">
      <c r="A885" s="1">
        <v>10</v>
      </c>
      <c r="B885" s="1">
        <v>272705</v>
      </c>
      <c r="C885" s="1">
        <v>1361.067</v>
      </c>
    </row>
    <row r="886" spans="1:3" x14ac:dyDescent="0.2">
      <c r="A886" s="1">
        <v>10</v>
      </c>
      <c r="B886" s="1">
        <v>259143</v>
      </c>
      <c r="C886" s="1">
        <v>1355.9770000000001</v>
      </c>
    </row>
    <row r="887" spans="1:3" x14ac:dyDescent="0.2">
      <c r="A887" s="1">
        <v>10</v>
      </c>
      <c r="B887" s="1">
        <v>245515</v>
      </c>
      <c r="C887" s="1">
        <v>1362.962</v>
      </c>
    </row>
    <row r="888" spans="1:3" x14ac:dyDescent="0.2">
      <c r="A888" s="1">
        <v>10</v>
      </c>
      <c r="B888" s="1">
        <v>231784</v>
      </c>
      <c r="C888" s="1">
        <v>1372.732</v>
      </c>
    </row>
    <row r="889" spans="1:3" x14ac:dyDescent="0.2">
      <c r="A889" s="1">
        <v>10</v>
      </c>
      <c r="B889" s="1">
        <v>218156</v>
      </c>
      <c r="C889" s="1">
        <v>1362.7840000000001</v>
      </c>
    </row>
    <row r="890" spans="1:3" x14ac:dyDescent="0.2">
      <c r="A890" s="1">
        <v>10</v>
      </c>
      <c r="B890" s="1">
        <v>207500</v>
      </c>
      <c r="C890" s="1">
        <v>1065.511</v>
      </c>
    </row>
    <row r="891" spans="1:3" x14ac:dyDescent="0.2">
      <c r="A891" s="1">
        <v>10</v>
      </c>
      <c r="B891" s="1">
        <v>193840</v>
      </c>
      <c r="C891" s="1">
        <v>1365.6369999999999</v>
      </c>
    </row>
    <row r="892" spans="1:3" x14ac:dyDescent="0.2">
      <c r="A892" s="1">
        <v>10</v>
      </c>
      <c r="B892" s="1">
        <v>180096</v>
      </c>
      <c r="C892" s="1">
        <v>1374.482</v>
      </c>
    </row>
    <row r="893" spans="1:3" x14ac:dyDescent="0.2">
      <c r="A893" s="1">
        <v>10</v>
      </c>
      <c r="B893" s="1">
        <v>166180</v>
      </c>
      <c r="C893" s="1">
        <v>1391.1849999999999</v>
      </c>
    </row>
    <row r="894" spans="1:3" x14ac:dyDescent="0.2">
      <c r="A894" s="1">
        <v>10</v>
      </c>
      <c r="B894" s="1">
        <v>152362</v>
      </c>
      <c r="C894" s="1">
        <v>1382.3779999999999</v>
      </c>
    </row>
    <row r="895" spans="1:3" x14ac:dyDescent="0.2">
      <c r="A895" s="1">
        <v>10</v>
      </c>
      <c r="B895" s="1">
        <v>138584</v>
      </c>
      <c r="C895" s="1">
        <v>1377.588</v>
      </c>
    </row>
    <row r="896" spans="1:3" x14ac:dyDescent="0.2">
      <c r="A896" s="1">
        <v>10</v>
      </c>
      <c r="B896" s="1">
        <v>124460</v>
      </c>
      <c r="C896" s="1">
        <v>1411.8530000000001</v>
      </c>
    </row>
    <row r="897" spans="1:3" x14ac:dyDescent="0.2">
      <c r="A897" s="1">
        <v>10</v>
      </c>
      <c r="B897" s="1">
        <v>110369</v>
      </c>
      <c r="C897" s="1">
        <v>1408.9380000000001</v>
      </c>
    </row>
    <row r="898" spans="1:3" x14ac:dyDescent="0.2">
      <c r="A898" s="1">
        <v>10</v>
      </c>
      <c r="B898" s="1">
        <v>96240</v>
      </c>
      <c r="C898" s="1">
        <v>1412.951</v>
      </c>
    </row>
    <row r="899" spans="1:3" x14ac:dyDescent="0.2">
      <c r="A899" s="1">
        <v>10</v>
      </c>
      <c r="B899" s="1">
        <v>82110</v>
      </c>
      <c r="C899" s="1">
        <v>1412.9929999999999</v>
      </c>
    </row>
    <row r="900" spans="1:3" x14ac:dyDescent="0.2">
      <c r="A900" s="1">
        <v>10</v>
      </c>
      <c r="B900" s="1">
        <v>68053</v>
      </c>
      <c r="C900" s="1">
        <v>1406.143</v>
      </c>
    </row>
    <row r="901" spans="1:3" x14ac:dyDescent="0.2">
      <c r="A901" s="1">
        <v>10</v>
      </c>
      <c r="B901" s="1">
        <v>54042</v>
      </c>
      <c r="C901" s="1">
        <v>1400.481</v>
      </c>
    </row>
    <row r="902" spans="1:3" x14ac:dyDescent="0.2">
      <c r="A902" s="1">
        <v>10</v>
      </c>
      <c r="B902" s="1">
        <v>39623</v>
      </c>
      <c r="C902" s="1">
        <v>1441.855</v>
      </c>
    </row>
    <row r="903" spans="1:3" x14ac:dyDescent="0.2">
      <c r="A903" s="1">
        <v>10</v>
      </c>
      <c r="B903" s="1">
        <v>25280</v>
      </c>
      <c r="C903" s="1">
        <v>1433.933</v>
      </c>
    </row>
    <row r="904" spans="1:3" x14ac:dyDescent="0.2">
      <c r="A904" s="1">
        <v>10</v>
      </c>
      <c r="B904" s="1">
        <v>10454</v>
      </c>
      <c r="C904" s="1">
        <v>1482.566</v>
      </c>
    </row>
    <row r="905" spans="1:3" x14ac:dyDescent="0.2">
      <c r="A905" s="1">
        <v>10</v>
      </c>
      <c r="B905" s="1">
        <v>0</v>
      </c>
      <c r="C905" s="1">
        <v>1046.1669999999999</v>
      </c>
    </row>
    <row r="906" spans="1:3" x14ac:dyDescent="0.2">
      <c r="A906" s="1">
        <v>11</v>
      </c>
      <c r="B906" s="1">
        <v>71808</v>
      </c>
      <c r="C906" s="1">
        <v>44.697000000000003</v>
      </c>
    </row>
    <row r="907" spans="1:3" x14ac:dyDescent="0.2">
      <c r="A907" s="1">
        <v>11</v>
      </c>
      <c r="B907" s="1">
        <v>345296</v>
      </c>
      <c r="C907" s="1">
        <v>68.135000000000005</v>
      </c>
    </row>
    <row r="908" spans="1:3" x14ac:dyDescent="0.2">
      <c r="A908" s="1">
        <v>11</v>
      </c>
      <c r="B908" s="1">
        <v>433318</v>
      </c>
      <c r="C908" s="1">
        <v>98.1</v>
      </c>
    </row>
    <row r="909" spans="1:3" x14ac:dyDescent="0.2">
      <c r="A909" s="1">
        <v>11</v>
      </c>
      <c r="B909" s="1">
        <v>487266</v>
      </c>
      <c r="C909" s="1">
        <v>1061.556</v>
      </c>
    </row>
    <row r="910" spans="1:3" x14ac:dyDescent="0.2">
      <c r="A910" s="1">
        <v>11</v>
      </c>
      <c r="B910" s="1">
        <v>472376</v>
      </c>
      <c r="C910" s="1">
        <v>1488.297</v>
      </c>
    </row>
    <row r="911" spans="1:3" x14ac:dyDescent="0.2">
      <c r="A911" s="1">
        <v>11</v>
      </c>
      <c r="B911" s="1">
        <v>457395</v>
      </c>
      <c r="C911" s="1">
        <v>1498.086</v>
      </c>
    </row>
    <row r="912" spans="1:3" x14ac:dyDescent="0.2">
      <c r="A912" s="1">
        <v>11</v>
      </c>
      <c r="B912" s="1">
        <v>442337</v>
      </c>
      <c r="C912" s="1">
        <v>1505.41</v>
      </c>
    </row>
    <row r="913" spans="1:3" x14ac:dyDescent="0.2">
      <c r="A913" s="1">
        <v>11</v>
      </c>
      <c r="B913" s="1">
        <v>427467</v>
      </c>
      <c r="C913" s="1">
        <v>1486.96</v>
      </c>
    </row>
    <row r="914" spans="1:3" x14ac:dyDescent="0.2">
      <c r="A914" s="1">
        <v>11</v>
      </c>
      <c r="B914" s="1">
        <v>412593</v>
      </c>
      <c r="C914" s="1">
        <v>1488.4159999999999</v>
      </c>
    </row>
    <row r="915" spans="1:3" x14ac:dyDescent="0.2">
      <c r="A915" s="1">
        <v>11</v>
      </c>
      <c r="B915" s="1">
        <v>397566</v>
      </c>
      <c r="C915" s="1">
        <v>1502.0340000000001</v>
      </c>
    </row>
    <row r="916" spans="1:3" x14ac:dyDescent="0.2">
      <c r="A916" s="1">
        <v>11</v>
      </c>
      <c r="B916" s="1">
        <v>382305</v>
      </c>
      <c r="C916" s="1">
        <v>1526.575</v>
      </c>
    </row>
    <row r="917" spans="1:3" x14ac:dyDescent="0.2">
      <c r="A917" s="1">
        <v>11</v>
      </c>
      <c r="B917" s="1">
        <v>367166</v>
      </c>
      <c r="C917" s="1">
        <v>1512.692</v>
      </c>
    </row>
    <row r="918" spans="1:3" x14ac:dyDescent="0.2">
      <c r="A918" s="1">
        <v>11</v>
      </c>
      <c r="B918" s="1">
        <v>355544</v>
      </c>
      <c r="C918" s="1">
        <v>1162.0160000000001</v>
      </c>
    </row>
    <row r="919" spans="1:3" x14ac:dyDescent="0.2">
      <c r="A919" s="1">
        <v>11</v>
      </c>
      <c r="B919" s="1">
        <v>340253</v>
      </c>
      <c r="C919" s="1">
        <v>1528.9480000000001</v>
      </c>
    </row>
    <row r="920" spans="1:3" x14ac:dyDescent="0.2">
      <c r="A920" s="1">
        <v>11</v>
      </c>
      <c r="B920" s="1">
        <v>328530</v>
      </c>
      <c r="C920" s="1">
        <v>1172.1600000000001</v>
      </c>
    </row>
    <row r="921" spans="1:3" x14ac:dyDescent="0.2">
      <c r="A921" s="1">
        <v>11</v>
      </c>
      <c r="B921" s="1">
        <v>313291</v>
      </c>
      <c r="C921" s="1">
        <v>1523.8689999999999</v>
      </c>
    </row>
    <row r="922" spans="1:3" x14ac:dyDescent="0.2">
      <c r="A922" s="1">
        <v>11</v>
      </c>
      <c r="B922" s="1">
        <v>298495</v>
      </c>
      <c r="C922" s="1">
        <v>1480.248</v>
      </c>
    </row>
    <row r="923" spans="1:3" x14ac:dyDescent="0.2">
      <c r="A923" s="1">
        <v>11</v>
      </c>
      <c r="B923" s="1">
        <v>283519</v>
      </c>
      <c r="C923" s="1">
        <v>1496.6769999999999</v>
      </c>
    </row>
    <row r="924" spans="1:3" x14ac:dyDescent="0.2">
      <c r="A924" s="1">
        <v>11</v>
      </c>
      <c r="B924" s="1">
        <v>268495</v>
      </c>
      <c r="C924" s="1">
        <v>1502.278</v>
      </c>
    </row>
    <row r="925" spans="1:3" x14ac:dyDescent="0.2">
      <c r="A925" s="1">
        <v>11</v>
      </c>
      <c r="B925" s="1">
        <v>253298</v>
      </c>
      <c r="C925" s="1">
        <v>1519.606</v>
      </c>
    </row>
    <row r="926" spans="1:3" x14ac:dyDescent="0.2">
      <c r="A926" s="1">
        <v>11</v>
      </c>
      <c r="B926" s="1">
        <v>237884</v>
      </c>
      <c r="C926" s="1">
        <v>1541.91</v>
      </c>
    </row>
    <row r="927" spans="1:3" x14ac:dyDescent="0.2">
      <c r="A927" s="1">
        <v>11</v>
      </c>
      <c r="B927" s="1">
        <v>222747</v>
      </c>
      <c r="C927" s="1">
        <v>1512.857</v>
      </c>
    </row>
    <row r="928" spans="1:3" x14ac:dyDescent="0.2">
      <c r="A928" s="1">
        <v>11</v>
      </c>
      <c r="B928" s="1">
        <v>207579</v>
      </c>
      <c r="C928" s="1">
        <v>1517.36</v>
      </c>
    </row>
    <row r="929" spans="1:3" x14ac:dyDescent="0.2">
      <c r="A929" s="1">
        <v>11</v>
      </c>
      <c r="B929" s="1">
        <v>192089</v>
      </c>
      <c r="C929" s="1">
        <v>1548.2860000000001</v>
      </c>
    </row>
    <row r="930" spans="1:3" x14ac:dyDescent="0.2">
      <c r="A930" s="1">
        <v>11</v>
      </c>
      <c r="B930" s="1">
        <v>176957</v>
      </c>
      <c r="C930" s="1">
        <v>1513.0619999999999</v>
      </c>
    </row>
    <row r="931" spans="1:3" x14ac:dyDescent="0.2">
      <c r="A931" s="1">
        <v>11</v>
      </c>
      <c r="B931" s="1">
        <v>161851</v>
      </c>
      <c r="C931" s="1">
        <v>1510.3589999999999</v>
      </c>
    </row>
    <row r="932" spans="1:3" x14ac:dyDescent="0.2">
      <c r="A932" s="1">
        <v>11</v>
      </c>
      <c r="B932" s="1">
        <v>146490</v>
      </c>
      <c r="C932" s="1">
        <v>1536.4659999999999</v>
      </c>
    </row>
    <row r="933" spans="1:3" x14ac:dyDescent="0.2">
      <c r="A933" s="1">
        <v>11</v>
      </c>
      <c r="B933" s="1">
        <v>131452</v>
      </c>
      <c r="C933" s="1">
        <v>1503.4749999999999</v>
      </c>
    </row>
    <row r="934" spans="1:3" x14ac:dyDescent="0.2">
      <c r="A934" s="1">
        <v>11</v>
      </c>
      <c r="B934" s="1">
        <v>115924</v>
      </c>
      <c r="C934" s="1">
        <v>1552.404</v>
      </c>
    </row>
    <row r="935" spans="1:3" x14ac:dyDescent="0.2">
      <c r="A935" s="1">
        <v>11</v>
      </c>
      <c r="B935" s="1">
        <v>100327</v>
      </c>
      <c r="C935" s="1">
        <v>1559.501</v>
      </c>
    </row>
    <row r="936" spans="1:3" x14ac:dyDescent="0.2">
      <c r="A936" s="1">
        <v>11</v>
      </c>
      <c r="B936" s="1">
        <v>85187</v>
      </c>
      <c r="C936" s="1">
        <v>1513.9839999999999</v>
      </c>
    </row>
    <row r="937" spans="1:3" x14ac:dyDescent="0.2">
      <c r="A937" s="1">
        <v>11</v>
      </c>
      <c r="B937" s="1">
        <v>69946</v>
      </c>
      <c r="C937" s="1">
        <v>1524.0650000000001</v>
      </c>
    </row>
    <row r="938" spans="1:3" x14ac:dyDescent="0.2">
      <c r="A938" s="1">
        <v>11</v>
      </c>
      <c r="B938" s="1">
        <v>54294</v>
      </c>
      <c r="C938" s="1">
        <v>1564.9870000000001</v>
      </c>
    </row>
    <row r="939" spans="1:3" x14ac:dyDescent="0.2">
      <c r="A939" s="1">
        <v>11</v>
      </c>
      <c r="B939" s="1">
        <v>38904</v>
      </c>
      <c r="C939" s="1">
        <v>1538.9680000000001</v>
      </c>
    </row>
    <row r="940" spans="1:3" x14ac:dyDescent="0.2">
      <c r="A940" s="1">
        <v>11</v>
      </c>
      <c r="B940" s="1">
        <v>23411</v>
      </c>
      <c r="C940" s="1">
        <v>1549.2729999999999</v>
      </c>
    </row>
    <row r="941" spans="1:3" x14ac:dyDescent="0.2">
      <c r="A941" s="1">
        <v>11</v>
      </c>
      <c r="B941" s="1">
        <v>7299</v>
      </c>
      <c r="C941" s="1">
        <v>1610.97</v>
      </c>
    </row>
    <row r="942" spans="1:3" x14ac:dyDescent="0.2">
      <c r="A942" s="1">
        <v>11</v>
      </c>
      <c r="B942" s="1">
        <v>0</v>
      </c>
      <c r="C942" s="1">
        <v>730.25599999999997</v>
      </c>
    </row>
    <row r="943" spans="1:3" x14ac:dyDescent="0.2">
      <c r="A943" s="1">
        <v>12</v>
      </c>
      <c r="B943" s="1">
        <v>141308</v>
      </c>
      <c r="C943" s="1">
        <v>74.855999999999995</v>
      </c>
    </row>
    <row r="944" spans="1:3" x14ac:dyDescent="0.2">
      <c r="A944" s="1">
        <v>12</v>
      </c>
      <c r="B944" s="1">
        <v>335978</v>
      </c>
      <c r="C944" s="1">
        <v>55.643999999999998</v>
      </c>
    </row>
    <row r="945" spans="1:3" x14ac:dyDescent="0.2">
      <c r="A945" s="1">
        <v>12</v>
      </c>
      <c r="B945" s="1">
        <v>493926</v>
      </c>
      <c r="C945" s="1">
        <v>476.68799999999999</v>
      </c>
    </row>
    <row r="946" spans="1:3" x14ac:dyDescent="0.2">
      <c r="A946" s="1">
        <v>12</v>
      </c>
      <c r="B946" s="1">
        <v>477546</v>
      </c>
      <c r="C946" s="1">
        <v>1636.7180000000001</v>
      </c>
    </row>
    <row r="947" spans="1:3" x14ac:dyDescent="0.2">
      <c r="A947" s="1">
        <v>12</v>
      </c>
      <c r="B947" s="1">
        <v>466183</v>
      </c>
      <c r="C947" s="1">
        <v>1137.1559999999999</v>
      </c>
    </row>
    <row r="948" spans="1:3" x14ac:dyDescent="0.2">
      <c r="A948" s="1">
        <v>12</v>
      </c>
      <c r="B948" s="1">
        <v>450279</v>
      </c>
      <c r="C948" s="1">
        <v>1589.59</v>
      </c>
    </row>
    <row r="949" spans="1:3" x14ac:dyDescent="0.2">
      <c r="A949" s="1">
        <v>12</v>
      </c>
      <c r="B949" s="1">
        <v>434171</v>
      </c>
      <c r="C949" s="1">
        <v>1610.27</v>
      </c>
    </row>
    <row r="950" spans="1:3" x14ac:dyDescent="0.2">
      <c r="A950" s="1">
        <v>12</v>
      </c>
      <c r="B950" s="1">
        <v>421729</v>
      </c>
      <c r="C950" s="1">
        <v>1243.5540000000001</v>
      </c>
    </row>
    <row r="951" spans="1:3" x14ac:dyDescent="0.2">
      <c r="A951" s="1">
        <v>12</v>
      </c>
      <c r="B951" s="1">
        <v>408574</v>
      </c>
      <c r="C951" s="1">
        <v>1315.442</v>
      </c>
    </row>
    <row r="952" spans="1:3" x14ac:dyDescent="0.2">
      <c r="A952" s="1">
        <v>12</v>
      </c>
      <c r="B952" s="1">
        <v>392849</v>
      </c>
      <c r="C952" s="1">
        <v>1573.48</v>
      </c>
    </row>
    <row r="953" spans="1:3" x14ac:dyDescent="0.2">
      <c r="A953" s="1">
        <v>12</v>
      </c>
      <c r="B953" s="1">
        <v>376193</v>
      </c>
      <c r="C953" s="1">
        <v>1664.1669999999999</v>
      </c>
    </row>
    <row r="954" spans="1:3" x14ac:dyDescent="0.2">
      <c r="A954" s="1">
        <v>12</v>
      </c>
      <c r="B954" s="1">
        <v>359368</v>
      </c>
      <c r="C954" s="1">
        <v>1682.2729999999999</v>
      </c>
    </row>
    <row r="955" spans="1:3" x14ac:dyDescent="0.2">
      <c r="A955" s="1">
        <v>12</v>
      </c>
      <c r="B955" s="1">
        <v>342915</v>
      </c>
      <c r="C955" s="1">
        <v>1645.26</v>
      </c>
    </row>
    <row r="956" spans="1:3" x14ac:dyDescent="0.2">
      <c r="A956" s="1">
        <v>12</v>
      </c>
      <c r="B956" s="1">
        <v>326558</v>
      </c>
      <c r="C956" s="1">
        <v>1636.2619999999999</v>
      </c>
    </row>
    <row r="957" spans="1:3" x14ac:dyDescent="0.2">
      <c r="A957" s="1">
        <v>12</v>
      </c>
      <c r="B957" s="1">
        <v>309846</v>
      </c>
      <c r="C957" s="1">
        <v>1671.0050000000001</v>
      </c>
    </row>
    <row r="958" spans="1:3" x14ac:dyDescent="0.2">
      <c r="A958" s="1">
        <v>12</v>
      </c>
      <c r="B958" s="1">
        <v>293285</v>
      </c>
      <c r="C958" s="1">
        <v>1654.7439999999999</v>
      </c>
    </row>
    <row r="959" spans="1:3" x14ac:dyDescent="0.2">
      <c r="A959" s="1">
        <v>12</v>
      </c>
      <c r="B959" s="1">
        <v>276814</v>
      </c>
      <c r="C959" s="1">
        <v>1646.9459999999999</v>
      </c>
    </row>
    <row r="960" spans="1:3" x14ac:dyDescent="0.2">
      <c r="A960" s="1">
        <v>12</v>
      </c>
      <c r="B960" s="1">
        <v>260711</v>
      </c>
      <c r="C960" s="1">
        <v>1610.7270000000001</v>
      </c>
    </row>
    <row r="961" spans="1:3" x14ac:dyDescent="0.2">
      <c r="A961" s="1">
        <v>12</v>
      </c>
      <c r="B961" s="1">
        <v>244396</v>
      </c>
      <c r="C961" s="1">
        <v>1631.126</v>
      </c>
    </row>
    <row r="962" spans="1:3" x14ac:dyDescent="0.2">
      <c r="A962" s="1">
        <v>12</v>
      </c>
      <c r="B962" s="1">
        <v>227972</v>
      </c>
      <c r="C962" s="1">
        <v>1641.923</v>
      </c>
    </row>
    <row r="963" spans="1:3" x14ac:dyDescent="0.2">
      <c r="A963" s="1">
        <v>12</v>
      </c>
      <c r="B963" s="1">
        <v>211819</v>
      </c>
      <c r="C963" s="1">
        <v>1614.136</v>
      </c>
    </row>
    <row r="964" spans="1:3" x14ac:dyDescent="0.2">
      <c r="A964" s="1">
        <v>12</v>
      </c>
      <c r="B964" s="1">
        <v>195836</v>
      </c>
      <c r="C964" s="1">
        <v>1598.364</v>
      </c>
    </row>
    <row r="965" spans="1:3" x14ac:dyDescent="0.2">
      <c r="A965" s="1">
        <v>12</v>
      </c>
      <c r="B965" s="1">
        <v>179574</v>
      </c>
      <c r="C965" s="1">
        <v>1625.4580000000001</v>
      </c>
    </row>
    <row r="966" spans="1:3" x14ac:dyDescent="0.2">
      <c r="A966" s="1">
        <v>12</v>
      </c>
      <c r="B966" s="1">
        <v>163415</v>
      </c>
      <c r="C966" s="1">
        <v>1616.5709999999999</v>
      </c>
    </row>
    <row r="967" spans="1:3" x14ac:dyDescent="0.2">
      <c r="A967" s="1">
        <v>12</v>
      </c>
      <c r="B967" s="1">
        <v>146985</v>
      </c>
      <c r="C967" s="1">
        <v>1642.354</v>
      </c>
    </row>
    <row r="968" spans="1:3" x14ac:dyDescent="0.2">
      <c r="A968" s="1">
        <v>12</v>
      </c>
      <c r="B968" s="1">
        <v>130817</v>
      </c>
      <c r="C968" s="1">
        <v>1617.2809999999999</v>
      </c>
    </row>
    <row r="969" spans="1:3" x14ac:dyDescent="0.2">
      <c r="A969" s="1">
        <v>12</v>
      </c>
      <c r="B969" s="1">
        <v>114592</v>
      </c>
      <c r="C969" s="1">
        <v>1622.4849999999999</v>
      </c>
    </row>
    <row r="970" spans="1:3" x14ac:dyDescent="0.2">
      <c r="A970" s="1">
        <v>12</v>
      </c>
      <c r="B970" s="1">
        <v>98574</v>
      </c>
      <c r="C970" s="1">
        <v>1601.3920000000001</v>
      </c>
    </row>
    <row r="971" spans="1:3" x14ac:dyDescent="0.2">
      <c r="A971" s="1">
        <v>12</v>
      </c>
      <c r="B971" s="1">
        <v>82282</v>
      </c>
      <c r="C971" s="1">
        <v>1629.65</v>
      </c>
    </row>
    <row r="972" spans="1:3" x14ac:dyDescent="0.2">
      <c r="A972" s="1">
        <v>12</v>
      </c>
      <c r="B972" s="1">
        <v>66075</v>
      </c>
      <c r="C972" s="1">
        <v>1619.865</v>
      </c>
    </row>
    <row r="973" spans="1:3" x14ac:dyDescent="0.2">
      <c r="A973" s="1">
        <v>12</v>
      </c>
      <c r="B973" s="1">
        <v>49652</v>
      </c>
      <c r="C973" s="1">
        <v>1642.2460000000001</v>
      </c>
    </row>
    <row r="974" spans="1:3" x14ac:dyDescent="0.2">
      <c r="A974" s="1">
        <v>12</v>
      </c>
      <c r="B974" s="1">
        <v>32746</v>
      </c>
      <c r="C974" s="1">
        <v>1690.6569999999999</v>
      </c>
    </row>
    <row r="975" spans="1:3" x14ac:dyDescent="0.2">
      <c r="A975" s="1">
        <v>12</v>
      </c>
      <c r="B975" s="1">
        <v>15723</v>
      </c>
      <c r="C975" s="1">
        <v>1702.4970000000001</v>
      </c>
    </row>
    <row r="976" spans="1:3" x14ac:dyDescent="0.2">
      <c r="A976" s="1">
        <v>12</v>
      </c>
      <c r="B976" s="1">
        <v>0</v>
      </c>
      <c r="C976" s="1">
        <v>1572.0519999999999</v>
      </c>
    </row>
    <row r="977" spans="1:3" x14ac:dyDescent="0.2">
      <c r="A977" s="1">
        <v>13</v>
      </c>
      <c r="B977" s="1">
        <v>25967</v>
      </c>
      <c r="C977" s="1">
        <v>28.98</v>
      </c>
    </row>
    <row r="978" spans="1:3" x14ac:dyDescent="0.2">
      <c r="A978" s="1">
        <v>13</v>
      </c>
      <c r="B978" s="1">
        <v>325737</v>
      </c>
      <c r="C978" s="1">
        <v>89.111000000000004</v>
      </c>
    </row>
    <row r="979" spans="1:3" x14ac:dyDescent="0.2">
      <c r="A979" s="1">
        <v>13</v>
      </c>
      <c r="B979" s="1">
        <v>389486</v>
      </c>
      <c r="C979" s="1">
        <v>99.688000000000002</v>
      </c>
    </row>
    <row r="980" spans="1:3" x14ac:dyDescent="0.2">
      <c r="A980" s="1">
        <v>13</v>
      </c>
      <c r="B980" s="1">
        <v>488811</v>
      </c>
      <c r="C980" s="1">
        <v>900.82600000000002</v>
      </c>
    </row>
    <row r="981" spans="1:3" x14ac:dyDescent="0.2">
      <c r="A981" s="1">
        <v>13</v>
      </c>
      <c r="B981" s="1">
        <v>475248</v>
      </c>
      <c r="C981" s="1">
        <v>1354.308</v>
      </c>
    </row>
    <row r="982" spans="1:3" x14ac:dyDescent="0.2">
      <c r="A982" s="1">
        <v>13</v>
      </c>
      <c r="B982" s="1">
        <v>458070</v>
      </c>
      <c r="C982" s="1">
        <v>1717.752</v>
      </c>
    </row>
    <row r="983" spans="1:3" x14ac:dyDescent="0.2">
      <c r="A983" s="1">
        <v>13</v>
      </c>
      <c r="B983" s="1">
        <v>440955</v>
      </c>
      <c r="C983" s="1">
        <v>1710.21</v>
      </c>
    </row>
    <row r="984" spans="1:3" x14ac:dyDescent="0.2">
      <c r="A984" s="1">
        <v>13</v>
      </c>
      <c r="B984" s="1">
        <v>423786</v>
      </c>
      <c r="C984" s="1">
        <v>1716.847</v>
      </c>
    </row>
    <row r="985" spans="1:3" x14ac:dyDescent="0.2">
      <c r="A985" s="1">
        <v>13</v>
      </c>
      <c r="B985" s="1">
        <v>406826</v>
      </c>
      <c r="C985" s="1">
        <v>1695.886</v>
      </c>
    </row>
    <row r="986" spans="1:3" x14ac:dyDescent="0.2">
      <c r="A986" s="1">
        <v>13</v>
      </c>
      <c r="B986" s="1">
        <v>389515</v>
      </c>
      <c r="C986" s="1">
        <v>1732.184</v>
      </c>
    </row>
    <row r="987" spans="1:3" x14ac:dyDescent="0.2">
      <c r="A987" s="1">
        <v>13</v>
      </c>
      <c r="B987" s="1">
        <v>372613</v>
      </c>
      <c r="C987" s="1">
        <v>1689.711</v>
      </c>
    </row>
    <row r="988" spans="1:3" x14ac:dyDescent="0.2">
      <c r="A988" s="1">
        <v>13</v>
      </c>
      <c r="B988" s="1">
        <v>355282</v>
      </c>
      <c r="C988" s="1">
        <v>1732.7919999999999</v>
      </c>
    </row>
    <row r="989" spans="1:3" x14ac:dyDescent="0.2">
      <c r="A989" s="1">
        <v>13</v>
      </c>
      <c r="B989" s="1">
        <v>338072</v>
      </c>
      <c r="C989" s="1">
        <v>1721.528</v>
      </c>
    </row>
    <row r="990" spans="1:3" x14ac:dyDescent="0.2">
      <c r="A990" s="1">
        <v>13</v>
      </c>
      <c r="B990" s="1">
        <v>320770</v>
      </c>
      <c r="C990" s="1">
        <v>1729.26</v>
      </c>
    </row>
    <row r="991" spans="1:3" x14ac:dyDescent="0.2">
      <c r="A991" s="1">
        <v>13</v>
      </c>
      <c r="B991" s="1">
        <v>303768</v>
      </c>
      <c r="C991" s="1">
        <v>1699.3879999999999</v>
      </c>
    </row>
    <row r="992" spans="1:3" x14ac:dyDescent="0.2">
      <c r="A992" s="1">
        <v>13</v>
      </c>
      <c r="B992" s="1">
        <v>286403</v>
      </c>
      <c r="C992" s="1">
        <v>1736.0940000000001</v>
      </c>
    </row>
    <row r="993" spans="1:3" x14ac:dyDescent="0.2">
      <c r="A993" s="1">
        <v>13</v>
      </c>
      <c r="B993" s="1">
        <v>269360</v>
      </c>
      <c r="C993" s="1">
        <v>1702.9929999999999</v>
      </c>
    </row>
    <row r="994" spans="1:3" x14ac:dyDescent="0.2">
      <c r="A994" s="1">
        <v>13</v>
      </c>
      <c r="B994" s="1">
        <v>252204</v>
      </c>
      <c r="C994" s="1">
        <v>1715.779</v>
      </c>
    </row>
    <row r="995" spans="1:3" x14ac:dyDescent="0.2">
      <c r="A995" s="1">
        <v>13</v>
      </c>
      <c r="B995" s="1">
        <v>234720</v>
      </c>
      <c r="C995" s="1">
        <v>1747.027</v>
      </c>
    </row>
    <row r="996" spans="1:3" x14ac:dyDescent="0.2">
      <c r="A996" s="1">
        <v>13</v>
      </c>
      <c r="B996" s="1">
        <v>217477</v>
      </c>
      <c r="C996" s="1">
        <v>1723.9549999999999</v>
      </c>
    </row>
    <row r="997" spans="1:3" x14ac:dyDescent="0.2">
      <c r="A997" s="1">
        <v>13</v>
      </c>
      <c r="B997" s="1">
        <v>200250</v>
      </c>
      <c r="C997" s="1">
        <v>1722.567</v>
      </c>
    </row>
    <row r="998" spans="1:3" x14ac:dyDescent="0.2">
      <c r="A998" s="1">
        <v>13</v>
      </c>
      <c r="B998" s="1">
        <v>183018</v>
      </c>
      <c r="C998" s="1">
        <v>1723.1849999999999</v>
      </c>
    </row>
    <row r="999" spans="1:3" x14ac:dyDescent="0.2">
      <c r="A999" s="1">
        <v>13</v>
      </c>
      <c r="B999" s="1">
        <v>165862</v>
      </c>
      <c r="C999" s="1">
        <v>1715.6780000000001</v>
      </c>
    </row>
    <row r="1000" spans="1:3" x14ac:dyDescent="0.2">
      <c r="A1000" s="1">
        <v>13</v>
      </c>
      <c r="B1000" s="1">
        <v>148580</v>
      </c>
      <c r="C1000" s="1">
        <v>1727.83</v>
      </c>
    </row>
    <row r="1001" spans="1:3" x14ac:dyDescent="0.2">
      <c r="A1001" s="1">
        <v>13</v>
      </c>
      <c r="B1001" s="1">
        <v>131036</v>
      </c>
      <c r="C1001" s="1">
        <v>1754.0820000000001</v>
      </c>
    </row>
    <row r="1002" spans="1:3" x14ac:dyDescent="0.2">
      <c r="A1002" s="1">
        <v>13</v>
      </c>
      <c r="B1002" s="1">
        <v>113767</v>
      </c>
      <c r="C1002" s="1">
        <v>1726.877</v>
      </c>
    </row>
    <row r="1003" spans="1:3" x14ac:dyDescent="0.2">
      <c r="A1003" s="1">
        <v>13</v>
      </c>
      <c r="B1003" s="1">
        <v>96688</v>
      </c>
      <c r="C1003" s="1">
        <v>1707.7349999999999</v>
      </c>
    </row>
    <row r="1004" spans="1:3" x14ac:dyDescent="0.2">
      <c r="A1004" s="1">
        <v>13</v>
      </c>
      <c r="B1004" s="1">
        <v>79539</v>
      </c>
      <c r="C1004" s="1">
        <v>1714.835</v>
      </c>
    </row>
    <row r="1005" spans="1:3" x14ac:dyDescent="0.2">
      <c r="A1005" s="1">
        <v>13</v>
      </c>
      <c r="B1005" s="1">
        <v>62175</v>
      </c>
      <c r="C1005" s="1">
        <v>1736.25</v>
      </c>
    </row>
    <row r="1006" spans="1:3" x14ac:dyDescent="0.2">
      <c r="A1006" s="1">
        <v>13</v>
      </c>
      <c r="B1006" s="1">
        <v>44513</v>
      </c>
      <c r="C1006" s="1">
        <v>1766.154</v>
      </c>
    </row>
    <row r="1007" spans="1:3" x14ac:dyDescent="0.2">
      <c r="A1007" s="1">
        <v>13</v>
      </c>
      <c r="B1007" s="1">
        <v>26680</v>
      </c>
      <c r="C1007" s="1">
        <v>1783.155</v>
      </c>
    </row>
    <row r="1008" spans="1:3" x14ac:dyDescent="0.2">
      <c r="A1008" s="1">
        <v>13</v>
      </c>
      <c r="B1008" s="1">
        <v>8397</v>
      </c>
      <c r="C1008" s="1">
        <v>1828.1289999999999</v>
      </c>
    </row>
    <row r="1009" spans="1:3" x14ac:dyDescent="0.2">
      <c r="A1009" s="1">
        <v>13</v>
      </c>
      <c r="B1009" s="1">
        <v>0</v>
      </c>
      <c r="C1009" s="1">
        <v>839.947</v>
      </c>
    </row>
    <row r="1010" spans="1:3" x14ac:dyDescent="0.2">
      <c r="A1010" s="1">
        <v>14</v>
      </c>
      <c r="B1010" s="1">
        <v>151561</v>
      </c>
      <c r="C1010" s="1">
        <v>91.697999999999993</v>
      </c>
    </row>
    <row r="1011" spans="1:3" x14ac:dyDescent="0.2">
      <c r="A1011" s="1">
        <v>14</v>
      </c>
      <c r="B1011" s="1">
        <v>347740</v>
      </c>
      <c r="C1011" s="1">
        <v>87.498999999999995</v>
      </c>
    </row>
    <row r="1012" spans="1:3" x14ac:dyDescent="0.2">
      <c r="A1012" s="1">
        <v>14</v>
      </c>
      <c r="B1012" s="1">
        <v>477043</v>
      </c>
      <c r="C1012" s="1">
        <v>144.45400000000001</v>
      </c>
    </row>
    <row r="1013" spans="1:3" x14ac:dyDescent="0.2">
      <c r="A1013" s="1">
        <v>14</v>
      </c>
      <c r="B1013" s="1">
        <v>479156</v>
      </c>
      <c r="C1013" s="1">
        <v>1758.3219999999999</v>
      </c>
    </row>
    <row r="1014" spans="1:3" x14ac:dyDescent="0.2">
      <c r="A1014" s="1">
        <v>14</v>
      </c>
      <c r="B1014" s="1">
        <v>460866</v>
      </c>
      <c r="C1014" s="1">
        <v>1828.905</v>
      </c>
    </row>
    <row r="1015" spans="1:3" x14ac:dyDescent="0.2">
      <c r="A1015" s="1">
        <v>14</v>
      </c>
      <c r="B1015" s="1">
        <v>442699</v>
      </c>
      <c r="C1015" s="1">
        <v>1816.9480000000001</v>
      </c>
    </row>
    <row r="1016" spans="1:3" x14ac:dyDescent="0.2">
      <c r="A1016" s="1">
        <v>14</v>
      </c>
      <c r="B1016" s="1">
        <v>424417</v>
      </c>
      <c r="C1016" s="1">
        <v>1826.643</v>
      </c>
    </row>
    <row r="1017" spans="1:3" x14ac:dyDescent="0.2">
      <c r="A1017" s="1">
        <v>14</v>
      </c>
      <c r="B1017" s="1">
        <v>406117</v>
      </c>
      <c r="C1017" s="1">
        <v>1829.9390000000001</v>
      </c>
    </row>
    <row r="1018" spans="1:3" x14ac:dyDescent="0.2">
      <c r="A1018" s="1">
        <v>14</v>
      </c>
      <c r="B1018" s="1">
        <v>387702</v>
      </c>
      <c r="C1018" s="1">
        <v>1841.463</v>
      </c>
    </row>
    <row r="1019" spans="1:3" x14ac:dyDescent="0.2">
      <c r="A1019" s="1">
        <v>14</v>
      </c>
      <c r="B1019" s="1">
        <v>369782</v>
      </c>
      <c r="C1019" s="1">
        <v>1791.808</v>
      </c>
    </row>
    <row r="1020" spans="1:3" x14ac:dyDescent="0.2">
      <c r="A1020" s="1">
        <v>14</v>
      </c>
      <c r="B1020" s="1">
        <v>351664</v>
      </c>
      <c r="C1020" s="1">
        <v>1812.6489999999999</v>
      </c>
    </row>
    <row r="1021" spans="1:3" x14ac:dyDescent="0.2">
      <c r="A1021" s="1">
        <v>14</v>
      </c>
      <c r="B1021" s="1">
        <v>333750</v>
      </c>
      <c r="C1021" s="1">
        <v>1790.45</v>
      </c>
    </row>
    <row r="1022" spans="1:3" x14ac:dyDescent="0.2">
      <c r="A1022" s="1">
        <v>14</v>
      </c>
      <c r="B1022" s="1">
        <v>315729</v>
      </c>
      <c r="C1022" s="1">
        <v>1802.175</v>
      </c>
    </row>
    <row r="1023" spans="1:3" x14ac:dyDescent="0.2">
      <c r="A1023" s="1">
        <v>14</v>
      </c>
      <c r="B1023" s="1">
        <v>297467</v>
      </c>
      <c r="C1023" s="1">
        <v>1825.7660000000001</v>
      </c>
    </row>
    <row r="1024" spans="1:3" x14ac:dyDescent="0.2">
      <c r="A1024" s="1">
        <v>14</v>
      </c>
      <c r="B1024" s="1">
        <v>278977</v>
      </c>
      <c r="C1024" s="1">
        <v>1849.346</v>
      </c>
    </row>
    <row r="1025" spans="1:3" x14ac:dyDescent="0.2">
      <c r="A1025" s="1">
        <v>14</v>
      </c>
      <c r="B1025" s="1">
        <v>260625</v>
      </c>
      <c r="C1025" s="1">
        <v>1834.75</v>
      </c>
    </row>
    <row r="1026" spans="1:3" x14ac:dyDescent="0.2">
      <c r="A1026" s="1">
        <v>14</v>
      </c>
      <c r="B1026" s="1">
        <v>242521</v>
      </c>
      <c r="C1026" s="1">
        <v>1810.8869999999999</v>
      </c>
    </row>
    <row r="1027" spans="1:3" x14ac:dyDescent="0.2">
      <c r="A1027" s="1">
        <v>14</v>
      </c>
      <c r="B1027" s="1">
        <v>224072</v>
      </c>
      <c r="C1027" s="1">
        <v>1844.787</v>
      </c>
    </row>
    <row r="1028" spans="1:3" x14ac:dyDescent="0.2">
      <c r="A1028" s="1">
        <v>14</v>
      </c>
      <c r="B1028" s="1">
        <v>205555</v>
      </c>
      <c r="C1028" s="1">
        <v>1852.0889999999999</v>
      </c>
    </row>
    <row r="1029" spans="1:3" x14ac:dyDescent="0.2">
      <c r="A1029" s="1">
        <v>14</v>
      </c>
      <c r="B1029" s="1">
        <v>187633</v>
      </c>
      <c r="C1029" s="1">
        <v>1791.098</v>
      </c>
    </row>
    <row r="1030" spans="1:3" x14ac:dyDescent="0.2">
      <c r="A1030" s="1">
        <v>14</v>
      </c>
      <c r="B1030" s="1">
        <v>169336</v>
      </c>
      <c r="C1030" s="1">
        <v>1829.4749999999999</v>
      </c>
    </row>
    <row r="1031" spans="1:3" x14ac:dyDescent="0.2">
      <c r="A1031" s="1">
        <v>14</v>
      </c>
      <c r="B1031" s="1">
        <v>151476</v>
      </c>
      <c r="C1031" s="1">
        <v>1785.4549999999999</v>
      </c>
    </row>
    <row r="1032" spans="1:3" x14ac:dyDescent="0.2">
      <c r="A1032" s="1">
        <v>14</v>
      </c>
      <c r="B1032" s="1">
        <v>133472</v>
      </c>
      <c r="C1032" s="1">
        <v>1800.2460000000001</v>
      </c>
    </row>
    <row r="1033" spans="1:3" x14ac:dyDescent="0.2">
      <c r="A1033" s="1">
        <v>14</v>
      </c>
      <c r="B1033" s="1">
        <v>115251</v>
      </c>
      <c r="C1033" s="1">
        <v>1821.9290000000001</v>
      </c>
    </row>
    <row r="1034" spans="1:3" x14ac:dyDescent="0.2">
      <c r="A1034" s="1">
        <v>14</v>
      </c>
      <c r="B1034" s="1">
        <v>97092</v>
      </c>
      <c r="C1034" s="1">
        <v>1815.752</v>
      </c>
    </row>
    <row r="1035" spans="1:3" x14ac:dyDescent="0.2">
      <c r="A1035" s="1">
        <v>14</v>
      </c>
      <c r="B1035" s="1">
        <v>79056</v>
      </c>
      <c r="C1035" s="1">
        <v>1804.86</v>
      </c>
    </row>
    <row r="1036" spans="1:3" x14ac:dyDescent="0.2">
      <c r="A1036" s="1">
        <v>14</v>
      </c>
      <c r="B1036" s="1">
        <v>61036</v>
      </c>
      <c r="C1036" s="1">
        <v>1798.9739999999999</v>
      </c>
    </row>
    <row r="1037" spans="1:3" x14ac:dyDescent="0.2">
      <c r="A1037" s="1">
        <v>14</v>
      </c>
      <c r="B1037" s="1">
        <v>42430</v>
      </c>
      <c r="C1037" s="1">
        <v>1860.982</v>
      </c>
    </row>
    <row r="1038" spans="1:3" x14ac:dyDescent="0.2">
      <c r="A1038" s="1">
        <v>14</v>
      </c>
      <c r="B1038" s="1">
        <v>25099</v>
      </c>
      <c r="C1038" s="1">
        <v>1731.9480000000001</v>
      </c>
    </row>
    <row r="1039" spans="1:3" x14ac:dyDescent="0.2">
      <c r="A1039" s="1">
        <v>14</v>
      </c>
      <c r="B1039" s="1">
        <v>7332</v>
      </c>
      <c r="C1039" s="1">
        <v>1775.5029999999999</v>
      </c>
    </row>
    <row r="1040" spans="1:3" x14ac:dyDescent="0.2">
      <c r="A1040" s="1">
        <v>14</v>
      </c>
      <c r="B1040" s="1">
        <v>0</v>
      </c>
      <c r="C1040" s="1">
        <v>734.07500000000005</v>
      </c>
    </row>
    <row r="1041" spans="1:3" x14ac:dyDescent="0.2">
      <c r="A1041" s="1">
        <v>15</v>
      </c>
      <c r="B1041" s="1">
        <v>181620</v>
      </c>
      <c r="C1041" s="1">
        <v>85.944999999999993</v>
      </c>
    </row>
    <row r="1042" spans="1:3" x14ac:dyDescent="0.2">
      <c r="A1042" s="1">
        <v>15</v>
      </c>
      <c r="B1042" s="1">
        <v>379443</v>
      </c>
      <c r="C1042" s="1">
        <v>134.756</v>
      </c>
    </row>
    <row r="1043" spans="1:3" x14ac:dyDescent="0.2">
      <c r="A1043" s="1">
        <v>15</v>
      </c>
      <c r="B1043" s="1">
        <v>445324</v>
      </c>
      <c r="C1043" s="1">
        <v>90.887</v>
      </c>
    </row>
    <row r="1044" spans="1:3" x14ac:dyDescent="0.2">
      <c r="A1044" s="1">
        <v>15</v>
      </c>
      <c r="B1044" s="1">
        <v>481271</v>
      </c>
      <c r="C1044" s="1">
        <v>1559.633</v>
      </c>
    </row>
    <row r="1045" spans="1:3" x14ac:dyDescent="0.2">
      <c r="A1045" s="1">
        <v>15</v>
      </c>
      <c r="B1045" s="1">
        <v>462918</v>
      </c>
      <c r="C1045" s="1">
        <v>1836.6669999999999</v>
      </c>
    </row>
    <row r="1046" spans="1:3" x14ac:dyDescent="0.2">
      <c r="A1046" s="1">
        <v>15</v>
      </c>
      <c r="B1046" s="1">
        <v>444232</v>
      </c>
      <c r="C1046" s="1">
        <v>1866.9649999999999</v>
      </c>
    </row>
    <row r="1047" spans="1:3" x14ac:dyDescent="0.2">
      <c r="A1047" s="1">
        <v>15</v>
      </c>
      <c r="B1047" s="1">
        <v>425611</v>
      </c>
      <c r="C1047" s="1">
        <v>1861.973</v>
      </c>
    </row>
    <row r="1048" spans="1:3" x14ac:dyDescent="0.2">
      <c r="A1048" s="1">
        <v>15</v>
      </c>
      <c r="B1048" s="1">
        <v>406634</v>
      </c>
      <c r="C1048" s="1">
        <v>1897.53</v>
      </c>
    </row>
    <row r="1049" spans="1:3" x14ac:dyDescent="0.2">
      <c r="A1049" s="1">
        <v>15</v>
      </c>
      <c r="B1049" s="1">
        <v>387723</v>
      </c>
      <c r="C1049" s="1">
        <v>1891.8910000000001</v>
      </c>
    </row>
    <row r="1050" spans="1:3" x14ac:dyDescent="0.2">
      <c r="A1050" s="1">
        <v>15</v>
      </c>
      <c r="B1050" s="1">
        <v>368584</v>
      </c>
      <c r="C1050" s="1">
        <v>1912.374</v>
      </c>
    </row>
    <row r="1051" spans="1:3" x14ac:dyDescent="0.2">
      <c r="A1051" s="1">
        <v>15</v>
      </c>
      <c r="B1051" s="1">
        <v>349547</v>
      </c>
      <c r="C1051" s="1">
        <v>1903.6610000000001</v>
      </c>
    </row>
    <row r="1052" spans="1:3" x14ac:dyDescent="0.2">
      <c r="A1052" s="1">
        <v>15</v>
      </c>
      <c r="B1052" s="1">
        <v>330746</v>
      </c>
      <c r="C1052" s="1">
        <v>1879.796</v>
      </c>
    </row>
    <row r="1053" spans="1:3" x14ac:dyDescent="0.2">
      <c r="A1053" s="1">
        <v>15</v>
      </c>
      <c r="B1053" s="1">
        <v>311507</v>
      </c>
      <c r="C1053" s="1">
        <v>1923.202</v>
      </c>
    </row>
    <row r="1054" spans="1:3" x14ac:dyDescent="0.2">
      <c r="A1054" s="1">
        <v>15</v>
      </c>
      <c r="B1054" s="1">
        <v>292938</v>
      </c>
      <c r="C1054" s="1">
        <v>1857.2809999999999</v>
      </c>
    </row>
    <row r="1055" spans="1:3" x14ac:dyDescent="0.2">
      <c r="A1055" s="1">
        <v>15</v>
      </c>
      <c r="B1055" s="1">
        <v>274269</v>
      </c>
      <c r="C1055" s="1">
        <v>1866.462</v>
      </c>
    </row>
    <row r="1056" spans="1:3" x14ac:dyDescent="0.2">
      <c r="A1056" s="1">
        <v>15</v>
      </c>
      <c r="B1056" s="1">
        <v>255458</v>
      </c>
      <c r="C1056" s="1">
        <v>1880.9690000000001</v>
      </c>
    </row>
    <row r="1057" spans="1:3" x14ac:dyDescent="0.2">
      <c r="A1057" s="1">
        <v>15</v>
      </c>
      <c r="B1057" s="1">
        <v>236973</v>
      </c>
      <c r="C1057" s="1">
        <v>1848.307</v>
      </c>
    </row>
    <row r="1058" spans="1:3" x14ac:dyDescent="0.2">
      <c r="A1058" s="1">
        <v>15</v>
      </c>
      <c r="B1058" s="1">
        <v>218261</v>
      </c>
      <c r="C1058" s="1">
        <v>1871.056</v>
      </c>
    </row>
    <row r="1059" spans="1:3" x14ac:dyDescent="0.2">
      <c r="A1059" s="1">
        <v>15</v>
      </c>
      <c r="B1059" s="1">
        <v>199757</v>
      </c>
      <c r="C1059" s="1">
        <v>1850.951</v>
      </c>
    </row>
    <row r="1060" spans="1:3" x14ac:dyDescent="0.2">
      <c r="A1060" s="1">
        <v>15</v>
      </c>
      <c r="B1060" s="1">
        <v>180857</v>
      </c>
      <c r="C1060" s="1">
        <v>1889.297</v>
      </c>
    </row>
    <row r="1061" spans="1:3" x14ac:dyDescent="0.2">
      <c r="A1061" s="1">
        <v>15</v>
      </c>
      <c r="B1061" s="1">
        <v>161975</v>
      </c>
      <c r="C1061" s="1">
        <v>1886.672</v>
      </c>
    </row>
    <row r="1062" spans="1:3" x14ac:dyDescent="0.2">
      <c r="A1062" s="1">
        <v>15</v>
      </c>
      <c r="B1062" s="1">
        <v>143150</v>
      </c>
      <c r="C1062" s="1">
        <v>1883.575</v>
      </c>
    </row>
    <row r="1063" spans="1:3" x14ac:dyDescent="0.2">
      <c r="A1063" s="1">
        <v>15</v>
      </c>
      <c r="B1063" s="1">
        <v>124304</v>
      </c>
      <c r="C1063" s="1">
        <v>1883.0509999999999</v>
      </c>
    </row>
    <row r="1064" spans="1:3" x14ac:dyDescent="0.2">
      <c r="A1064" s="1">
        <v>15</v>
      </c>
      <c r="B1064" s="1">
        <v>105867</v>
      </c>
      <c r="C1064" s="1">
        <v>1843.6510000000001</v>
      </c>
    </row>
    <row r="1065" spans="1:3" x14ac:dyDescent="0.2">
      <c r="A1065" s="1">
        <v>15</v>
      </c>
      <c r="B1065" s="1">
        <v>86748</v>
      </c>
      <c r="C1065" s="1">
        <v>1911.874</v>
      </c>
    </row>
    <row r="1066" spans="1:3" x14ac:dyDescent="0.2">
      <c r="A1066" s="1">
        <v>15</v>
      </c>
      <c r="B1066" s="1">
        <v>67601</v>
      </c>
      <c r="C1066" s="1">
        <v>1914.3789999999999</v>
      </c>
    </row>
    <row r="1067" spans="1:3" x14ac:dyDescent="0.2">
      <c r="A1067" s="1">
        <v>15</v>
      </c>
      <c r="B1067" s="1">
        <v>47847</v>
      </c>
      <c r="C1067" s="1">
        <v>1976.491</v>
      </c>
    </row>
    <row r="1068" spans="1:3" x14ac:dyDescent="0.2">
      <c r="A1068" s="1">
        <v>15</v>
      </c>
      <c r="B1068" s="1">
        <v>27796</v>
      </c>
      <c r="C1068" s="1">
        <v>2003.789</v>
      </c>
    </row>
    <row r="1069" spans="1:3" x14ac:dyDescent="0.2">
      <c r="A1069" s="1">
        <v>15</v>
      </c>
      <c r="B1069" s="1">
        <v>7933</v>
      </c>
      <c r="C1069" s="1">
        <v>1986.105</v>
      </c>
    </row>
    <row r="1070" spans="1:3" x14ac:dyDescent="0.2">
      <c r="A1070" s="1">
        <v>15</v>
      </c>
      <c r="B1070" s="1">
        <v>0</v>
      </c>
      <c r="C1070" s="1">
        <v>794.38900000000001</v>
      </c>
    </row>
    <row r="1071" spans="1:3" x14ac:dyDescent="0.2">
      <c r="A1071" s="1">
        <v>16</v>
      </c>
      <c r="B1071" s="1">
        <v>185697</v>
      </c>
      <c r="C1071" s="1">
        <v>98.100999999999999</v>
      </c>
    </row>
    <row r="1072" spans="1:3" x14ac:dyDescent="0.2">
      <c r="A1072" s="1">
        <v>16</v>
      </c>
      <c r="B1072" s="1">
        <v>377110</v>
      </c>
      <c r="C1072" s="1">
        <v>149.05699999999999</v>
      </c>
    </row>
    <row r="1073" spans="1:3" x14ac:dyDescent="0.2">
      <c r="A1073" s="1">
        <v>16</v>
      </c>
      <c r="B1073" s="1">
        <v>464335</v>
      </c>
      <c r="C1073" s="1">
        <v>125.785</v>
      </c>
    </row>
    <row r="1074" spans="1:3" x14ac:dyDescent="0.2">
      <c r="A1074" s="1">
        <v>16</v>
      </c>
      <c r="B1074" s="1">
        <v>478211</v>
      </c>
      <c r="C1074" s="1">
        <v>1803.646</v>
      </c>
    </row>
    <row r="1075" spans="1:3" x14ac:dyDescent="0.2">
      <c r="A1075" s="1">
        <v>16</v>
      </c>
      <c r="B1075" s="1">
        <v>458777</v>
      </c>
      <c r="C1075" s="1">
        <v>1943.3679999999999</v>
      </c>
    </row>
    <row r="1076" spans="1:3" x14ac:dyDescent="0.2">
      <c r="A1076" s="1">
        <v>16</v>
      </c>
      <c r="B1076" s="1">
        <v>439231</v>
      </c>
      <c r="C1076" s="1">
        <v>1954.537</v>
      </c>
    </row>
    <row r="1077" spans="1:3" x14ac:dyDescent="0.2">
      <c r="A1077" s="1">
        <v>16</v>
      </c>
      <c r="B1077" s="1">
        <v>419575</v>
      </c>
      <c r="C1077" s="1">
        <v>1965.2550000000001</v>
      </c>
    </row>
    <row r="1078" spans="1:3" x14ac:dyDescent="0.2">
      <c r="A1078" s="1">
        <v>16</v>
      </c>
      <c r="B1078" s="1">
        <v>399782</v>
      </c>
      <c r="C1078" s="1">
        <v>1979.2650000000001</v>
      </c>
    </row>
    <row r="1079" spans="1:3" x14ac:dyDescent="0.2">
      <c r="A1079" s="1">
        <v>16</v>
      </c>
      <c r="B1079" s="1">
        <v>379954</v>
      </c>
      <c r="C1079" s="1">
        <v>1982.6289999999999</v>
      </c>
    </row>
    <row r="1080" spans="1:3" x14ac:dyDescent="0.2">
      <c r="A1080" s="1">
        <v>16</v>
      </c>
      <c r="B1080" s="1">
        <v>360190</v>
      </c>
      <c r="C1080" s="1">
        <v>1976.039</v>
      </c>
    </row>
    <row r="1081" spans="1:3" x14ac:dyDescent="0.2">
      <c r="A1081" s="1">
        <v>16</v>
      </c>
      <c r="B1081" s="1">
        <v>340463</v>
      </c>
      <c r="C1081" s="1">
        <v>1972.8869999999999</v>
      </c>
    </row>
    <row r="1082" spans="1:3" x14ac:dyDescent="0.2">
      <c r="A1082" s="1">
        <v>16</v>
      </c>
      <c r="B1082" s="1">
        <v>320661</v>
      </c>
      <c r="C1082" s="1">
        <v>1981.2909999999999</v>
      </c>
    </row>
    <row r="1083" spans="1:3" x14ac:dyDescent="0.2">
      <c r="A1083" s="1">
        <v>16</v>
      </c>
      <c r="B1083" s="1">
        <v>300978</v>
      </c>
      <c r="C1083" s="1">
        <v>1966.5509999999999</v>
      </c>
    </row>
    <row r="1084" spans="1:3" x14ac:dyDescent="0.2">
      <c r="A1084" s="1">
        <v>16</v>
      </c>
      <c r="B1084" s="1">
        <v>281209</v>
      </c>
      <c r="C1084" s="1">
        <v>1977.3979999999999</v>
      </c>
    </row>
    <row r="1085" spans="1:3" x14ac:dyDescent="0.2">
      <c r="A1085" s="1">
        <v>16</v>
      </c>
      <c r="B1085" s="1">
        <v>261635</v>
      </c>
      <c r="C1085" s="1">
        <v>1956.521</v>
      </c>
    </row>
    <row r="1086" spans="1:3" x14ac:dyDescent="0.2">
      <c r="A1086" s="1">
        <v>16</v>
      </c>
      <c r="B1086" s="1">
        <v>241918</v>
      </c>
      <c r="C1086" s="1">
        <v>1971.394</v>
      </c>
    </row>
    <row r="1087" spans="1:3" x14ac:dyDescent="0.2">
      <c r="A1087" s="1">
        <v>16</v>
      </c>
      <c r="B1087" s="1">
        <v>222200</v>
      </c>
      <c r="C1087" s="1">
        <v>1971.8679999999999</v>
      </c>
    </row>
    <row r="1088" spans="1:3" x14ac:dyDescent="0.2">
      <c r="A1088" s="1">
        <v>16</v>
      </c>
      <c r="B1088" s="1">
        <v>201969</v>
      </c>
      <c r="C1088" s="1">
        <v>2023.569</v>
      </c>
    </row>
    <row r="1089" spans="1:3" x14ac:dyDescent="0.2">
      <c r="A1089" s="1">
        <v>16</v>
      </c>
      <c r="B1089" s="1">
        <v>182031</v>
      </c>
      <c r="C1089" s="1">
        <v>1993.068</v>
      </c>
    </row>
    <row r="1090" spans="1:3" x14ac:dyDescent="0.2">
      <c r="A1090" s="1">
        <v>16</v>
      </c>
      <c r="B1090" s="1">
        <v>162146</v>
      </c>
      <c r="C1090" s="1">
        <v>1988.931</v>
      </c>
    </row>
    <row r="1091" spans="1:3" x14ac:dyDescent="0.2">
      <c r="A1091" s="1">
        <v>16</v>
      </c>
      <c r="B1091" s="1">
        <v>142253</v>
      </c>
      <c r="C1091" s="1">
        <v>1989.096</v>
      </c>
    </row>
    <row r="1092" spans="1:3" x14ac:dyDescent="0.2">
      <c r="A1092" s="1">
        <v>16</v>
      </c>
      <c r="B1092" s="1">
        <v>122237</v>
      </c>
      <c r="C1092" s="1">
        <v>2000.8130000000001</v>
      </c>
    </row>
    <row r="1093" spans="1:3" x14ac:dyDescent="0.2">
      <c r="A1093" s="1">
        <v>16</v>
      </c>
      <c r="B1093" s="1">
        <v>102630</v>
      </c>
      <c r="C1093" s="1">
        <v>1960.923</v>
      </c>
    </row>
    <row r="1094" spans="1:3" x14ac:dyDescent="0.2">
      <c r="A1094" s="1">
        <v>16</v>
      </c>
      <c r="B1094" s="1">
        <v>82338</v>
      </c>
      <c r="C1094" s="1">
        <v>2030.2449999999999</v>
      </c>
    </row>
    <row r="1095" spans="1:3" x14ac:dyDescent="0.2">
      <c r="A1095" s="1">
        <v>16</v>
      </c>
      <c r="B1095" s="1">
        <v>62159</v>
      </c>
      <c r="C1095" s="1">
        <v>2015.78</v>
      </c>
    </row>
    <row r="1096" spans="1:3" x14ac:dyDescent="0.2">
      <c r="A1096" s="1">
        <v>16</v>
      </c>
      <c r="B1096" s="1">
        <v>41631</v>
      </c>
      <c r="C1096" s="1">
        <v>2053.7620000000002</v>
      </c>
    </row>
    <row r="1097" spans="1:3" x14ac:dyDescent="0.2">
      <c r="A1097" s="1">
        <v>16</v>
      </c>
      <c r="B1097" s="1">
        <v>20558</v>
      </c>
      <c r="C1097" s="1">
        <v>2106.2469999999998</v>
      </c>
    </row>
    <row r="1098" spans="1:3" x14ac:dyDescent="0.2">
      <c r="A1098" s="1">
        <v>16</v>
      </c>
      <c r="B1098" s="1">
        <v>0</v>
      </c>
      <c r="C1098" s="1">
        <v>2055.3270000000002</v>
      </c>
    </row>
    <row r="1099" spans="1:3" x14ac:dyDescent="0.2">
      <c r="A1099" s="1">
        <v>17</v>
      </c>
      <c r="B1099" s="1">
        <v>13526</v>
      </c>
      <c r="C1099" s="1">
        <v>18.391999999999999</v>
      </c>
    </row>
    <row r="1100" spans="1:3" x14ac:dyDescent="0.2">
      <c r="A1100" s="1">
        <v>17</v>
      </c>
      <c r="B1100" s="1">
        <v>322752</v>
      </c>
      <c r="C1100" s="1">
        <v>127.711</v>
      </c>
    </row>
    <row r="1101" spans="1:3" x14ac:dyDescent="0.2">
      <c r="A1101" s="1">
        <v>17</v>
      </c>
      <c r="B1101" s="1">
        <v>372701</v>
      </c>
      <c r="C1101" s="1">
        <v>118.393</v>
      </c>
    </row>
    <row r="1102" spans="1:3" x14ac:dyDescent="0.2">
      <c r="A1102" s="1">
        <v>17</v>
      </c>
      <c r="B1102" s="1">
        <v>488209</v>
      </c>
      <c r="C1102" s="1">
        <v>912.34</v>
      </c>
    </row>
    <row r="1103" spans="1:3" x14ac:dyDescent="0.2">
      <c r="A1103" s="1">
        <v>17</v>
      </c>
      <c r="B1103" s="1">
        <v>467857</v>
      </c>
      <c r="C1103" s="1">
        <v>2035.173</v>
      </c>
    </row>
    <row r="1104" spans="1:3" x14ac:dyDescent="0.2">
      <c r="A1104" s="1">
        <v>17</v>
      </c>
      <c r="B1104" s="1">
        <v>447198</v>
      </c>
      <c r="C1104" s="1">
        <v>2065.9659999999999</v>
      </c>
    </row>
    <row r="1105" spans="1:3" x14ac:dyDescent="0.2">
      <c r="A1105" s="1">
        <v>17</v>
      </c>
      <c r="B1105" s="1">
        <v>426876</v>
      </c>
      <c r="C1105" s="1">
        <v>2031.7739999999999</v>
      </c>
    </row>
    <row r="1106" spans="1:3" x14ac:dyDescent="0.2">
      <c r="A1106" s="1">
        <v>17</v>
      </c>
      <c r="B1106" s="1">
        <v>406289</v>
      </c>
      <c r="C1106" s="1">
        <v>2057.6849999999999</v>
      </c>
    </row>
    <row r="1107" spans="1:3" x14ac:dyDescent="0.2">
      <c r="A1107" s="1">
        <v>17</v>
      </c>
      <c r="B1107" s="1">
        <v>385577</v>
      </c>
      <c r="C1107" s="1">
        <v>2070.942</v>
      </c>
    </row>
    <row r="1108" spans="1:3" x14ac:dyDescent="0.2">
      <c r="A1108" s="1">
        <v>17</v>
      </c>
      <c r="B1108" s="1">
        <v>365033</v>
      </c>
      <c r="C1108" s="1">
        <v>2055.9380000000001</v>
      </c>
    </row>
    <row r="1109" spans="1:3" x14ac:dyDescent="0.2">
      <c r="A1109" s="1">
        <v>17</v>
      </c>
      <c r="B1109" s="1">
        <v>344070</v>
      </c>
      <c r="C1109" s="1">
        <v>2094.7420000000002</v>
      </c>
    </row>
    <row r="1110" spans="1:3" x14ac:dyDescent="0.2">
      <c r="A1110" s="1">
        <v>17</v>
      </c>
      <c r="B1110" s="1">
        <v>323015</v>
      </c>
      <c r="C1110" s="1">
        <v>2104.9780000000001</v>
      </c>
    </row>
    <row r="1111" spans="1:3" x14ac:dyDescent="0.2">
      <c r="A1111" s="1">
        <v>17</v>
      </c>
      <c r="B1111" s="1">
        <v>302473</v>
      </c>
      <c r="C1111" s="1">
        <v>2053.9749999999999</v>
      </c>
    </row>
    <row r="1112" spans="1:3" x14ac:dyDescent="0.2">
      <c r="A1112" s="1">
        <v>17</v>
      </c>
      <c r="B1112" s="1">
        <v>281623</v>
      </c>
      <c r="C1112" s="1">
        <v>2084.9899999999998</v>
      </c>
    </row>
    <row r="1113" spans="1:3" x14ac:dyDescent="0.2">
      <c r="A1113" s="1">
        <v>17</v>
      </c>
      <c r="B1113" s="1">
        <v>260873</v>
      </c>
      <c r="C1113" s="1">
        <v>2075.8200000000002</v>
      </c>
    </row>
    <row r="1114" spans="1:3" x14ac:dyDescent="0.2">
      <c r="A1114" s="1">
        <v>17</v>
      </c>
      <c r="B1114" s="1">
        <v>239828</v>
      </c>
      <c r="C1114" s="1">
        <v>2104.3249999999998</v>
      </c>
    </row>
    <row r="1115" spans="1:3" x14ac:dyDescent="0.2">
      <c r="A1115" s="1">
        <v>17</v>
      </c>
      <c r="B1115" s="1">
        <v>219436</v>
      </c>
      <c r="C1115" s="1">
        <v>2038.027</v>
      </c>
    </row>
    <row r="1116" spans="1:3" x14ac:dyDescent="0.2">
      <c r="A1116" s="1">
        <v>17</v>
      </c>
      <c r="B1116" s="1">
        <v>198453</v>
      </c>
      <c r="C1116" s="1">
        <v>2098.0320000000002</v>
      </c>
    </row>
    <row r="1117" spans="1:3" x14ac:dyDescent="0.2">
      <c r="A1117" s="1">
        <v>17</v>
      </c>
      <c r="B1117" s="1">
        <v>177526</v>
      </c>
      <c r="C1117" s="1">
        <v>2093.5219999999999</v>
      </c>
    </row>
    <row r="1118" spans="1:3" x14ac:dyDescent="0.2">
      <c r="A1118" s="1">
        <v>17</v>
      </c>
      <c r="B1118" s="1">
        <v>156468</v>
      </c>
      <c r="C1118" s="1">
        <v>2104.049</v>
      </c>
    </row>
    <row r="1119" spans="1:3" x14ac:dyDescent="0.2">
      <c r="A1119" s="1">
        <v>17</v>
      </c>
      <c r="B1119" s="1">
        <v>135893</v>
      </c>
      <c r="C1119" s="1">
        <v>2057.9839999999999</v>
      </c>
    </row>
    <row r="1120" spans="1:3" x14ac:dyDescent="0.2">
      <c r="A1120" s="1">
        <v>17</v>
      </c>
      <c r="B1120" s="1">
        <v>115001</v>
      </c>
      <c r="C1120" s="1">
        <v>2088.2869999999998</v>
      </c>
    </row>
    <row r="1121" spans="1:3" x14ac:dyDescent="0.2">
      <c r="A1121" s="1">
        <v>17</v>
      </c>
      <c r="B1121" s="1">
        <v>94053</v>
      </c>
      <c r="C1121" s="1">
        <v>2094.5070000000001</v>
      </c>
    </row>
    <row r="1122" spans="1:3" x14ac:dyDescent="0.2">
      <c r="A1122" s="1">
        <v>17</v>
      </c>
      <c r="B1122" s="1">
        <v>73702</v>
      </c>
      <c r="C1122" s="1">
        <v>2034.5329999999999</v>
      </c>
    </row>
    <row r="1123" spans="1:3" x14ac:dyDescent="0.2">
      <c r="A1123" s="1">
        <v>17</v>
      </c>
      <c r="B1123" s="1">
        <v>52141</v>
      </c>
      <c r="C1123" s="1">
        <v>2155.8319999999999</v>
      </c>
    </row>
    <row r="1124" spans="1:3" x14ac:dyDescent="0.2">
      <c r="A1124" s="1">
        <v>17</v>
      </c>
      <c r="B1124" s="1">
        <v>30717</v>
      </c>
      <c r="C1124" s="1">
        <v>2142.88</v>
      </c>
    </row>
    <row r="1125" spans="1:3" x14ac:dyDescent="0.2">
      <c r="A1125" s="1">
        <v>17</v>
      </c>
      <c r="B1125" s="1">
        <v>8593</v>
      </c>
      <c r="C1125" s="1">
        <v>2211.5520000000001</v>
      </c>
    </row>
    <row r="1126" spans="1:3" x14ac:dyDescent="0.2">
      <c r="A1126" s="1">
        <v>17</v>
      </c>
      <c r="B1126" s="1">
        <v>0</v>
      </c>
      <c r="C1126" s="1">
        <v>860.13199999999995</v>
      </c>
    </row>
    <row r="1127" spans="1:3" x14ac:dyDescent="0.2">
      <c r="A1127" s="1">
        <v>18</v>
      </c>
      <c r="B1127" s="1">
        <v>166099</v>
      </c>
      <c r="C1127" s="1">
        <v>112.833</v>
      </c>
    </row>
    <row r="1128" spans="1:3" x14ac:dyDescent="0.2">
      <c r="A1128" s="1">
        <v>18</v>
      </c>
      <c r="B1128" s="1">
        <v>370067</v>
      </c>
      <c r="C1128" s="1">
        <v>137.90100000000001</v>
      </c>
    </row>
    <row r="1129" spans="1:3" x14ac:dyDescent="0.2">
      <c r="A1129" s="1">
        <v>18</v>
      </c>
      <c r="B1129" s="1">
        <v>457213</v>
      </c>
      <c r="C1129" s="1">
        <v>135.41300000000001</v>
      </c>
    </row>
    <row r="1130" spans="1:3" x14ac:dyDescent="0.2">
      <c r="A1130" s="1">
        <v>18</v>
      </c>
      <c r="B1130" s="1">
        <v>475908</v>
      </c>
      <c r="C1130" s="1">
        <v>2020.73</v>
      </c>
    </row>
    <row r="1131" spans="1:3" x14ac:dyDescent="0.2">
      <c r="A1131" s="1">
        <v>18</v>
      </c>
      <c r="B1131" s="1">
        <v>459185</v>
      </c>
      <c r="C1131" s="1">
        <v>1672.375</v>
      </c>
    </row>
    <row r="1132" spans="1:3" x14ac:dyDescent="0.2">
      <c r="A1132" s="1">
        <v>18</v>
      </c>
      <c r="B1132" s="1">
        <v>437455</v>
      </c>
      <c r="C1132" s="1">
        <v>2172.54</v>
      </c>
    </row>
    <row r="1133" spans="1:3" x14ac:dyDescent="0.2">
      <c r="A1133" s="1">
        <v>18</v>
      </c>
      <c r="B1133" s="1">
        <v>415394</v>
      </c>
      <c r="C1133" s="1">
        <v>2206.0039999999999</v>
      </c>
    </row>
    <row r="1134" spans="1:3" x14ac:dyDescent="0.2">
      <c r="A1134" s="1">
        <v>18</v>
      </c>
      <c r="B1134" s="1">
        <v>393486</v>
      </c>
      <c r="C1134" s="1">
        <v>2190.7559999999999</v>
      </c>
    </row>
    <row r="1135" spans="1:3" x14ac:dyDescent="0.2">
      <c r="A1135" s="1">
        <v>18</v>
      </c>
      <c r="B1135" s="1">
        <v>371626</v>
      </c>
      <c r="C1135" s="1">
        <v>2186.0659999999998</v>
      </c>
    </row>
    <row r="1136" spans="1:3" x14ac:dyDescent="0.2">
      <c r="A1136" s="1">
        <v>18</v>
      </c>
      <c r="B1136" s="1">
        <v>349824</v>
      </c>
      <c r="C1136" s="1">
        <v>2179.8009999999999</v>
      </c>
    </row>
    <row r="1137" spans="1:3" x14ac:dyDescent="0.2">
      <c r="A1137" s="1">
        <v>18</v>
      </c>
      <c r="B1137" s="1">
        <v>327652</v>
      </c>
      <c r="C1137" s="1">
        <v>2217.1190000000001</v>
      </c>
    </row>
    <row r="1138" spans="1:3" x14ac:dyDescent="0.2">
      <c r="A1138" s="1">
        <v>18</v>
      </c>
      <c r="B1138" s="1">
        <v>305364</v>
      </c>
      <c r="C1138" s="1">
        <v>2228.5639999999999</v>
      </c>
    </row>
    <row r="1139" spans="1:3" x14ac:dyDescent="0.2">
      <c r="A1139" s="1">
        <v>18</v>
      </c>
      <c r="B1139" s="1">
        <v>283131</v>
      </c>
      <c r="C1139" s="1">
        <v>2223.232</v>
      </c>
    </row>
    <row r="1140" spans="1:3" x14ac:dyDescent="0.2">
      <c r="A1140" s="1">
        <v>18</v>
      </c>
      <c r="B1140" s="1">
        <v>260847</v>
      </c>
      <c r="C1140" s="1">
        <v>2228.2730000000001</v>
      </c>
    </row>
    <row r="1141" spans="1:3" x14ac:dyDescent="0.2">
      <c r="A1141" s="1">
        <v>18</v>
      </c>
      <c r="B1141" s="1">
        <v>239130</v>
      </c>
      <c r="C1141" s="1">
        <v>2171.125</v>
      </c>
    </row>
    <row r="1142" spans="1:3" x14ac:dyDescent="0.2">
      <c r="A1142" s="1">
        <v>18</v>
      </c>
      <c r="B1142" s="1">
        <v>217119</v>
      </c>
      <c r="C1142" s="1">
        <v>2199.9760000000001</v>
      </c>
    </row>
    <row r="1143" spans="1:3" x14ac:dyDescent="0.2">
      <c r="A1143" s="1">
        <v>18</v>
      </c>
      <c r="B1143" s="1">
        <v>195398</v>
      </c>
      <c r="C1143" s="1">
        <v>2172.44</v>
      </c>
    </row>
    <row r="1144" spans="1:3" x14ac:dyDescent="0.2">
      <c r="A1144" s="1">
        <v>18</v>
      </c>
      <c r="B1144" s="1">
        <v>173435</v>
      </c>
      <c r="C1144" s="1">
        <v>2195.576</v>
      </c>
    </row>
    <row r="1145" spans="1:3" x14ac:dyDescent="0.2">
      <c r="A1145" s="1">
        <v>18</v>
      </c>
      <c r="B1145" s="1">
        <v>151224</v>
      </c>
      <c r="C1145" s="1">
        <v>2220.5309999999999</v>
      </c>
    </row>
    <row r="1146" spans="1:3" x14ac:dyDescent="0.2">
      <c r="A1146" s="1">
        <v>18</v>
      </c>
      <c r="B1146" s="1">
        <v>128954</v>
      </c>
      <c r="C1146" s="1">
        <v>2224.7489999999998</v>
      </c>
    </row>
    <row r="1147" spans="1:3" x14ac:dyDescent="0.2">
      <c r="A1147" s="1">
        <v>18</v>
      </c>
      <c r="B1147" s="1">
        <v>106606</v>
      </c>
      <c r="C1147" s="1">
        <v>2234.65</v>
      </c>
    </row>
    <row r="1148" spans="1:3" x14ac:dyDescent="0.2">
      <c r="A1148" s="1">
        <v>18</v>
      </c>
      <c r="B1148" s="1">
        <v>84608</v>
      </c>
      <c r="C1148" s="1">
        <v>2200.4670000000001</v>
      </c>
    </row>
    <row r="1149" spans="1:3" x14ac:dyDescent="0.2">
      <c r="A1149" s="1">
        <v>18</v>
      </c>
      <c r="B1149" s="1">
        <v>62198</v>
      </c>
      <c r="C1149" s="1">
        <v>2240.9349999999999</v>
      </c>
    </row>
    <row r="1150" spans="1:3" x14ac:dyDescent="0.2">
      <c r="A1150" s="1">
        <v>18</v>
      </c>
      <c r="B1150" s="1">
        <v>39211</v>
      </c>
      <c r="C1150" s="1">
        <v>2297.8649999999998</v>
      </c>
    </row>
    <row r="1151" spans="1:3" x14ac:dyDescent="0.2">
      <c r="A1151" s="1">
        <v>18</v>
      </c>
      <c r="B1151" s="1">
        <v>15676</v>
      </c>
      <c r="C1151" s="1">
        <v>2353.1370000000002</v>
      </c>
    </row>
    <row r="1152" spans="1:3" x14ac:dyDescent="0.2">
      <c r="A1152" s="1">
        <v>18</v>
      </c>
      <c r="B1152" s="1">
        <v>0</v>
      </c>
      <c r="C1152" s="1">
        <v>1567.819</v>
      </c>
    </row>
    <row r="1153" spans="1:3" x14ac:dyDescent="0.2">
      <c r="A1153" s="1">
        <v>19</v>
      </c>
      <c r="B1153" s="1">
        <v>89674</v>
      </c>
      <c r="C1153" s="1">
        <v>89.864000000000004</v>
      </c>
    </row>
    <row r="1154" spans="1:3" x14ac:dyDescent="0.2">
      <c r="A1154" s="1">
        <v>19</v>
      </c>
      <c r="B1154" s="1">
        <v>323573</v>
      </c>
      <c r="C1154" s="1">
        <v>99.397000000000006</v>
      </c>
    </row>
    <row r="1155" spans="1:3" x14ac:dyDescent="0.2">
      <c r="A1155" s="1">
        <v>19</v>
      </c>
      <c r="B1155" s="1">
        <v>492891</v>
      </c>
      <c r="C1155" s="1">
        <v>519.58900000000006</v>
      </c>
    </row>
    <row r="1156" spans="1:3" x14ac:dyDescent="0.2">
      <c r="A1156" s="1">
        <v>19</v>
      </c>
      <c r="B1156" s="1">
        <v>475789</v>
      </c>
      <c r="C1156" s="1">
        <v>1710.07</v>
      </c>
    </row>
    <row r="1157" spans="1:3" x14ac:dyDescent="0.2">
      <c r="A1157" s="1">
        <v>19</v>
      </c>
      <c r="B1157" s="1">
        <v>454139</v>
      </c>
      <c r="C1157" s="1">
        <v>2164.902</v>
      </c>
    </row>
    <row r="1158" spans="1:3" x14ac:dyDescent="0.2">
      <c r="A1158" s="1">
        <v>19</v>
      </c>
      <c r="B1158" s="1">
        <v>431895</v>
      </c>
      <c r="C1158" s="1">
        <v>2224.346</v>
      </c>
    </row>
    <row r="1159" spans="1:3" x14ac:dyDescent="0.2">
      <c r="A1159" s="1">
        <v>19</v>
      </c>
      <c r="B1159" s="1">
        <v>412730</v>
      </c>
      <c r="C1159" s="1">
        <v>1916.3389999999999</v>
      </c>
    </row>
    <row r="1160" spans="1:3" x14ac:dyDescent="0.2">
      <c r="A1160" s="1">
        <v>19</v>
      </c>
      <c r="B1160" s="1">
        <v>389874</v>
      </c>
      <c r="C1160" s="1">
        <v>2285.5549999999998</v>
      </c>
    </row>
    <row r="1161" spans="1:3" x14ac:dyDescent="0.2">
      <c r="A1161" s="1">
        <v>19</v>
      </c>
      <c r="B1161" s="1">
        <v>372506</v>
      </c>
      <c r="C1161" s="1">
        <v>1736.4659999999999</v>
      </c>
    </row>
    <row r="1162" spans="1:3" x14ac:dyDescent="0.2">
      <c r="A1162" s="1">
        <v>19</v>
      </c>
      <c r="B1162" s="1">
        <v>349669</v>
      </c>
      <c r="C1162" s="1">
        <v>2283.2370000000001</v>
      </c>
    </row>
    <row r="1163" spans="1:3" x14ac:dyDescent="0.2">
      <c r="A1163" s="1">
        <v>19</v>
      </c>
      <c r="B1163" s="1">
        <v>327176</v>
      </c>
      <c r="C1163" s="1">
        <v>2246.5160000000001</v>
      </c>
    </row>
    <row r="1164" spans="1:3" x14ac:dyDescent="0.2">
      <c r="A1164" s="1">
        <v>19</v>
      </c>
      <c r="B1164" s="1">
        <v>304814</v>
      </c>
      <c r="C1164" s="1">
        <v>2236.0749999999998</v>
      </c>
    </row>
    <row r="1165" spans="1:3" x14ac:dyDescent="0.2">
      <c r="A1165" s="1">
        <v>19</v>
      </c>
      <c r="B1165" s="1">
        <v>282128</v>
      </c>
      <c r="C1165" s="1">
        <v>2268.5819999999999</v>
      </c>
    </row>
    <row r="1166" spans="1:3" x14ac:dyDescent="0.2">
      <c r="A1166" s="1">
        <v>19</v>
      </c>
      <c r="B1166" s="1">
        <v>259110</v>
      </c>
      <c r="C1166" s="1">
        <v>2299.5160000000001</v>
      </c>
    </row>
    <row r="1167" spans="1:3" x14ac:dyDescent="0.2">
      <c r="A1167" s="1">
        <v>19</v>
      </c>
      <c r="B1167" s="1">
        <v>236516</v>
      </c>
      <c r="C1167" s="1">
        <v>2259.5590000000002</v>
      </c>
    </row>
    <row r="1168" spans="1:3" x14ac:dyDescent="0.2">
      <c r="A1168" s="1">
        <v>19</v>
      </c>
      <c r="B1168" s="1">
        <v>213904</v>
      </c>
      <c r="C1168" s="1">
        <v>2260.741</v>
      </c>
    </row>
    <row r="1169" spans="1:3" x14ac:dyDescent="0.2">
      <c r="A1169" s="1">
        <v>19</v>
      </c>
      <c r="B1169" s="1">
        <v>190901</v>
      </c>
      <c r="C1169" s="1">
        <v>2297.9940000000001</v>
      </c>
    </row>
    <row r="1170" spans="1:3" x14ac:dyDescent="0.2">
      <c r="A1170" s="1">
        <v>19</v>
      </c>
      <c r="B1170" s="1">
        <v>168125</v>
      </c>
      <c r="C1170" s="1">
        <v>2278.364</v>
      </c>
    </row>
    <row r="1171" spans="1:3" x14ac:dyDescent="0.2">
      <c r="A1171" s="1">
        <v>19</v>
      </c>
      <c r="B1171" s="1">
        <v>145615</v>
      </c>
      <c r="C1171" s="1">
        <v>2250.8420000000001</v>
      </c>
    </row>
    <row r="1172" spans="1:3" x14ac:dyDescent="0.2">
      <c r="A1172" s="1">
        <v>19</v>
      </c>
      <c r="B1172" s="1">
        <v>122678</v>
      </c>
      <c r="C1172" s="1">
        <v>2292.4490000000001</v>
      </c>
    </row>
    <row r="1173" spans="1:3" x14ac:dyDescent="0.2">
      <c r="A1173" s="1">
        <v>19</v>
      </c>
      <c r="B1173" s="1">
        <v>99773</v>
      </c>
      <c r="C1173" s="1">
        <v>2290.3829999999998</v>
      </c>
    </row>
    <row r="1174" spans="1:3" x14ac:dyDescent="0.2">
      <c r="A1174" s="1">
        <v>19</v>
      </c>
      <c r="B1174" s="1">
        <v>76905</v>
      </c>
      <c r="C1174" s="1">
        <v>2285.8510000000001</v>
      </c>
    </row>
    <row r="1175" spans="1:3" x14ac:dyDescent="0.2">
      <c r="A1175" s="1">
        <v>19</v>
      </c>
      <c r="B1175" s="1">
        <v>53234</v>
      </c>
      <c r="C1175" s="1">
        <v>2367.0929999999998</v>
      </c>
    </row>
    <row r="1176" spans="1:3" x14ac:dyDescent="0.2">
      <c r="A1176" s="1">
        <v>19</v>
      </c>
      <c r="B1176" s="1">
        <v>29177</v>
      </c>
      <c r="C1176" s="1">
        <v>2405.221</v>
      </c>
    </row>
    <row r="1177" spans="1:3" x14ac:dyDescent="0.2">
      <c r="A1177" s="1">
        <v>19</v>
      </c>
      <c r="B1177" s="1">
        <v>5057</v>
      </c>
      <c r="C1177" s="1">
        <v>2412.232</v>
      </c>
    </row>
    <row r="1178" spans="1:3" x14ac:dyDescent="0.2">
      <c r="A1178" s="1">
        <v>19</v>
      </c>
      <c r="B1178" s="1">
        <v>0</v>
      </c>
      <c r="C1178" s="1">
        <v>506.95600000000002</v>
      </c>
    </row>
    <row r="1179" spans="1:3" x14ac:dyDescent="0.2">
      <c r="A1179" s="1">
        <v>20</v>
      </c>
      <c r="B1179" s="1">
        <v>232505</v>
      </c>
      <c r="C1179" s="1">
        <v>148.27600000000001</v>
      </c>
    </row>
    <row r="1180" spans="1:3" x14ac:dyDescent="0.2">
      <c r="A1180" s="1">
        <v>20</v>
      </c>
      <c r="B1180" s="1">
        <v>330621</v>
      </c>
      <c r="C1180" s="1">
        <v>171.93199999999999</v>
      </c>
    </row>
    <row r="1181" spans="1:3" x14ac:dyDescent="0.2">
      <c r="A1181" s="1">
        <v>20</v>
      </c>
      <c r="B1181" s="1">
        <v>489098</v>
      </c>
      <c r="C1181" s="1">
        <v>767.98</v>
      </c>
    </row>
    <row r="1182" spans="1:3" x14ac:dyDescent="0.2">
      <c r="A1182" s="1">
        <v>20</v>
      </c>
      <c r="B1182" s="1">
        <v>467024</v>
      </c>
      <c r="C1182" s="1">
        <v>2207.4560000000001</v>
      </c>
    </row>
    <row r="1183" spans="1:3" x14ac:dyDescent="0.2">
      <c r="A1183" s="1">
        <v>20</v>
      </c>
      <c r="B1183" s="1">
        <v>443834</v>
      </c>
      <c r="C1183" s="1">
        <v>2318.4839999999999</v>
      </c>
    </row>
    <row r="1184" spans="1:3" x14ac:dyDescent="0.2">
      <c r="A1184" s="1">
        <v>20</v>
      </c>
      <c r="B1184" s="1">
        <v>420705</v>
      </c>
      <c r="C1184" s="1">
        <v>2312.9839999999999</v>
      </c>
    </row>
    <row r="1185" spans="1:3" x14ac:dyDescent="0.2">
      <c r="A1185" s="1">
        <v>20</v>
      </c>
      <c r="B1185" s="1">
        <v>397305</v>
      </c>
      <c r="C1185" s="1">
        <v>2339.8200000000002</v>
      </c>
    </row>
    <row r="1186" spans="1:3" x14ac:dyDescent="0.2">
      <c r="A1186" s="1">
        <v>20</v>
      </c>
      <c r="B1186" s="1">
        <v>373598</v>
      </c>
      <c r="C1186" s="1">
        <v>2372.1280000000002</v>
      </c>
    </row>
    <row r="1187" spans="1:3" x14ac:dyDescent="0.2">
      <c r="A1187" s="1">
        <v>20</v>
      </c>
      <c r="B1187" s="1">
        <v>350435</v>
      </c>
      <c r="C1187" s="1">
        <v>2314.04</v>
      </c>
    </row>
    <row r="1188" spans="1:3" x14ac:dyDescent="0.2">
      <c r="A1188" s="1">
        <v>20</v>
      </c>
      <c r="B1188" s="1">
        <v>326738</v>
      </c>
      <c r="C1188" s="1">
        <v>2369.4499999999998</v>
      </c>
    </row>
    <row r="1189" spans="1:3" x14ac:dyDescent="0.2">
      <c r="A1189" s="1">
        <v>20</v>
      </c>
      <c r="B1189" s="1">
        <v>303448</v>
      </c>
      <c r="C1189" s="1">
        <v>2328.5859999999998</v>
      </c>
    </row>
    <row r="1190" spans="1:3" x14ac:dyDescent="0.2">
      <c r="A1190" s="1">
        <v>20</v>
      </c>
      <c r="B1190" s="1">
        <v>279757</v>
      </c>
      <c r="C1190" s="1">
        <v>2368.895</v>
      </c>
    </row>
    <row r="1191" spans="1:3" x14ac:dyDescent="0.2">
      <c r="A1191" s="1">
        <v>20</v>
      </c>
      <c r="B1191" s="1">
        <v>261604</v>
      </c>
      <c r="C1191" s="1">
        <v>1815.019</v>
      </c>
    </row>
    <row r="1192" spans="1:3" x14ac:dyDescent="0.2">
      <c r="A1192" s="1">
        <v>20</v>
      </c>
      <c r="B1192" s="1">
        <v>238109</v>
      </c>
      <c r="C1192" s="1">
        <v>2349.3760000000002</v>
      </c>
    </row>
    <row r="1193" spans="1:3" x14ac:dyDescent="0.2">
      <c r="A1193" s="1">
        <v>20</v>
      </c>
      <c r="B1193" s="1">
        <v>214924</v>
      </c>
      <c r="C1193" s="1">
        <v>2318.681</v>
      </c>
    </row>
    <row r="1194" spans="1:3" x14ac:dyDescent="0.2">
      <c r="A1194" s="1">
        <v>20</v>
      </c>
      <c r="B1194" s="1">
        <v>191529</v>
      </c>
      <c r="C1194" s="1">
        <v>2339.1329999999998</v>
      </c>
    </row>
    <row r="1195" spans="1:3" x14ac:dyDescent="0.2">
      <c r="A1195" s="1">
        <v>20</v>
      </c>
      <c r="B1195" s="1">
        <v>168259</v>
      </c>
      <c r="C1195" s="1">
        <v>2326.9549999999999</v>
      </c>
    </row>
    <row r="1196" spans="1:3" x14ac:dyDescent="0.2">
      <c r="A1196" s="1">
        <v>20</v>
      </c>
      <c r="B1196" s="1">
        <v>144788</v>
      </c>
      <c r="C1196" s="1">
        <v>2347.02</v>
      </c>
    </row>
    <row r="1197" spans="1:3" x14ac:dyDescent="0.2">
      <c r="A1197" s="1">
        <v>20</v>
      </c>
      <c r="B1197" s="1">
        <v>121538</v>
      </c>
      <c r="C1197" s="1">
        <v>2324.9209999999998</v>
      </c>
    </row>
    <row r="1198" spans="1:3" x14ac:dyDescent="0.2">
      <c r="A1198" s="1">
        <v>20</v>
      </c>
      <c r="B1198" s="1">
        <v>98119</v>
      </c>
      <c r="C1198" s="1">
        <v>2341.8330000000001</v>
      </c>
    </row>
    <row r="1199" spans="1:3" x14ac:dyDescent="0.2">
      <c r="A1199" s="1">
        <v>20</v>
      </c>
      <c r="B1199" s="1">
        <v>74527</v>
      </c>
      <c r="C1199" s="1">
        <v>2359.1149999999998</v>
      </c>
    </row>
    <row r="1200" spans="1:3" x14ac:dyDescent="0.2">
      <c r="A1200" s="1">
        <v>20</v>
      </c>
      <c r="B1200" s="1">
        <v>50509</v>
      </c>
      <c r="C1200" s="1">
        <v>2401.5909999999999</v>
      </c>
    </row>
    <row r="1201" spans="1:3" x14ac:dyDescent="0.2">
      <c r="A1201" s="1">
        <v>20</v>
      </c>
      <c r="B1201" s="1">
        <v>26405</v>
      </c>
      <c r="C1201" s="1">
        <v>2410.1190000000001</v>
      </c>
    </row>
    <row r="1202" spans="1:3" x14ac:dyDescent="0.2">
      <c r="A1202" s="1">
        <v>20</v>
      </c>
      <c r="B1202" s="1">
        <v>604</v>
      </c>
      <c r="C1202" s="1">
        <v>2580.66</v>
      </c>
    </row>
    <row r="1203" spans="1:3" x14ac:dyDescent="0.2">
      <c r="A1203" s="1">
        <v>20</v>
      </c>
      <c r="B1203" s="1">
        <v>0</v>
      </c>
      <c r="C1203" s="1">
        <v>61.676000000000002</v>
      </c>
    </row>
    <row r="1204" spans="1:3" x14ac:dyDescent="0.2">
      <c r="A1204" s="1">
        <v>21</v>
      </c>
      <c r="B1204" s="1">
        <v>302001</v>
      </c>
      <c r="C1204" s="1">
        <v>174.59800000000001</v>
      </c>
    </row>
    <row r="1205" spans="1:3" x14ac:dyDescent="0.2">
      <c r="A1205" s="1">
        <v>21</v>
      </c>
      <c r="B1205" s="1">
        <v>338664</v>
      </c>
      <c r="C1205" s="1">
        <v>113.741</v>
      </c>
    </row>
    <row r="1206" spans="1:3" x14ac:dyDescent="0.2">
      <c r="A1206" s="1">
        <v>21</v>
      </c>
      <c r="B1206" s="1">
        <v>488312</v>
      </c>
      <c r="C1206" s="1">
        <v>878.08100000000002</v>
      </c>
    </row>
    <row r="1207" spans="1:3" x14ac:dyDescent="0.2">
      <c r="A1207" s="1">
        <v>21</v>
      </c>
      <c r="B1207" s="1">
        <v>464853</v>
      </c>
      <c r="C1207" s="1">
        <v>2345.7620000000002</v>
      </c>
    </row>
    <row r="1208" spans="1:3" x14ac:dyDescent="0.2">
      <c r="A1208" s="1">
        <v>21</v>
      </c>
      <c r="B1208" s="1">
        <v>440533</v>
      </c>
      <c r="C1208" s="1">
        <v>2432.0140000000001</v>
      </c>
    </row>
    <row r="1209" spans="1:3" x14ac:dyDescent="0.2">
      <c r="A1209" s="1">
        <v>21</v>
      </c>
      <c r="B1209" s="1">
        <v>415904</v>
      </c>
      <c r="C1209" s="1">
        <v>2464.3710000000001</v>
      </c>
    </row>
    <row r="1210" spans="1:3" x14ac:dyDescent="0.2">
      <c r="A1210" s="1">
        <v>21</v>
      </c>
      <c r="B1210" s="1">
        <v>390719</v>
      </c>
      <c r="C1210" s="1">
        <v>2516.319</v>
      </c>
    </row>
    <row r="1211" spans="1:3" x14ac:dyDescent="0.2">
      <c r="A1211" s="1">
        <v>21</v>
      </c>
      <c r="B1211" s="1">
        <v>366201</v>
      </c>
      <c r="C1211" s="1">
        <v>2451.6990000000001</v>
      </c>
    </row>
    <row r="1212" spans="1:3" x14ac:dyDescent="0.2">
      <c r="A1212" s="1">
        <v>21</v>
      </c>
      <c r="B1212" s="1">
        <v>342161</v>
      </c>
      <c r="C1212" s="1">
        <v>2404.3449999999998</v>
      </c>
    </row>
    <row r="1213" spans="1:3" x14ac:dyDescent="0.2">
      <c r="A1213" s="1">
        <v>21</v>
      </c>
      <c r="B1213" s="1">
        <v>318726</v>
      </c>
      <c r="C1213" s="1">
        <v>2342.69</v>
      </c>
    </row>
    <row r="1214" spans="1:3" x14ac:dyDescent="0.2">
      <c r="A1214" s="1">
        <v>21</v>
      </c>
      <c r="B1214" s="1">
        <v>295371</v>
      </c>
      <c r="C1214" s="1">
        <v>2336.0650000000001</v>
      </c>
    </row>
    <row r="1215" spans="1:3" x14ac:dyDescent="0.2">
      <c r="A1215" s="1">
        <v>21</v>
      </c>
      <c r="B1215" s="1">
        <v>271140</v>
      </c>
      <c r="C1215" s="1">
        <v>2422.3670000000002</v>
      </c>
    </row>
    <row r="1216" spans="1:3" x14ac:dyDescent="0.2">
      <c r="A1216" s="1">
        <v>21</v>
      </c>
      <c r="B1216" s="1">
        <v>246174</v>
      </c>
      <c r="C1216" s="1">
        <v>2496.489</v>
      </c>
    </row>
    <row r="1217" spans="1:3" x14ac:dyDescent="0.2">
      <c r="A1217" s="1">
        <v>21</v>
      </c>
      <c r="B1217" s="1">
        <v>221212</v>
      </c>
      <c r="C1217" s="1">
        <v>2497.5830000000001</v>
      </c>
    </row>
    <row r="1218" spans="1:3" x14ac:dyDescent="0.2">
      <c r="A1218" s="1">
        <v>21</v>
      </c>
      <c r="B1218" s="1">
        <v>196359</v>
      </c>
      <c r="C1218" s="1">
        <v>2483.8510000000001</v>
      </c>
    </row>
    <row r="1219" spans="1:3" x14ac:dyDescent="0.2">
      <c r="A1219" s="1">
        <v>21</v>
      </c>
      <c r="B1219" s="1">
        <v>175126</v>
      </c>
      <c r="C1219" s="1">
        <v>2123.7649999999999</v>
      </c>
    </row>
    <row r="1220" spans="1:3" x14ac:dyDescent="0.2">
      <c r="A1220" s="1">
        <v>21</v>
      </c>
      <c r="B1220" s="1">
        <v>150146</v>
      </c>
      <c r="C1220" s="1">
        <v>2497.4380000000001</v>
      </c>
    </row>
    <row r="1221" spans="1:3" x14ac:dyDescent="0.2">
      <c r="A1221" s="1">
        <v>21</v>
      </c>
      <c r="B1221" s="1">
        <v>130813</v>
      </c>
      <c r="C1221" s="1">
        <v>1935.2370000000001</v>
      </c>
    </row>
    <row r="1222" spans="1:3" x14ac:dyDescent="0.2">
      <c r="A1222" s="1">
        <v>21</v>
      </c>
      <c r="B1222" s="1">
        <v>106226</v>
      </c>
      <c r="C1222" s="1">
        <v>2456.683</v>
      </c>
    </row>
    <row r="1223" spans="1:3" x14ac:dyDescent="0.2">
      <c r="A1223" s="1">
        <v>21</v>
      </c>
      <c r="B1223" s="1">
        <v>81713</v>
      </c>
      <c r="C1223" s="1">
        <v>2451.0169999999998</v>
      </c>
    </row>
    <row r="1224" spans="1:3" x14ac:dyDescent="0.2">
      <c r="A1224" s="1">
        <v>21</v>
      </c>
      <c r="B1224" s="1">
        <v>56471</v>
      </c>
      <c r="C1224" s="1">
        <v>2524.078</v>
      </c>
    </row>
    <row r="1225" spans="1:3" x14ac:dyDescent="0.2">
      <c r="A1225" s="1">
        <v>21</v>
      </c>
      <c r="B1225" s="1">
        <v>31072</v>
      </c>
      <c r="C1225" s="1">
        <v>2539.5729999999999</v>
      </c>
    </row>
    <row r="1226" spans="1:3" x14ac:dyDescent="0.2">
      <c r="A1226" s="1">
        <v>21</v>
      </c>
      <c r="B1226" s="1">
        <v>5028</v>
      </c>
      <c r="C1226" s="1">
        <v>2604.3069999999998</v>
      </c>
    </row>
    <row r="1227" spans="1:3" x14ac:dyDescent="0.2">
      <c r="A1227" s="1">
        <v>21</v>
      </c>
      <c r="B1227" s="1">
        <v>0</v>
      </c>
      <c r="C1227" s="1">
        <v>504.86599999999999</v>
      </c>
    </row>
    <row r="1228" spans="1:3" x14ac:dyDescent="0.2">
      <c r="A1228" s="1">
        <v>22</v>
      </c>
      <c r="B1228" s="1">
        <v>263578</v>
      </c>
      <c r="C1228" s="1">
        <v>177.82300000000001</v>
      </c>
    </row>
    <row r="1229" spans="1:3" x14ac:dyDescent="0.2">
      <c r="A1229" s="1">
        <v>22</v>
      </c>
      <c r="B1229" s="1">
        <v>318634</v>
      </c>
      <c r="C1229" s="1">
        <v>139.58000000000001</v>
      </c>
    </row>
    <row r="1230" spans="1:3" x14ac:dyDescent="0.2">
      <c r="A1230" s="1">
        <v>22</v>
      </c>
      <c r="B1230" s="1">
        <v>489045</v>
      </c>
      <c r="C1230" s="1">
        <v>775.59199999999998</v>
      </c>
    </row>
    <row r="1231" spans="1:3" x14ac:dyDescent="0.2">
      <c r="A1231" s="1">
        <v>22</v>
      </c>
      <c r="B1231" s="1">
        <v>467645</v>
      </c>
      <c r="C1231" s="1">
        <v>2139.8649999999998</v>
      </c>
    </row>
    <row r="1232" spans="1:3" x14ac:dyDescent="0.2">
      <c r="A1232" s="1">
        <v>22</v>
      </c>
      <c r="B1232" s="1">
        <v>443275</v>
      </c>
      <c r="C1232" s="1">
        <v>2437.9850000000001</v>
      </c>
    </row>
    <row r="1233" spans="1:3" x14ac:dyDescent="0.2">
      <c r="A1233" s="1">
        <v>22</v>
      </c>
      <c r="B1233" s="1">
        <v>418427</v>
      </c>
      <c r="C1233" s="1">
        <v>2483.5430000000001</v>
      </c>
    </row>
    <row r="1234" spans="1:3" x14ac:dyDescent="0.2">
      <c r="A1234" s="1">
        <v>22</v>
      </c>
      <c r="B1234" s="1">
        <v>393639</v>
      </c>
      <c r="C1234" s="1">
        <v>2478.518</v>
      </c>
    </row>
    <row r="1235" spans="1:3" x14ac:dyDescent="0.2">
      <c r="A1235" s="1">
        <v>22</v>
      </c>
      <c r="B1235" s="1">
        <v>368866</v>
      </c>
      <c r="C1235" s="1">
        <v>2477.636</v>
      </c>
    </row>
    <row r="1236" spans="1:3" x14ac:dyDescent="0.2">
      <c r="A1236" s="1">
        <v>22</v>
      </c>
      <c r="B1236" s="1">
        <v>343765</v>
      </c>
      <c r="C1236" s="1">
        <v>2509.4499999999998</v>
      </c>
    </row>
    <row r="1237" spans="1:3" x14ac:dyDescent="0.2">
      <c r="A1237" s="1">
        <v>22</v>
      </c>
      <c r="B1237" s="1">
        <v>318280</v>
      </c>
      <c r="C1237" s="1">
        <v>2548.4349999999999</v>
      </c>
    </row>
    <row r="1238" spans="1:3" x14ac:dyDescent="0.2">
      <c r="A1238" s="1">
        <v>22</v>
      </c>
      <c r="B1238" s="1">
        <v>293036</v>
      </c>
      <c r="C1238" s="1">
        <v>2524.1030000000001</v>
      </c>
    </row>
    <row r="1239" spans="1:3" x14ac:dyDescent="0.2">
      <c r="A1239" s="1">
        <v>22</v>
      </c>
      <c r="B1239" s="1">
        <v>267465</v>
      </c>
      <c r="C1239" s="1">
        <v>2557.002</v>
      </c>
    </row>
    <row r="1240" spans="1:3" x14ac:dyDescent="0.2">
      <c r="A1240" s="1">
        <v>22</v>
      </c>
      <c r="B1240" s="1">
        <v>241712</v>
      </c>
      <c r="C1240" s="1">
        <v>2575.2359999999999</v>
      </c>
    </row>
    <row r="1241" spans="1:3" x14ac:dyDescent="0.2">
      <c r="A1241" s="1">
        <v>22</v>
      </c>
      <c r="B1241" s="1">
        <v>216383</v>
      </c>
      <c r="C1241" s="1">
        <v>2532.7739999999999</v>
      </c>
    </row>
    <row r="1242" spans="1:3" x14ac:dyDescent="0.2">
      <c r="A1242" s="1">
        <v>22</v>
      </c>
      <c r="B1242" s="1">
        <v>190964</v>
      </c>
      <c r="C1242" s="1">
        <v>2543.0929999999998</v>
      </c>
    </row>
    <row r="1243" spans="1:3" x14ac:dyDescent="0.2">
      <c r="A1243" s="1">
        <v>22</v>
      </c>
      <c r="B1243" s="1">
        <v>165236</v>
      </c>
      <c r="C1243" s="1">
        <v>2572.0650000000001</v>
      </c>
    </row>
    <row r="1244" spans="1:3" x14ac:dyDescent="0.2">
      <c r="A1244" s="1">
        <v>22</v>
      </c>
      <c r="B1244" s="1">
        <v>139387</v>
      </c>
      <c r="C1244" s="1">
        <v>2584.0610000000001</v>
      </c>
    </row>
    <row r="1245" spans="1:3" x14ac:dyDescent="0.2">
      <c r="A1245" s="1">
        <v>22</v>
      </c>
      <c r="B1245" s="1">
        <v>113777</v>
      </c>
      <c r="C1245" s="1">
        <v>2560.837</v>
      </c>
    </row>
    <row r="1246" spans="1:3" x14ac:dyDescent="0.2">
      <c r="A1246" s="1">
        <v>22</v>
      </c>
      <c r="B1246" s="1">
        <v>88301</v>
      </c>
      <c r="C1246" s="1">
        <v>2547.1990000000001</v>
      </c>
    </row>
    <row r="1247" spans="1:3" x14ac:dyDescent="0.2">
      <c r="A1247" s="1">
        <v>22</v>
      </c>
      <c r="B1247" s="1">
        <v>62485</v>
      </c>
      <c r="C1247" s="1">
        <v>2582.5819999999999</v>
      </c>
    </row>
    <row r="1248" spans="1:3" x14ac:dyDescent="0.2">
      <c r="A1248" s="1">
        <v>22</v>
      </c>
      <c r="B1248" s="1">
        <v>36130</v>
      </c>
      <c r="C1248" s="1">
        <v>2634.2220000000002</v>
      </c>
    </row>
    <row r="1249" spans="1:3" x14ac:dyDescent="0.2">
      <c r="A1249" s="1">
        <v>22</v>
      </c>
      <c r="B1249" s="1">
        <v>9509</v>
      </c>
      <c r="C1249" s="1">
        <v>2662.6089999999999</v>
      </c>
    </row>
    <row r="1250" spans="1:3" x14ac:dyDescent="0.2">
      <c r="A1250" s="1">
        <v>22</v>
      </c>
      <c r="B1250" s="1">
        <v>0</v>
      </c>
      <c r="C1250" s="1">
        <v>951.74300000000005</v>
      </c>
    </row>
    <row r="1251" spans="1:3" x14ac:dyDescent="0.2">
      <c r="A1251" s="1">
        <v>23</v>
      </c>
      <c r="B1251" s="1">
        <v>191468</v>
      </c>
      <c r="C1251" s="1">
        <v>99.897000000000006</v>
      </c>
    </row>
    <row r="1252" spans="1:3" x14ac:dyDescent="0.2">
      <c r="A1252" s="1">
        <v>23</v>
      </c>
      <c r="B1252" s="1">
        <v>392337</v>
      </c>
      <c r="C1252" s="1">
        <v>161.66499999999999</v>
      </c>
    </row>
    <row r="1253" spans="1:3" x14ac:dyDescent="0.2">
      <c r="A1253" s="1">
        <v>23</v>
      </c>
      <c r="B1253" s="1">
        <v>454404</v>
      </c>
      <c r="C1253" s="1">
        <v>154.19300000000001</v>
      </c>
    </row>
    <row r="1254" spans="1:3" x14ac:dyDescent="0.2">
      <c r="A1254" s="1">
        <v>23</v>
      </c>
      <c r="B1254" s="1">
        <v>472033</v>
      </c>
      <c r="C1254" s="1">
        <v>2380.538</v>
      </c>
    </row>
    <row r="1255" spans="1:3" x14ac:dyDescent="0.2">
      <c r="A1255" s="1">
        <v>23</v>
      </c>
      <c r="B1255" s="1">
        <v>445722</v>
      </c>
      <c r="C1255" s="1">
        <v>2628.09</v>
      </c>
    </row>
    <row r="1256" spans="1:3" x14ac:dyDescent="0.2">
      <c r="A1256" s="1">
        <v>23</v>
      </c>
      <c r="B1256" s="1">
        <v>419871</v>
      </c>
      <c r="C1256" s="1">
        <v>2586.248</v>
      </c>
    </row>
    <row r="1257" spans="1:3" x14ac:dyDescent="0.2">
      <c r="A1257" s="1">
        <v>23</v>
      </c>
      <c r="B1257" s="1">
        <v>393469</v>
      </c>
      <c r="C1257" s="1">
        <v>2638.835</v>
      </c>
    </row>
    <row r="1258" spans="1:3" x14ac:dyDescent="0.2">
      <c r="A1258" s="1">
        <v>23</v>
      </c>
      <c r="B1258" s="1">
        <v>367189</v>
      </c>
      <c r="C1258" s="1">
        <v>2628.8240000000001</v>
      </c>
    </row>
    <row r="1259" spans="1:3" x14ac:dyDescent="0.2">
      <c r="A1259" s="1">
        <v>23</v>
      </c>
      <c r="B1259" s="1">
        <v>341154</v>
      </c>
      <c r="C1259" s="1">
        <v>2601.797</v>
      </c>
    </row>
    <row r="1260" spans="1:3" x14ac:dyDescent="0.2">
      <c r="A1260" s="1">
        <v>23</v>
      </c>
      <c r="B1260" s="1">
        <v>315558</v>
      </c>
      <c r="C1260" s="1">
        <v>2558.5169999999998</v>
      </c>
    </row>
    <row r="1261" spans="1:3" x14ac:dyDescent="0.2">
      <c r="A1261" s="1">
        <v>23</v>
      </c>
      <c r="B1261" s="1">
        <v>289227</v>
      </c>
      <c r="C1261" s="1">
        <v>2630.873</v>
      </c>
    </row>
    <row r="1262" spans="1:3" x14ac:dyDescent="0.2">
      <c r="A1262" s="1">
        <v>23</v>
      </c>
      <c r="B1262" s="1">
        <v>262791</v>
      </c>
      <c r="C1262" s="1">
        <v>2644.1489999999999</v>
      </c>
    </row>
    <row r="1263" spans="1:3" x14ac:dyDescent="0.2">
      <c r="A1263" s="1">
        <v>23</v>
      </c>
      <c r="B1263" s="1">
        <v>235979</v>
      </c>
      <c r="C1263" s="1">
        <v>2680.277</v>
      </c>
    </row>
    <row r="1264" spans="1:3" x14ac:dyDescent="0.2">
      <c r="A1264" s="1">
        <v>23</v>
      </c>
      <c r="B1264" s="1">
        <v>209785</v>
      </c>
      <c r="C1264" s="1">
        <v>2619.8629999999998</v>
      </c>
    </row>
    <row r="1265" spans="1:3" x14ac:dyDescent="0.2">
      <c r="A1265" s="1">
        <v>23</v>
      </c>
      <c r="B1265" s="1">
        <v>183081</v>
      </c>
      <c r="C1265" s="1">
        <v>2670.1489999999999</v>
      </c>
    </row>
    <row r="1266" spans="1:3" x14ac:dyDescent="0.2">
      <c r="A1266" s="1">
        <v>23</v>
      </c>
      <c r="B1266" s="1">
        <v>156591</v>
      </c>
      <c r="C1266" s="1">
        <v>2648.3420000000001</v>
      </c>
    </row>
    <row r="1267" spans="1:3" x14ac:dyDescent="0.2">
      <c r="A1267" s="1">
        <v>23</v>
      </c>
      <c r="B1267" s="1">
        <v>130786</v>
      </c>
      <c r="C1267" s="1">
        <v>2580.2159999999999</v>
      </c>
    </row>
    <row r="1268" spans="1:3" x14ac:dyDescent="0.2">
      <c r="A1268" s="1">
        <v>23</v>
      </c>
      <c r="B1268" s="1">
        <v>103729</v>
      </c>
      <c r="C1268" s="1">
        <v>2705.5720000000001</v>
      </c>
    </row>
    <row r="1269" spans="1:3" x14ac:dyDescent="0.2">
      <c r="A1269" s="1">
        <v>23</v>
      </c>
      <c r="B1269" s="1">
        <v>76470</v>
      </c>
      <c r="C1269" s="1">
        <v>2725.4560000000001</v>
      </c>
    </row>
    <row r="1270" spans="1:3" x14ac:dyDescent="0.2">
      <c r="A1270" s="1">
        <v>23</v>
      </c>
      <c r="B1270" s="1">
        <v>48590</v>
      </c>
      <c r="C1270" s="1">
        <v>2787.864</v>
      </c>
    </row>
    <row r="1271" spans="1:3" x14ac:dyDescent="0.2">
      <c r="A1271" s="1">
        <v>23</v>
      </c>
      <c r="B1271" s="1">
        <v>20680</v>
      </c>
      <c r="C1271" s="1">
        <v>2790.8580000000002</v>
      </c>
    </row>
    <row r="1272" spans="1:3" x14ac:dyDescent="0.2">
      <c r="A1272" s="1">
        <v>23</v>
      </c>
      <c r="B1272" s="1">
        <v>0</v>
      </c>
      <c r="C1272" s="1">
        <v>2069.8890000000001</v>
      </c>
    </row>
    <row r="1273" spans="1:3" x14ac:dyDescent="0.2">
      <c r="A1273" s="1">
        <v>24</v>
      </c>
      <c r="B1273" s="1">
        <v>64611</v>
      </c>
      <c r="C1273" s="1">
        <v>97.296999999999997</v>
      </c>
    </row>
    <row r="1274" spans="1:3" x14ac:dyDescent="0.2">
      <c r="A1274" s="1">
        <v>24</v>
      </c>
      <c r="B1274" s="1">
        <v>301298</v>
      </c>
      <c r="C1274" s="1">
        <v>141.44800000000001</v>
      </c>
    </row>
    <row r="1275" spans="1:3" x14ac:dyDescent="0.2">
      <c r="A1275" s="1">
        <v>24</v>
      </c>
      <c r="B1275" s="1">
        <v>414143</v>
      </c>
      <c r="C1275" s="1">
        <v>194.93199999999999</v>
      </c>
    </row>
    <row r="1276" spans="1:3" x14ac:dyDescent="0.2">
      <c r="A1276" s="1">
        <v>24</v>
      </c>
      <c r="B1276" s="1">
        <v>476126</v>
      </c>
      <c r="C1276" s="1">
        <v>1950.3520000000001</v>
      </c>
    </row>
    <row r="1277" spans="1:3" x14ac:dyDescent="0.2">
      <c r="A1277" s="1">
        <v>24</v>
      </c>
      <c r="B1277" s="1">
        <v>449312</v>
      </c>
      <c r="C1277" s="1">
        <v>2681.2620000000002</v>
      </c>
    </row>
    <row r="1278" spans="1:3" x14ac:dyDescent="0.2">
      <c r="A1278" s="1">
        <v>24</v>
      </c>
      <c r="B1278" s="1">
        <v>422533</v>
      </c>
      <c r="C1278" s="1">
        <v>2677.806</v>
      </c>
    </row>
    <row r="1279" spans="1:3" x14ac:dyDescent="0.2">
      <c r="A1279" s="1">
        <v>24</v>
      </c>
      <c r="B1279" s="1">
        <v>401468</v>
      </c>
      <c r="C1279" s="1">
        <v>2106.4720000000002</v>
      </c>
    </row>
    <row r="1280" spans="1:3" x14ac:dyDescent="0.2">
      <c r="A1280" s="1">
        <v>24</v>
      </c>
      <c r="B1280" s="1">
        <v>374919</v>
      </c>
      <c r="C1280" s="1">
        <v>2654.8249999999998</v>
      </c>
    </row>
    <row r="1281" spans="1:3" x14ac:dyDescent="0.2">
      <c r="A1281" s="1">
        <v>24</v>
      </c>
      <c r="B1281" s="1">
        <v>354608</v>
      </c>
      <c r="C1281" s="1">
        <v>2032.876</v>
      </c>
    </row>
    <row r="1282" spans="1:3" x14ac:dyDescent="0.2">
      <c r="A1282" s="1">
        <v>24</v>
      </c>
      <c r="B1282" s="1">
        <v>328079</v>
      </c>
      <c r="C1282" s="1">
        <v>2651.8310000000001</v>
      </c>
    </row>
    <row r="1283" spans="1:3" x14ac:dyDescent="0.2">
      <c r="A1283" s="1">
        <v>24</v>
      </c>
      <c r="B1283" s="1">
        <v>301421</v>
      </c>
      <c r="C1283" s="1">
        <v>2665.2869999999998</v>
      </c>
    </row>
    <row r="1284" spans="1:3" x14ac:dyDescent="0.2">
      <c r="A1284" s="1">
        <v>24</v>
      </c>
      <c r="B1284" s="1">
        <v>274590</v>
      </c>
      <c r="C1284" s="1">
        <v>2683.5920000000001</v>
      </c>
    </row>
    <row r="1285" spans="1:3" x14ac:dyDescent="0.2">
      <c r="A1285" s="1">
        <v>24</v>
      </c>
      <c r="B1285" s="1">
        <v>247760</v>
      </c>
      <c r="C1285" s="1">
        <v>2683.2759999999998</v>
      </c>
    </row>
    <row r="1286" spans="1:3" x14ac:dyDescent="0.2">
      <c r="A1286" s="1">
        <v>24</v>
      </c>
      <c r="B1286" s="1">
        <v>221323</v>
      </c>
      <c r="C1286" s="1">
        <v>2642.442</v>
      </c>
    </row>
    <row r="1287" spans="1:3" x14ac:dyDescent="0.2">
      <c r="A1287" s="1">
        <v>24</v>
      </c>
      <c r="B1287" s="1">
        <v>194256</v>
      </c>
      <c r="C1287" s="1">
        <v>2706.6660000000002</v>
      </c>
    </row>
    <row r="1288" spans="1:3" x14ac:dyDescent="0.2">
      <c r="A1288" s="1">
        <v>24</v>
      </c>
      <c r="B1288" s="1">
        <v>166866</v>
      </c>
      <c r="C1288" s="1">
        <v>2738.1950000000002</v>
      </c>
    </row>
    <row r="1289" spans="1:3" x14ac:dyDescent="0.2">
      <c r="A1289" s="1">
        <v>24</v>
      </c>
      <c r="B1289" s="1">
        <v>139449</v>
      </c>
      <c r="C1289" s="1">
        <v>2741.337</v>
      </c>
    </row>
    <row r="1290" spans="1:3" x14ac:dyDescent="0.2">
      <c r="A1290" s="1">
        <v>24</v>
      </c>
      <c r="B1290" s="1">
        <v>112492</v>
      </c>
      <c r="C1290" s="1">
        <v>2696.4609999999998</v>
      </c>
    </row>
    <row r="1291" spans="1:3" x14ac:dyDescent="0.2">
      <c r="A1291" s="1">
        <v>24</v>
      </c>
      <c r="B1291" s="1">
        <v>84824</v>
      </c>
      <c r="C1291" s="1">
        <v>2765.7809999999999</v>
      </c>
    </row>
    <row r="1292" spans="1:3" x14ac:dyDescent="0.2">
      <c r="A1292" s="1">
        <v>24</v>
      </c>
      <c r="B1292" s="1">
        <v>57432</v>
      </c>
      <c r="C1292" s="1">
        <v>2739.0619999999999</v>
      </c>
    </row>
    <row r="1293" spans="1:3" x14ac:dyDescent="0.2">
      <c r="A1293" s="1">
        <v>24</v>
      </c>
      <c r="B1293" s="1">
        <v>29359</v>
      </c>
      <c r="C1293" s="1">
        <v>2807.02</v>
      </c>
    </row>
    <row r="1294" spans="1:3" x14ac:dyDescent="0.2">
      <c r="A1294" s="1">
        <v>24</v>
      </c>
      <c r="B1294" s="1">
        <v>192</v>
      </c>
      <c r="C1294" s="1">
        <v>2916.6640000000002</v>
      </c>
    </row>
    <row r="1295" spans="1:3" x14ac:dyDescent="0.2">
      <c r="A1295" s="1">
        <v>24</v>
      </c>
      <c r="B1295" s="1">
        <v>0</v>
      </c>
      <c r="C1295" s="1">
        <v>21.577999999999999</v>
      </c>
    </row>
    <row r="1296" spans="1:3" x14ac:dyDescent="0.2">
      <c r="A1296" s="1">
        <v>25</v>
      </c>
      <c r="B1296" s="1">
        <v>315751</v>
      </c>
      <c r="C1296" s="1">
        <v>223.541</v>
      </c>
    </row>
    <row r="1297" spans="1:3" x14ac:dyDescent="0.2">
      <c r="A1297" s="1">
        <v>25</v>
      </c>
      <c r="B1297" s="1">
        <v>346768</v>
      </c>
      <c r="C1297" s="1">
        <v>133.32</v>
      </c>
    </row>
    <row r="1298" spans="1:3" x14ac:dyDescent="0.2">
      <c r="A1298" s="1">
        <v>25</v>
      </c>
      <c r="B1298" s="1">
        <v>485246</v>
      </c>
      <c r="C1298" s="1">
        <v>1117.787</v>
      </c>
    </row>
    <row r="1299" spans="1:3" x14ac:dyDescent="0.2">
      <c r="A1299" s="1">
        <v>25</v>
      </c>
      <c r="B1299" s="1">
        <v>458114</v>
      </c>
      <c r="C1299" s="1">
        <v>2711.12</v>
      </c>
    </row>
    <row r="1300" spans="1:3" x14ac:dyDescent="0.2">
      <c r="A1300" s="1">
        <v>25</v>
      </c>
      <c r="B1300" s="1">
        <v>430748</v>
      </c>
      <c r="C1300" s="1">
        <v>2736.48</v>
      </c>
    </row>
    <row r="1301" spans="1:3" x14ac:dyDescent="0.2">
      <c r="A1301" s="1">
        <v>25</v>
      </c>
      <c r="B1301" s="1">
        <v>402785</v>
      </c>
      <c r="C1301" s="1">
        <v>2797.7840000000001</v>
      </c>
    </row>
    <row r="1302" spans="1:3" x14ac:dyDescent="0.2">
      <c r="A1302" s="1">
        <v>25</v>
      </c>
      <c r="B1302" s="1">
        <v>375048</v>
      </c>
      <c r="C1302" s="1">
        <v>2771.9490000000001</v>
      </c>
    </row>
    <row r="1303" spans="1:3" x14ac:dyDescent="0.2">
      <c r="A1303" s="1">
        <v>25</v>
      </c>
      <c r="B1303" s="1">
        <v>347920</v>
      </c>
      <c r="C1303" s="1">
        <v>2709.7669999999998</v>
      </c>
    </row>
    <row r="1304" spans="1:3" x14ac:dyDescent="0.2">
      <c r="A1304" s="1">
        <v>25</v>
      </c>
      <c r="B1304" s="1">
        <v>320871</v>
      </c>
      <c r="C1304" s="1">
        <v>2704.8850000000002</v>
      </c>
    </row>
    <row r="1305" spans="1:3" x14ac:dyDescent="0.2">
      <c r="A1305" s="1">
        <v>25</v>
      </c>
      <c r="B1305" s="1">
        <v>293791</v>
      </c>
      <c r="C1305" s="1">
        <v>2707.5610000000001</v>
      </c>
    </row>
    <row r="1306" spans="1:3" x14ac:dyDescent="0.2">
      <c r="A1306" s="1">
        <v>25</v>
      </c>
      <c r="B1306" s="1">
        <v>265354</v>
      </c>
      <c r="C1306" s="1">
        <v>2843.752</v>
      </c>
    </row>
    <row r="1307" spans="1:3" x14ac:dyDescent="0.2">
      <c r="A1307" s="1">
        <v>25</v>
      </c>
      <c r="B1307" s="1">
        <v>237670</v>
      </c>
      <c r="C1307" s="1">
        <v>2768.15</v>
      </c>
    </row>
    <row r="1308" spans="1:3" x14ac:dyDescent="0.2">
      <c r="A1308" s="1">
        <v>25</v>
      </c>
      <c r="B1308" s="1">
        <v>209679</v>
      </c>
      <c r="C1308" s="1">
        <v>2801.1550000000002</v>
      </c>
    </row>
    <row r="1309" spans="1:3" x14ac:dyDescent="0.2">
      <c r="A1309" s="1">
        <v>25</v>
      </c>
      <c r="B1309" s="1">
        <v>181792</v>
      </c>
      <c r="C1309" s="1">
        <v>2786.22</v>
      </c>
    </row>
    <row r="1310" spans="1:3" x14ac:dyDescent="0.2">
      <c r="A1310" s="1">
        <v>25</v>
      </c>
      <c r="B1310" s="1">
        <v>153732</v>
      </c>
      <c r="C1310" s="1">
        <v>2805.9810000000002</v>
      </c>
    </row>
    <row r="1311" spans="1:3" x14ac:dyDescent="0.2">
      <c r="A1311" s="1">
        <v>25</v>
      </c>
      <c r="B1311" s="1">
        <v>132080</v>
      </c>
      <c r="C1311" s="1">
        <v>2164.8809999999999</v>
      </c>
    </row>
    <row r="1312" spans="1:3" x14ac:dyDescent="0.2">
      <c r="A1312" s="1">
        <v>25</v>
      </c>
      <c r="B1312" s="1">
        <v>104000</v>
      </c>
      <c r="C1312" s="1">
        <v>2807.9279999999999</v>
      </c>
    </row>
    <row r="1313" spans="1:3" x14ac:dyDescent="0.2">
      <c r="A1313" s="1">
        <v>25</v>
      </c>
      <c r="B1313" s="1">
        <v>75905</v>
      </c>
      <c r="C1313" s="1">
        <v>2809.4769999999999</v>
      </c>
    </row>
    <row r="1314" spans="1:3" x14ac:dyDescent="0.2">
      <c r="A1314" s="1">
        <v>25</v>
      </c>
      <c r="B1314" s="1">
        <v>47313</v>
      </c>
      <c r="C1314" s="1">
        <v>2859.2109999999998</v>
      </c>
    </row>
    <row r="1315" spans="1:3" x14ac:dyDescent="0.2">
      <c r="A1315" s="1">
        <v>25</v>
      </c>
      <c r="B1315" s="1">
        <v>17769</v>
      </c>
      <c r="C1315" s="1">
        <v>2953.8710000000001</v>
      </c>
    </row>
    <row r="1316" spans="1:3" x14ac:dyDescent="0.2">
      <c r="A1316" s="1">
        <v>25</v>
      </c>
      <c r="B1316" s="1">
        <v>0</v>
      </c>
      <c r="C1316" s="1">
        <v>1778.0909999999999</v>
      </c>
    </row>
    <row r="1317" spans="1:3" x14ac:dyDescent="0.2">
      <c r="A1317" s="1">
        <v>26</v>
      </c>
      <c r="B1317" s="1">
        <v>110585</v>
      </c>
      <c r="C1317" s="1">
        <v>132.965</v>
      </c>
    </row>
    <row r="1318" spans="1:3" x14ac:dyDescent="0.2">
      <c r="A1318" s="1">
        <v>26</v>
      </c>
      <c r="B1318" s="1">
        <v>322808</v>
      </c>
      <c r="C1318" s="1">
        <v>125.072</v>
      </c>
    </row>
    <row r="1319" spans="1:3" x14ac:dyDescent="0.2">
      <c r="A1319" s="1">
        <v>26</v>
      </c>
      <c r="B1319" s="1">
        <v>490487</v>
      </c>
      <c r="C1319" s="1">
        <v>690.46900000000005</v>
      </c>
    </row>
    <row r="1320" spans="1:3" x14ac:dyDescent="0.2">
      <c r="A1320" s="1">
        <v>26</v>
      </c>
      <c r="B1320" s="1">
        <v>470283</v>
      </c>
      <c r="C1320" s="1">
        <v>2020.3320000000001</v>
      </c>
    </row>
    <row r="1321" spans="1:3" x14ac:dyDescent="0.2">
      <c r="A1321" s="1">
        <v>26</v>
      </c>
      <c r="B1321" s="1">
        <v>441859</v>
      </c>
      <c r="C1321" s="1">
        <v>2843.87</v>
      </c>
    </row>
    <row r="1322" spans="1:3" x14ac:dyDescent="0.2">
      <c r="A1322" s="1">
        <v>26</v>
      </c>
      <c r="B1322" s="1">
        <v>412942</v>
      </c>
      <c r="C1322" s="1">
        <v>2890.0309999999999</v>
      </c>
    </row>
    <row r="1323" spans="1:3" x14ac:dyDescent="0.2">
      <c r="A1323" s="1">
        <v>26</v>
      </c>
      <c r="B1323" s="1">
        <v>383792</v>
      </c>
      <c r="C1323" s="1">
        <v>2914.9839999999999</v>
      </c>
    </row>
    <row r="1324" spans="1:3" x14ac:dyDescent="0.2">
      <c r="A1324" s="1">
        <v>26</v>
      </c>
      <c r="B1324" s="1">
        <v>354936</v>
      </c>
      <c r="C1324" s="1">
        <v>2885.55</v>
      </c>
    </row>
    <row r="1325" spans="1:3" x14ac:dyDescent="0.2">
      <c r="A1325" s="1">
        <v>26</v>
      </c>
      <c r="B1325" s="1">
        <v>325896</v>
      </c>
      <c r="C1325" s="1">
        <v>2904.6770000000001</v>
      </c>
    </row>
    <row r="1326" spans="1:3" x14ac:dyDescent="0.2">
      <c r="A1326" s="1">
        <v>26</v>
      </c>
      <c r="B1326" s="1">
        <v>296423</v>
      </c>
      <c r="C1326" s="1">
        <v>2946.4549999999999</v>
      </c>
    </row>
    <row r="1327" spans="1:3" x14ac:dyDescent="0.2">
      <c r="A1327" s="1">
        <v>26</v>
      </c>
      <c r="B1327" s="1">
        <v>267272</v>
      </c>
      <c r="C1327" s="1">
        <v>2914.9050000000002</v>
      </c>
    </row>
    <row r="1328" spans="1:3" x14ac:dyDescent="0.2">
      <c r="A1328" s="1">
        <v>26</v>
      </c>
      <c r="B1328" s="1">
        <v>237984</v>
      </c>
      <c r="C1328" s="1">
        <v>2928.8380000000002</v>
      </c>
    </row>
    <row r="1329" spans="1:3" x14ac:dyDescent="0.2">
      <c r="A1329" s="1">
        <v>26</v>
      </c>
      <c r="B1329" s="1">
        <v>208744</v>
      </c>
      <c r="C1329" s="1">
        <v>2923.5770000000002</v>
      </c>
    </row>
    <row r="1330" spans="1:3" x14ac:dyDescent="0.2">
      <c r="A1330" s="1">
        <v>26</v>
      </c>
      <c r="B1330" s="1">
        <v>179250</v>
      </c>
      <c r="C1330" s="1">
        <v>2950.8910000000001</v>
      </c>
    </row>
    <row r="1331" spans="1:3" x14ac:dyDescent="0.2">
      <c r="A1331" s="1">
        <v>26</v>
      </c>
      <c r="B1331" s="1">
        <v>150057</v>
      </c>
      <c r="C1331" s="1">
        <v>2914.9290000000001</v>
      </c>
    </row>
    <row r="1332" spans="1:3" x14ac:dyDescent="0.2">
      <c r="A1332" s="1">
        <v>26</v>
      </c>
      <c r="B1332" s="1">
        <v>121355</v>
      </c>
      <c r="C1332" s="1">
        <v>2871.9920000000002</v>
      </c>
    </row>
    <row r="1333" spans="1:3" x14ac:dyDescent="0.2">
      <c r="A1333" s="1">
        <v>26</v>
      </c>
      <c r="B1333" s="1">
        <v>91991</v>
      </c>
      <c r="C1333" s="1">
        <v>2934.4180000000001</v>
      </c>
    </row>
    <row r="1334" spans="1:3" x14ac:dyDescent="0.2">
      <c r="A1334" s="1">
        <v>26</v>
      </c>
      <c r="B1334" s="1">
        <v>62137</v>
      </c>
      <c r="C1334" s="1">
        <v>2986.1350000000002</v>
      </c>
    </row>
    <row r="1335" spans="1:3" x14ac:dyDescent="0.2">
      <c r="A1335" s="1">
        <v>26</v>
      </c>
      <c r="B1335" s="1">
        <v>32220</v>
      </c>
      <c r="C1335" s="1">
        <v>2991.5569999999998</v>
      </c>
    </row>
    <row r="1336" spans="1:3" x14ac:dyDescent="0.2">
      <c r="A1336" s="1">
        <v>26</v>
      </c>
      <c r="B1336" s="1">
        <v>894</v>
      </c>
      <c r="C1336" s="1">
        <v>3132.884</v>
      </c>
    </row>
    <row r="1337" spans="1:3" x14ac:dyDescent="0.2">
      <c r="A1337" s="1">
        <v>26</v>
      </c>
      <c r="B1337" s="1">
        <v>0</v>
      </c>
      <c r="C1337" s="1">
        <v>90.777000000000001</v>
      </c>
    </row>
    <row r="1338" spans="1:3" x14ac:dyDescent="0.2">
      <c r="A1338" s="1">
        <v>27</v>
      </c>
      <c r="B1338" s="1">
        <v>288411</v>
      </c>
      <c r="C1338" s="1">
        <v>222.91300000000001</v>
      </c>
    </row>
    <row r="1339" spans="1:3" x14ac:dyDescent="0.2">
      <c r="A1339" s="1">
        <v>27</v>
      </c>
      <c r="B1339" s="1">
        <v>343393</v>
      </c>
      <c r="C1339" s="1">
        <v>171.04300000000001</v>
      </c>
    </row>
    <row r="1340" spans="1:3" x14ac:dyDescent="0.2">
      <c r="A1340" s="1">
        <v>27</v>
      </c>
      <c r="B1340" s="1">
        <v>485851</v>
      </c>
      <c r="C1340" s="1">
        <v>1018.046</v>
      </c>
    </row>
    <row r="1341" spans="1:3" x14ac:dyDescent="0.2">
      <c r="A1341" s="1">
        <v>27</v>
      </c>
      <c r="B1341" s="1">
        <v>465619</v>
      </c>
      <c r="C1341" s="1">
        <v>2023.1410000000001</v>
      </c>
    </row>
    <row r="1342" spans="1:3" x14ac:dyDescent="0.2">
      <c r="A1342" s="1">
        <v>27</v>
      </c>
      <c r="B1342" s="1">
        <v>436627</v>
      </c>
      <c r="C1342" s="1">
        <v>2898.9859999999999</v>
      </c>
    </row>
    <row r="1343" spans="1:3" x14ac:dyDescent="0.2">
      <c r="A1343" s="1">
        <v>27</v>
      </c>
      <c r="B1343" s="1">
        <v>407111</v>
      </c>
      <c r="C1343" s="1">
        <v>2948.502</v>
      </c>
    </row>
    <row r="1344" spans="1:3" x14ac:dyDescent="0.2">
      <c r="A1344" s="1">
        <v>27</v>
      </c>
      <c r="B1344" s="1">
        <v>377759</v>
      </c>
      <c r="C1344" s="1">
        <v>2935.6669999999999</v>
      </c>
    </row>
    <row r="1345" spans="1:3" x14ac:dyDescent="0.2">
      <c r="A1345" s="1">
        <v>27</v>
      </c>
      <c r="B1345" s="1">
        <v>348736</v>
      </c>
      <c r="C1345" s="1">
        <v>2901.7860000000001</v>
      </c>
    </row>
    <row r="1346" spans="1:3" x14ac:dyDescent="0.2">
      <c r="A1346" s="1">
        <v>27</v>
      </c>
      <c r="B1346" s="1">
        <v>319640</v>
      </c>
      <c r="C1346" s="1">
        <v>2910.8539999999998</v>
      </c>
    </row>
    <row r="1347" spans="1:3" x14ac:dyDescent="0.2">
      <c r="A1347" s="1">
        <v>27</v>
      </c>
      <c r="B1347" s="1">
        <v>290738</v>
      </c>
      <c r="C1347" s="1">
        <v>2889.549</v>
      </c>
    </row>
    <row r="1348" spans="1:3" x14ac:dyDescent="0.2">
      <c r="A1348" s="1">
        <v>27</v>
      </c>
      <c r="B1348" s="1">
        <v>261663</v>
      </c>
      <c r="C1348" s="1">
        <v>2908.0619999999999</v>
      </c>
    </row>
    <row r="1349" spans="1:3" x14ac:dyDescent="0.2">
      <c r="A1349" s="1">
        <v>27</v>
      </c>
      <c r="B1349" s="1">
        <v>232199</v>
      </c>
      <c r="C1349" s="1">
        <v>2943.6480000000001</v>
      </c>
    </row>
    <row r="1350" spans="1:3" x14ac:dyDescent="0.2">
      <c r="A1350" s="1">
        <v>27</v>
      </c>
      <c r="B1350" s="1">
        <v>202566</v>
      </c>
      <c r="C1350" s="1">
        <v>2965.7339999999999</v>
      </c>
    </row>
    <row r="1351" spans="1:3" x14ac:dyDescent="0.2">
      <c r="A1351" s="1">
        <v>27</v>
      </c>
      <c r="B1351" s="1">
        <v>173330</v>
      </c>
      <c r="C1351" s="1">
        <v>2922.2759999999998</v>
      </c>
    </row>
    <row r="1352" spans="1:3" x14ac:dyDescent="0.2">
      <c r="A1352" s="1">
        <v>27</v>
      </c>
      <c r="B1352" s="1">
        <v>144094</v>
      </c>
      <c r="C1352" s="1">
        <v>2921.9490000000001</v>
      </c>
    </row>
    <row r="1353" spans="1:3" x14ac:dyDescent="0.2">
      <c r="A1353" s="1">
        <v>27</v>
      </c>
      <c r="B1353" s="1">
        <v>114460</v>
      </c>
      <c r="C1353" s="1">
        <v>2963.2109999999998</v>
      </c>
    </row>
    <row r="1354" spans="1:3" x14ac:dyDescent="0.2">
      <c r="A1354" s="1">
        <v>27</v>
      </c>
      <c r="B1354" s="1">
        <v>84566</v>
      </c>
      <c r="C1354" s="1">
        <v>2989.1529999999998</v>
      </c>
    </row>
    <row r="1355" spans="1:3" x14ac:dyDescent="0.2">
      <c r="A1355" s="1">
        <v>27</v>
      </c>
      <c r="B1355" s="1">
        <v>54553</v>
      </c>
      <c r="C1355" s="1">
        <v>3001.0659999999998</v>
      </c>
    </row>
    <row r="1356" spans="1:3" x14ac:dyDescent="0.2">
      <c r="A1356" s="1">
        <v>27</v>
      </c>
      <c r="B1356" s="1">
        <v>23750</v>
      </c>
      <c r="C1356" s="1">
        <v>3081.91</v>
      </c>
    </row>
    <row r="1357" spans="1:3" x14ac:dyDescent="0.2">
      <c r="A1357" s="1">
        <v>27</v>
      </c>
      <c r="B1357" s="1">
        <v>0</v>
      </c>
      <c r="C1357" s="1">
        <v>2374.4009999999998</v>
      </c>
    </row>
    <row r="1358" spans="1:3" x14ac:dyDescent="0.2">
      <c r="A1358" s="1">
        <v>28</v>
      </c>
      <c r="B1358" s="1">
        <v>61652</v>
      </c>
      <c r="C1358" s="1">
        <v>96.9</v>
      </c>
    </row>
    <row r="1359" spans="1:3" x14ac:dyDescent="0.2">
      <c r="A1359" s="1">
        <v>28</v>
      </c>
      <c r="B1359" s="1">
        <v>293448</v>
      </c>
      <c r="C1359" s="1">
        <v>168.64</v>
      </c>
    </row>
    <row r="1360" spans="1:3" x14ac:dyDescent="0.2">
      <c r="A1360" s="1">
        <v>28</v>
      </c>
      <c r="B1360" s="1">
        <v>422147</v>
      </c>
      <c r="C1360" s="1">
        <v>279.68599999999998</v>
      </c>
    </row>
    <row r="1361" spans="1:3" x14ac:dyDescent="0.2">
      <c r="A1361" s="1">
        <v>28</v>
      </c>
      <c r="B1361" s="1">
        <v>473498</v>
      </c>
      <c r="C1361" s="1">
        <v>2103.6590000000001</v>
      </c>
    </row>
    <row r="1362" spans="1:3" x14ac:dyDescent="0.2">
      <c r="A1362" s="1">
        <v>28</v>
      </c>
      <c r="B1362" s="1">
        <v>452084</v>
      </c>
      <c r="C1362" s="1">
        <v>2138.768</v>
      </c>
    </row>
    <row r="1363" spans="1:3" x14ac:dyDescent="0.2">
      <c r="A1363" s="1">
        <v>28</v>
      </c>
      <c r="B1363" s="1">
        <v>421319</v>
      </c>
      <c r="C1363" s="1">
        <v>3076.2849999999999</v>
      </c>
    </row>
    <row r="1364" spans="1:3" x14ac:dyDescent="0.2">
      <c r="A1364" s="1">
        <v>28</v>
      </c>
      <c r="B1364" s="1">
        <v>391163</v>
      </c>
      <c r="C1364" s="1">
        <v>3017.3029999999999</v>
      </c>
    </row>
    <row r="1365" spans="1:3" x14ac:dyDescent="0.2">
      <c r="A1365" s="1">
        <v>28</v>
      </c>
      <c r="B1365" s="1">
        <v>360459</v>
      </c>
      <c r="C1365" s="1">
        <v>3067.4740000000002</v>
      </c>
    </row>
    <row r="1366" spans="1:3" x14ac:dyDescent="0.2">
      <c r="A1366" s="1">
        <v>28</v>
      </c>
      <c r="B1366" s="1">
        <v>329981</v>
      </c>
      <c r="C1366" s="1">
        <v>3047.7460000000001</v>
      </c>
    </row>
    <row r="1367" spans="1:3" x14ac:dyDescent="0.2">
      <c r="A1367" s="1">
        <v>28</v>
      </c>
      <c r="B1367" s="1">
        <v>299803</v>
      </c>
      <c r="C1367" s="1">
        <v>3019.63</v>
      </c>
    </row>
    <row r="1368" spans="1:3" x14ac:dyDescent="0.2">
      <c r="A1368" s="1">
        <v>28</v>
      </c>
      <c r="B1368" s="1">
        <v>268937</v>
      </c>
      <c r="C1368" s="1">
        <v>3084.4839999999999</v>
      </c>
    </row>
    <row r="1369" spans="1:3" x14ac:dyDescent="0.2">
      <c r="A1369" s="1">
        <v>28</v>
      </c>
      <c r="B1369" s="1">
        <v>238079</v>
      </c>
      <c r="C1369" s="1">
        <v>3085.0410000000002</v>
      </c>
    </row>
    <row r="1370" spans="1:3" x14ac:dyDescent="0.2">
      <c r="A1370" s="1">
        <v>28</v>
      </c>
      <c r="B1370" s="1">
        <v>207126</v>
      </c>
      <c r="C1370" s="1">
        <v>3097.7040000000002</v>
      </c>
    </row>
    <row r="1371" spans="1:3" x14ac:dyDescent="0.2">
      <c r="A1371" s="1">
        <v>28</v>
      </c>
      <c r="B1371" s="1">
        <v>182947</v>
      </c>
      <c r="C1371" s="1">
        <v>2415.056</v>
      </c>
    </row>
    <row r="1372" spans="1:3" x14ac:dyDescent="0.2">
      <c r="A1372" s="1">
        <v>28</v>
      </c>
      <c r="B1372" s="1">
        <v>151741</v>
      </c>
      <c r="C1372" s="1">
        <v>3121.6880000000001</v>
      </c>
    </row>
    <row r="1373" spans="1:3" x14ac:dyDescent="0.2">
      <c r="A1373" s="1">
        <v>28</v>
      </c>
      <c r="B1373" s="1">
        <v>121489</v>
      </c>
      <c r="C1373" s="1">
        <v>3021.6190000000001</v>
      </c>
    </row>
    <row r="1374" spans="1:3" x14ac:dyDescent="0.2">
      <c r="A1374" s="1">
        <v>28</v>
      </c>
      <c r="B1374" s="1">
        <v>90125</v>
      </c>
      <c r="C1374" s="1">
        <v>3136.05</v>
      </c>
    </row>
    <row r="1375" spans="1:3" x14ac:dyDescent="0.2">
      <c r="A1375" s="1">
        <v>28</v>
      </c>
      <c r="B1375" s="1">
        <v>59396</v>
      </c>
      <c r="C1375" s="1">
        <v>3073.1419999999998</v>
      </c>
    </row>
    <row r="1376" spans="1:3" x14ac:dyDescent="0.2">
      <c r="A1376" s="1">
        <v>28</v>
      </c>
      <c r="B1376" s="1">
        <v>28329</v>
      </c>
      <c r="C1376" s="1">
        <v>3104.31</v>
      </c>
    </row>
    <row r="1377" spans="1:3" x14ac:dyDescent="0.2">
      <c r="A1377" s="1">
        <v>28</v>
      </c>
      <c r="B1377" s="1">
        <v>0</v>
      </c>
      <c r="C1377" s="1">
        <v>2834.8130000000001</v>
      </c>
    </row>
    <row r="1378" spans="1:3" x14ac:dyDescent="0.2">
      <c r="A1378" s="1">
        <v>29</v>
      </c>
      <c r="B1378" s="1">
        <v>33428</v>
      </c>
      <c r="C1378" s="1">
        <v>66.335999999999999</v>
      </c>
    </row>
    <row r="1379" spans="1:3" x14ac:dyDescent="0.2">
      <c r="A1379" s="1">
        <v>29</v>
      </c>
      <c r="B1379" s="1">
        <v>368444</v>
      </c>
      <c r="C1379" s="1">
        <v>270.92500000000001</v>
      </c>
    </row>
    <row r="1380" spans="1:3" x14ac:dyDescent="0.2">
      <c r="A1380" s="1">
        <v>29</v>
      </c>
      <c r="B1380" s="1">
        <v>388474</v>
      </c>
      <c r="C1380" s="1">
        <v>152.447</v>
      </c>
    </row>
    <row r="1381" spans="1:3" x14ac:dyDescent="0.2">
      <c r="A1381" s="1">
        <v>29</v>
      </c>
      <c r="B1381" s="1">
        <v>478763</v>
      </c>
      <c r="C1381" s="1">
        <v>1630.2539999999999</v>
      </c>
    </row>
    <row r="1382" spans="1:3" x14ac:dyDescent="0.2">
      <c r="A1382" s="1">
        <v>29</v>
      </c>
      <c r="B1382" s="1">
        <v>448124</v>
      </c>
      <c r="C1382" s="1">
        <v>3064.9259999999999</v>
      </c>
    </row>
    <row r="1383" spans="1:3" x14ac:dyDescent="0.2">
      <c r="A1383" s="1">
        <v>29</v>
      </c>
      <c r="B1383" s="1">
        <v>416812</v>
      </c>
      <c r="C1383" s="1">
        <v>3130.1849999999999</v>
      </c>
    </row>
    <row r="1384" spans="1:3" x14ac:dyDescent="0.2">
      <c r="A1384" s="1">
        <v>29</v>
      </c>
      <c r="B1384" s="1">
        <v>385445</v>
      </c>
      <c r="C1384" s="1">
        <v>3136.92</v>
      </c>
    </row>
    <row r="1385" spans="1:3" x14ac:dyDescent="0.2">
      <c r="A1385" s="1">
        <v>29</v>
      </c>
      <c r="B1385" s="1">
        <v>354016</v>
      </c>
      <c r="C1385" s="1">
        <v>3142.0210000000002</v>
      </c>
    </row>
    <row r="1386" spans="1:3" x14ac:dyDescent="0.2">
      <c r="A1386" s="1">
        <v>29</v>
      </c>
      <c r="B1386" s="1">
        <v>322631</v>
      </c>
      <c r="C1386" s="1">
        <v>3135.4569999999999</v>
      </c>
    </row>
    <row r="1387" spans="1:3" x14ac:dyDescent="0.2">
      <c r="A1387" s="1">
        <v>29</v>
      </c>
      <c r="B1387" s="1">
        <v>291276</v>
      </c>
      <c r="C1387" s="1">
        <v>3136.703</v>
      </c>
    </row>
    <row r="1388" spans="1:3" x14ac:dyDescent="0.2">
      <c r="A1388" s="1">
        <v>29</v>
      </c>
      <c r="B1388" s="1">
        <v>260229</v>
      </c>
      <c r="C1388" s="1">
        <v>3098.65</v>
      </c>
    </row>
    <row r="1389" spans="1:3" x14ac:dyDescent="0.2">
      <c r="A1389" s="1">
        <v>29</v>
      </c>
      <c r="B1389" s="1">
        <v>228862</v>
      </c>
      <c r="C1389" s="1">
        <v>3136.6489999999999</v>
      </c>
    </row>
    <row r="1390" spans="1:3" x14ac:dyDescent="0.2">
      <c r="A1390" s="1">
        <v>29</v>
      </c>
      <c r="B1390" s="1">
        <v>197330</v>
      </c>
      <c r="C1390" s="1">
        <v>3153.078</v>
      </c>
    </row>
    <row r="1391" spans="1:3" x14ac:dyDescent="0.2">
      <c r="A1391" s="1">
        <v>29</v>
      </c>
      <c r="B1391" s="1">
        <v>166223</v>
      </c>
      <c r="C1391" s="1">
        <v>3110.8649999999998</v>
      </c>
    </row>
    <row r="1392" spans="1:3" x14ac:dyDescent="0.2">
      <c r="A1392" s="1">
        <v>29</v>
      </c>
      <c r="B1392" s="1">
        <v>135316</v>
      </c>
      <c r="C1392" s="1">
        <v>3090.252</v>
      </c>
    </row>
    <row r="1393" spans="1:3" x14ac:dyDescent="0.2">
      <c r="A1393" s="1">
        <v>29</v>
      </c>
      <c r="B1393" s="1">
        <v>103488</v>
      </c>
      <c r="C1393" s="1">
        <v>3182.8879999999999</v>
      </c>
    </row>
    <row r="1394" spans="1:3" x14ac:dyDescent="0.2">
      <c r="A1394" s="1">
        <v>29</v>
      </c>
      <c r="B1394" s="1">
        <v>73057</v>
      </c>
      <c r="C1394" s="1">
        <v>3042.84</v>
      </c>
    </row>
    <row r="1395" spans="1:3" x14ac:dyDescent="0.2">
      <c r="A1395" s="1">
        <v>29</v>
      </c>
      <c r="B1395" s="1">
        <v>42514</v>
      </c>
      <c r="C1395" s="1">
        <v>3053.9589999999998</v>
      </c>
    </row>
    <row r="1396" spans="1:3" x14ac:dyDescent="0.2">
      <c r="A1396" s="1">
        <v>29</v>
      </c>
      <c r="B1396" s="1">
        <v>9855</v>
      </c>
      <c r="C1396" s="1">
        <v>3266.58</v>
      </c>
    </row>
    <row r="1397" spans="1:3" x14ac:dyDescent="0.2">
      <c r="A1397" s="1">
        <v>29</v>
      </c>
      <c r="B1397" s="1">
        <v>0</v>
      </c>
      <c r="C1397" s="1">
        <v>986.697</v>
      </c>
    </row>
    <row r="1398" spans="1:3" x14ac:dyDescent="0.2">
      <c r="A1398" s="1">
        <v>30</v>
      </c>
      <c r="B1398" s="1">
        <v>187365</v>
      </c>
      <c r="C1398" s="1">
        <v>184.94200000000001</v>
      </c>
    </row>
    <row r="1399" spans="1:3" x14ac:dyDescent="0.2">
      <c r="A1399" s="1">
        <v>30</v>
      </c>
      <c r="B1399" s="1">
        <v>457170</v>
      </c>
      <c r="C1399" s="1">
        <v>408.95699999999999</v>
      </c>
    </row>
    <row r="1400" spans="1:3" x14ac:dyDescent="0.2">
      <c r="A1400" s="1">
        <v>30</v>
      </c>
      <c r="B1400" s="1">
        <v>472675</v>
      </c>
      <c r="C1400" s="1">
        <v>134.69999999999999</v>
      </c>
    </row>
    <row r="1401" spans="1:3" x14ac:dyDescent="0.2">
      <c r="A1401" s="1">
        <v>30</v>
      </c>
      <c r="B1401" s="1">
        <v>470391</v>
      </c>
      <c r="C1401" s="1">
        <v>2229.0509999999999</v>
      </c>
    </row>
    <row r="1402" spans="1:3" x14ac:dyDescent="0.2">
      <c r="A1402" s="1">
        <v>30</v>
      </c>
      <c r="B1402" s="1">
        <v>438572</v>
      </c>
      <c r="C1402" s="1">
        <v>3180.8270000000002</v>
      </c>
    </row>
    <row r="1403" spans="1:3" x14ac:dyDescent="0.2">
      <c r="A1403" s="1">
        <v>30</v>
      </c>
      <c r="B1403" s="1">
        <v>406517</v>
      </c>
      <c r="C1403" s="1">
        <v>3204.2469999999998</v>
      </c>
    </row>
    <row r="1404" spans="1:3" x14ac:dyDescent="0.2">
      <c r="A1404" s="1">
        <v>30</v>
      </c>
      <c r="B1404" s="1">
        <v>374352</v>
      </c>
      <c r="C1404" s="1">
        <v>3213.605</v>
      </c>
    </row>
    <row r="1405" spans="1:3" x14ac:dyDescent="0.2">
      <c r="A1405" s="1">
        <v>30</v>
      </c>
      <c r="B1405" s="1">
        <v>343162</v>
      </c>
      <c r="C1405" s="1">
        <v>3118.5610000000001</v>
      </c>
    </row>
    <row r="1406" spans="1:3" x14ac:dyDescent="0.2">
      <c r="A1406" s="1">
        <v>30</v>
      </c>
      <c r="B1406" s="1">
        <v>311606</v>
      </c>
      <c r="C1406" s="1">
        <v>3156.4160000000002</v>
      </c>
    </row>
    <row r="1407" spans="1:3" x14ac:dyDescent="0.2">
      <c r="A1407" s="1">
        <v>30</v>
      </c>
      <c r="B1407" s="1">
        <v>280076</v>
      </c>
      <c r="C1407" s="1">
        <v>3149.82</v>
      </c>
    </row>
    <row r="1408" spans="1:3" x14ac:dyDescent="0.2">
      <c r="A1408" s="1">
        <v>30</v>
      </c>
      <c r="B1408" s="1">
        <v>248508</v>
      </c>
      <c r="C1408" s="1">
        <v>3157.24</v>
      </c>
    </row>
    <row r="1409" spans="1:3" x14ac:dyDescent="0.2">
      <c r="A1409" s="1">
        <v>30</v>
      </c>
      <c r="B1409" s="1">
        <v>216853</v>
      </c>
      <c r="C1409" s="1">
        <v>3164.8530000000001</v>
      </c>
    </row>
    <row r="1410" spans="1:3" x14ac:dyDescent="0.2">
      <c r="A1410" s="1">
        <v>30</v>
      </c>
      <c r="B1410" s="1">
        <v>184977</v>
      </c>
      <c r="C1410" s="1">
        <v>3187.4349999999999</v>
      </c>
    </row>
    <row r="1411" spans="1:3" x14ac:dyDescent="0.2">
      <c r="A1411" s="1">
        <v>30</v>
      </c>
      <c r="B1411" s="1">
        <v>153637</v>
      </c>
      <c r="C1411" s="1">
        <v>3133.6909999999998</v>
      </c>
    </row>
    <row r="1412" spans="1:3" x14ac:dyDescent="0.2">
      <c r="A1412" s="1">
        <v>30</v>
      </c>
      <c r="B1412" s="1">
        <v>121799</v>
      </c>
      <c r="C1412" s="1">
        <v>3183.4789999999998</v>
      </c>
    </row>
    <row r="1413" spans="1:3" x14ac:dyDescent="0.2">
      <c r="A1413" s="1">
        <v>30</v>
      </c>
      <c r="B1413" s="1">
        <v>89798</v>
      </c>
      <c r="C1413" s="1">
        <v>3199.9290000000001</v>
      </c>
    </row>
    <row r="1414" spans="1:3" x14ac:dyDescent="0.2">
      <c r="A1414" s="1">
        <v>30</v>
      </c>
      <c r="B1414" s="1">
        <v>56790</v>
      </c>
      <c r="C1414" s="1">
        <v>3301.877</v>
      </c>
    </row>
    <row r="1415" spans="1:3" x14ac:dyDescent="0.2">
      <c r="A1415" s="1">
        <v>30</v>
      </c>
      <c r="B1415" s="1">
        <v>24041</v>
      </c>
      <c r="C1415" s="1">
        <v>3274.1039999999998</v>
      </c>
    </row>
    <row r="1416" spans="1:3" x14ac:dyDescent="0.2">
      <c r="A1416" s="1">
        <v>30</v>
      </c>
      <c r="B1416" s="1">
        <v>0</v>
      </c>
      <c r="C1416" s="1">
        <v>2404.145</v>
      </c>
    </row>
    <row r="1417" spans="1:3" x14ac:dyDescent="0.2">
      <c r="A1417" s="1">
        <v>31</v>
      </c>
      <c r="B1417" s="1">
        <v>67337</v>
      </c>
      <c r="C1417" s="1">
        <v>120.379</v>
      </c>
    </row>
    <row r="1418" spans="1:3" x14ac:dyDescent="0.2">
      <c r="A1418" s="1">
        <v>31</v>
      </c>
      <c r="B1418" s="1">
        <v>315421</v>
      </c>
      <c r="C1418" s="1">
        <v>178.38800000000001</v>
      </c>
    </row>
    <row r="1419" spans="1:3" x14ac:dyDescent="0.2">
      <c r="A1419" s="1">
        <v>31</v>
      </c>
      <c r="B1419" s="1">
        <v>491016</v>
      </c>
      <c r="C1419" s="1">
        <v>596.37199999999996</v>
      </c>
    </row>
    <row r="1420" spans="1:3" x14ac:dyDescent="0.2">
      <c r="A1420" s="1">
        <v>31</v>
      </c>
      <c r="B1420" s="1">
        <v>469716</v>
      </c>
      <c r="C1420" s="1">
        <v>2129.9369999999999</v>
      </c>
    </row>
    <row r="1421" spans="1:3" x14ac:dyDescent="0.2">
      <c r="A1421" s="1">
        <v>31</v>
      </c>
      <c r="B1421" s="1">
        <v>437407</v>
      </c>
      <c r="C1421" s="1">
        <v>3232.3589999999999</v>
      </c>
    </row>
    <row r="1422" spans="1:3" x14ac:dyDescent="0.2">
      <c r="A1422" s="1">
        <v>31</v>
      </c>
      <c r="B1422" s="1">
        <v>405833</v>
      </c>
      <c r="C1422" s="1">
        <v>3154.3739999999998</v>
      </c>
    </row>
    <row r="1423" spans="1:3" x14ac:dyDescent="0.2">
      <c r="A1423" s="1">
        <v>31</v>
      </c>
      <c r="B1423" s="1">
        <v>373766</v>
      </c>
      <c r="C1423" s="1">
        <v>3206.7750000000001</v>
      </c>
    </row>
    <row r="1424" spans="1:3" x14ac:dyDescent="0.2">
      <c r="A1424" s="1">
        <v>31</v>
      </c>
      <c r="B1424" s="1">
        <v>341408</v>
      </c>
      <c r="C1424" s="1">
        <v>3236.3960000000002</v>
      </c>
    </row>
    <row r="1425" spans="1:3" x14ac:dyDescent="0.2">
      <c r="A1425" s="1">
        <v>31</v>
      </c>
      <c r="B1425" s="1">
        <v>308867</v>
      </c>
      <c r="C1425" s="1">
        <v>3252.8049999999998</v>
      </c>
    </row>
    <row r="1426" spans="1:3" x14ac:dyDescent="0.2">
      <c r="A1426" s="1">
        <v>31</v>
      </c>
      <c r="B1426" s="1">
        <v>276594</v>
      </c>
      <c r="C1426" s="1">
        <v>3229.9870000000001</v>
      </c>
    </row>
    <row r="1427" spans="1:3" x14ac:dyDescent="0.2">
      <c r="A1427" s="1">
        <v>31</v>
      </c>
      <c r="B1427" s="1">
        <v>244172</v>
      </c>
      <c r="C1427" s="1">
        <v>3239.848</v>
      </c>
    </row>
    <row r="1428" spans="1:3" x14ac:dyDescent="0.2">
      <c r="A1428" s="1">
        <v>31</v>
      </c>
      <c r="B1428" s="1">
        <v>211251</v>
      </c>
      <c r="C1428" s="1">
        <v>3290.3989999999999</v>
      </c>
    </row>
    <row r="1429" spans="1:3" x14ac:dyDescent="0.2">
      <c r="A1429" s="1">
        <v>31</v>
      </c>
      <c r="B1429" s="1">
        <v>178813</v>
      </c>
      <c r="C1429" s="1">
        <v>3243.665</v>
      </c>
    </row>
    <row r="1430" spans="1:3" x14ac:dyDescent="0.2">
      <c r="A1430" s="1">
        <v>31</v>
      </c>
      <c r="B1430" s="1">
        <v>146680</v>
      </c>
      <c r="C1430" s="1">
        <v>3213.422</v>
      </c>
    </row>
    <row r="1431" spans="1:3" x14ac:dyDescent="0.2">
      <c r="A1431" s="1">
        <v>31</v>
      </c>
      <c r="B1431" s="1">
        <v>122789</v>
      </c>
      <c r="C1431" s="1">
        <v>2390.134</v>
      </c>
    </row>
    <row r="1432" spans="1:3" x14ac:dyDescent="0.2">
      <c r="A1432" s="1">
        <v>31</v>
      </c>
      <c r="B1432" s="1">
        <v>90271</v>
      </c>
      <c r="C1432" s="1">
        <v>3250.5509999999999</v>
      </c>
    </row>
    <row r="1433" spans="1:3" x14ac:dyDescent="0.2">
      <c r="A1433" s="1">
        <v>31</v>
      </c>
      <c r="B1433" s="1">
        <v>56843</v>
      </c>
      <c r="C1433" s="1">
        <v>3342.2069999999999</v>
      </c>
    </row>
    <row r="1434" spans="1:3" x14ac:dyDescent="0.2">
      <c r="A1434" s="1">
        <v>31</v>
      </c>
      <c r="B1434" s="1">
        <v>23713</v>
      </c>
      <c r="C1434" s="1">
        <v>3315.788</v>
      </c>
    </row>
    <row r="1435" spans="1:3" x14ac:dyDescent="0.2">
      <c r="A1435" s="1">
        <v>31</v>
      </c>
      <c r="B1435" s="1">
        <v>0</v>
      </c>
      <c r="C1435" s="1">
        <v>2371.4009999999998</v>
      </c>
    </row>
    <row r="1436" spans="1:3" x14ac:dyDescent="0.2">
      <c r="A1436" s="1">
        <v>32</v>
      </c>
      <c r="B1436" s="1">
        <v>73478</v>
      </c>
      <c r="C1436" s="1">
        <v>135.178</v>
      </c>
    </row>
    <row r="1437" spans="1:3" x14ac:dyDescent="0.2">
      <c r="A1437" s="1">
        <v>32</v>
      </c>
      <c r="B1437" s="1">
        <v>301452</v>
      </c>
      <c r="C1437" s="1">
        <v>186.00700000000001</v>
      </c>
    </row>
    <row r="1438" spans="1:3" x14ac:dyDescent="0.2">
      <c r="A1438" s="1">
        <v>32</v>
      </c>
      <c r="B1438" s="1">
        <v>491937</v>
      </c>
      <c r="C1438" s="1">
        <v>481.577</v>
      </c>
    </row>
    <row r="1439" spans="1:3" x14ac:dyDescent="0.2">
      <c r="A1439" s="1">
        <v>32</v>
      </c>
      <c r="B1439" s="1">
        <v>469446</v>
      </c>
      <c r="C1439" s="1">
        <v>2251.2199999999998</v>
      </c>
    </row>
    <row r="1440" spans="1:3" x14ac:dyDescent="0.2">
      <c r="A1440" s="1">
        <v>32</v>
      </c>
      <c r="B1440" s="1">
        <v>436606</v>
      </c>
      <c r="C1440" s="1">
        <v>3281.0410000000002</v>
      </c>
    </row>
    <row r="1441" spans="1:3" x14ac:dyDescent="0.2">
      <c r="A1441" s="1">
        <v>32</v>
      </c>
      <c r="B1441" s="1">
        <v>403574</v>
      </c>
      <c r="C1441" s="1">
        <v>3304.9079999999999</v>
      </c>
    </row>
    <row r="1442" spans="1:3" x14ac:dyDescent="0.2">
      <c r="A1442" s="1">
        <v>32</v>
      </c>
      <c r="B1442" s="1">
        <v>369215</v>
      </c>
      <c r="C1442" s="1">
        <v>3433.9859999999999</v>
      </c>
    </row>
    <row r="1443" spans="1:3" x14ac:dyDescent="0.2">
      <c r="A1443" s="1">
        <v>32</v>
      </c>
      <c r="B1443" s="1">
        <v>335211</v>
      </c>
      <c r="C1443" s="1">
        <v>3401.7779999999998</v>
      </c>
    </row>
    <row r="1444" spans="1:3" x14ac:dyDescent="0.2">
      <c r="A1444" s="1">
        <v>32</v>
      </c>
      <c r="B1444" s="1">
        <v>301495</v>
      </c>
      <c r="C1444" s="1">
        <v>3369.8339999999998</v>
      </c>
    </row>
    <row r="1445" spans="1:3" x14ac:dyDescent="0.2">
      <c r="A1445" s="1">
        <v>32</v>
      </c>
      <c r="B1445" s="1">
        <v>268476</v>
      </c>
      <c r="C1445" s="1">
        <v>3302.28</v>
      </c>
    </row>
    <row r="1446" spans="1:3" x14ac:dyDescent="0.2">
      <c r="A1446" s="1">
        <v>32</v>
      </c>
      <c r="B1446" s="1">
        <v>234869</v>
      </c>
      <c r="C1446" s="1">
        <v>3359.94</v>
      </c>
    </row>
    <row r="1447" spans="1:3" x14ac:dyDescent="0.2">
      <c r="A1447" s="1">
        <v>32</v>
      </c>
      <c r="B1447" s="1">
        <v>200774</v>
      </c>
      <c r="C1447" s="1">
        <v>3409.395</v>
      </c>
    </row>
    <row r="1448" spans="1:3" x14ac:dyDescent="0.2">
      <c r="A1448" s="1">
        <v>32</v>
      </c>
      <c r="B1448" s="1">
        <v>167495</v>
      </c>
      <c r="C1448" s="1">
        <v>3327.6149999999998</v>
      </c>
    </row>
    <row r="1449" spans="1:3" x14ac:dyDescent="0.2">
      <c r="A1449" s="1">
        <v>32</v>
      </c>
      <c r="B1449" s="1">
        <v>134114</v>
      </c>
      <c r="C1449" s="1">
        <v>3337.94</v>
      </c>
    </row>
    <row r="1450" spans="1:3" x14ac:dyDescent="0.2">
      <c r="A1450" s="1">
        <v>32</v>
      </c>
      <c r="B1450" s="1">
        <v>100021</v>
      </c>
      <c r="C1450" s="1">
        <v>3409.3240000000001</v>
      </c>
    </row>
    <row r="1451" spans="1:3" x14ac:dyDescent="0.2">
      <c r="A1451" s="1">
        <v>32</v>
      </c>
      <c r="B1451" s="1">
        <v>65834</v>
      </c>
      <c r="C1451" s="1">
        <v>3420.5509999999999</v>
      </c>
    </row>
    <row r="1452" spans="1:3" x14ac:dyDescent="0.2">
      <c r="A1452" s="1">
        <v>32</v>
      </c>
      <c r="B1452" s="1">
        <v>31351</v>
      </c>
      <c r="C1452" s="1">
        <v>3446.9140000000002</v>
      </c>
    </row>
    <row r="1453" spans="1:3" x14ac:dyDescent="0.2">
      <c r="A1453" s="1">
        <v>32</v>
      </c>
      <c r="B1453" s="1">
        <v>0</v>
      </c>
      <c r="C1453" s="1">
        <v>3133.7310000000002</v>
      </c>
    </row>
    <row r="1454" spans="1:3" x14ac:dyDescent="0.2">
      <c r="A1454" s="1">
        <v>33</v>
      </c>
      <c r="B1454" s="1">
        <v>32194</v>
      </c>
      <c r="C1454" s="1">
        <v>70.432000000000002</v>
      </c>
    </row>
    <row r="1455" spans="1:3" x14ac:dyDescent="0.2">
      <c r="A1455" s="1">
        <v>33</v>
      </c>
      <c r="B1455" s="1">
        <v>302366</v>
      </c>
      <c r="C1455" s="1">
        <v>220.25700000000001</v>
      </c>
    </row>
    <row r="1456" spans="1:3" x14ac:dyDescent="0.2">
      <c r="A1456" s="1">
        <v>33</v>
      </c>
      <c r="B1456" s="1">
        <v>387390</v>
      </c>
      <c r="C1456" s="1">
        <v>270.89299999999997</v>
      </c>
    </row>
    <row r="1457" spans="1:3" x14ac:dyDescent="0.2">
      <c r="A1457" s="1">
        <v>33</v>
      </c>
      <c r="B1457" s="1">
        <v>478363</v>
      </c>
      <c r="C1457" s="1">
        <v>1601.1890000000001</v>
      </c>
    </row>
    <row r="1458" spans="1:3" x14ac:dyDescent="0.2">
      <c r="A1458" s="1">
        <v>33</v>
      </c>
      <c r="B1458" s="1">
        <v>445394</v>
      </c>
      <c r="C1458" s="1">
        <v>3293.56</v>
      </c>
    </row>
    <row r="1459" spans="1:3" x14ac:dyDescent="0.2">
      <c r="A1459" s="1">
        <v>33</v>
      </c>
      <c r="B1459" s="1">
        <v>415609</v>
      </c>
      <c r="C1459" s="1">
        <v>2979.5549999999998</v>
      </c>
    </row>
    <row r="1460" spans="1:3" x14ac:dyDescent="0.2">
      <c r="A1460" s="1">
        <v>33</v>
      </c>
      <c r="B1460" s="1">
        <v>381836</v>
      </c>
      <c r="C1460" s="1">
        <v>3375.6480000000001</v>
      </c>
    </row>
    <row r="1461" spans="1:3" x14ac:dyDescent="0.2">
      <c r="A1461" s="1">
        <v>33</v>
      </c>
      <c r="B1461" s="1">
        <v>356097</v>
      </c>
      <c r="C1461" s="1">
        <v>2573.8389999999999</v>
      </c>
    </row>
    <row r="1462" spans="1:3" x14ac:dyDescent="0.2">
      <c r="A1462" s="1">
        <v>33</v>
      </c>
      <c r="B1462" s="1">
        <v>322140</v>
      </c>
      <c r="C1462" s="1">
        <v>3395.6469999999999</v>
      </c>
    </row>
    <row r="1463" spans="1:3" x14ac:dyDescent="0.2">
      <c r="A1463" s="1">
        <v>33</v>
      </c>
      <c r="B1463" s="1">
        <v>288318</v>
      </c>
      <c r="C1463" s="1">
        <v>3382.8960000000002</v>
      </c>
    </row>
    <row r="1464" spans="1:3" x14ac:dyDescent="0.2">
      <c r="A1464" s="1">
        <v>33</v>
      </c>
      <c r="B1464" s="1">
        <v>253880</v>
      </c>
      <c r="C1464" s="1">
        <v>3443.0459999999998</v>
      </c>
    </row>
    <row r="1465" spans="1:3" x14ac:dyDescent="0.2">
      <c r="A1465" s="1">
        <v>33</v>
      </c>
      <c r="B1465" s="1">
        <v>219201</v>
      </c>
      <c r="C1465" s="1">
        <v>3467.5729999999999</v>
      </c>
    </row>
    <row r="1466" spans="1:3" x14ac:dyDescent="0.2">
      <c r="A1466" s="1">
        <v>33</v>
      </c>
      <c r="B1466" s="1">
        <v>184878</v>
      </c>
      <c r="C1466" s="1">
        <v>3432.6280000000002</v>
      </c>
    </row>
    <row r="1467" spans="1:3" x14ac:dyDescent="0.2">
      <c r="A1467" s="1">
        <v>33</v>
      </c>
      <c r="B1467" s="1">
        <v>151151</v>
      </c>
      <c r="C1467" s="1">
        <v>3372.8969999999999</v>
      </c>
    </row>
    <row r="1468" spans="1:3" x14ac:dyDescent="0.2">
      <c r="A1468" s="1">
        <v>33</v>
      </c>
      <c r="B1468" s="1">
        <v>117417</v>
      </c>
      <c r="C1468" s="1">
        <v>3372.7849999999999</v>
      </c>
    </row>
    <row r="1469" spans="1:3" x14ac:dyDescent="0.2">
      <c r="A1469" s="1">
        <v>33</v>
      </c>
      <c r="B1469" s="1">
        <v>83275</v>
      </c>
      <c r="C1469" s="1">
        <v>3413.846</v>
      </c>
    </row>
    <row r="1470" spans="1:3" x14ac:dyDescent="0.2">
      <c r="A1470" s="1">
        <v>33</v>
      </c>
      <c r="B1470" s="1">
        <v>48982</v>
      </c>
      <c r="C1470" s="1">
        <v>3430.8620000000001</v>
      </c>
    </row>
    <row r="1471" spans="1:3" x14ac:dyDescent="0.2">
      <c r="A1471" s="1">
        <v>33</v>
      </c>
      <c r="B1471" s="1">
        <v>14084</v>
      </c>
      <c r="C1471" s="1">
        <v>3487.9609999999998</v>
      </c>
    </row>
    <row r="1472" spans="1:3" x14ac:dyDescent="0.2">
      <c r="A1472" s="1">
        <v>33</v>
      </c>
      <c r="B1472" s="1">
        <v>0</v>
      </c>
      <c r="C1472" s="1">
        <v>1410.971</v>
      </c>
    </row>
    <row r="1473" spans="1:3" x14ac:dyDescent="0.2">
      <c r="A1473" s="1">
        <v>34</v>
      </c>
      <c r="B1473" s="1">
        <v>174217</v>
      </c>
      <c r="C1473" s="1">
        <v>229.096</v>
      </c>
    </row>
    <row r="1474" spans="1:3" x14ac:dyDescent="0.2">
      <c r="A1474" s="1">
        <v>34</v>
      </c>
      <c r="B1474" s="1">
        <v>363028</v>
      </c>
      <c r="C1474" s="1">
        <v>237.67500000000001</v>
      </c>
    </row>
    <row r="1475" spans="1:3" x14ac:dyDescent="0.2">
      <c r="A1475" s="1">
        <v>34</v>
      </c>
      <c r="B1475" s="1">
        <v>451308</v>
      </c>
      <c r="C1475" s="1">
        <v>255.73599999999999</v>
      </c>
    </row>
    <row r="1476" spans="1:3" x14ac:dyDescent="0.2">
      <c r="A1476" s="1">
        <v>34</v>
      </c>
      <c r="B1476" s="1">
        <v>461185</v>
      </c>
      <c r="C1476" s="1">
        <v>3155.87</v>
      </c>
    </row>
    <row r="1477" spans="1:3" x14ac:dyDescent="0.2">
      <c r="A1477" s="1">
        <v>34</v>
      </c>
      <c r="B1477" s="1">
        <v>426503</v>
      </c>
      <c r="C1477" s="1">
        <v>3468.2179999999998</v>
      </c>
    </row>
    <row r="1478" spans="1:3" x14ac:dyDescent="0.2">
      <c r="A1478" s="1">
        <v>34</v>
      </c>
      <c r="B1478" s="1">
        <v>392845</v>
      </c>
      <c r="C1478" s="1">
        <v>3365.4720000000002</v>
      </c>
    </row>
    <row r="1479" spans="1:3" x14ac:dyDescent="0.2">
      <c r="A1479" s="1">
        <v>34</v>
      </c>
      <c r="B1479" s="1">
        <v>358280</v>
      </c>
      <c r="C1479" s="1">
        <v>3458.4389999999999</v>
      </c>
    </row>
    <row r="1480" spans="1:3" x14ac:dyDescent="0.2">
      <c r="A1480" s="1">
        <v>34</v>
      </c>
      <c r="B1480" s="1">
        <v>324203</v>
      </c>
      <c r="C1480" s="1">
        <v>3404.2179999999998</v>
      </c>
    </row>
    <row r="1481" spans="1:3" x14ac:dyDescent="0.2">
      <c r="A1481" s="1">
        <v>34</v>
      </c>
      <c r="B1481" s="1">
        <v>289463</v>
      </c>
      <c r="C1481" s="1">
        <v>3473.9090000000001</v>
      </c>
    </row>
    <row r="1482" spans="1:3" x14ac:dyDescent="0.2">
      <c r="A1482" s="1">
        <v>34</v>
      </c>
      <c r="B1482" s="1">
        <v>255412</v>
      </c>
      <c r="C1482" s="1">
        <v>3405.0360000000001</v>
      </c>
    </row>
    <row r="1483" spans="1:3" x14ac:dyDescent="0.2">
      <c r="A1483" s="1">
        <v>34</v>
      </c>
      <c r="B1483" s="1">
        <v>220966</v>
      </c>
      <c r="C1483" s="1">
        <v>3447.069</v>
      </c>
    </row>
    <row r="1484" spans="1:3" x14ac:dyDescent="0.2">
      <c r="A1484" s="1">
        <v>34</v>
      </c>
      <c r="B1484" s="1">
        <v>186785</v>
      </c>
      <c r="C1484" s="1">
        <v>3417.6759999999999</v>
      </c>
    </row>
    <row r="1485" spans="1:3" x14ac:dyDescent="0.2">
      <c r="A1485" s="1">
        <v>34</v>
      </c>
      <c r="B1485" s="1">
        <v>153270</v>
      </c>
      <c r="C1485" s="1">
        <v>3348.6909999999998</v>
      </c>
    </row>
    <row r="1486" spans="1:3" x14ac:dyDescent="0.2">
      <c r="A1486" s="1">
        <v>34</v>
      </c>
      <c r="B1486" s="1">
        <v>118992</v>
      </c>
      <c r="C1486" s="1">
        <v>3427.6790000000001</v>
      </c>
    </row>
    <row r="1487" spans="1:3" x14ac:dyDescent="0.2">
      <c r="A1487" s="1">
        <v>34</v>
      </c>
      <c r="B1487" s="1">
        <v>85281</v>
      </c>
      <c r="C1487" s="1">
        <v>3371.248</v>
      </c>
    </row>
    <row r="1488" spans="1:3" x14ac:dyDescent="0.2">
      <c r="A1488" s="1">
        <v>34</v>
      </c>
      <c r="B1488" s="1">
        <v>49959</v>
      </c>
      <c r="C1488" s="1">
        <v>3531.9029999999998</v>
      </c>
    </row>
    <row r="1489" spans="1:3" x14ac:dyDescent="0.2">
      <c r="A1489" s="1">
        <v>34</v>
      </c>
      <c r="B1489" s="1">
        <v>14283</v>
      </c>
      <c r="C1489" s="1">
        <v>3567.8589999999999</v>
      </c>
    </row>
    <row r="1490" spans="1:3" x14ac:dyDescent="0.2">
      <c r="A1490" s="1">
        <v>34</v>
      </c>
      <c r="B1490" s="1">
        <v>0</v>
      </c>
      <c r="C1490" s="1">
        <v>1430.4839999999999</v>
      </c>
    </row>
    <row r="1491" spans="1:3" x14ac:dyDescent="0.2">
      <c r="A1491" s="1">
        <v>35</v>
      </c>
      <c r="B1491" s="1">
        <v>161705</v>
      </c>
      <c r="C1491" s="1">
        <v>223.71</v>
      </c>
    </row>
    <row r="1492" spans="1:3" x14ac:dyDescent="0.2">
      <c r="A1492" s="1">
        <v>35</v>
      </c>
      <c r="B1492" s="1">
        <v>356474</v>
      </c>
      <c r="C1492" s="1">
        <v>281.39400000000001</v>
      </c>
    </row>
    <row r="1493" spans="1:3" x14ac:dyDescent="0.2">
      <c r="A1493" s="1">
        <v>35</v>
      </c>
      <c r="B1493" s="1">
        <v>480522</v>
      </c>
      <c r="C1493" s="1">
        <v>1439.71</v>
      </c>
    </row>
    <row r="1494" spans="1:3" x14ac:dyDescent="0.2">
      <c r="A1494" s="1">
        <v>35</v>
      </c>
      <c r="B1494" s="1">
        <v>446268</v>
      </c>
      <c r="C1494" s="1">
        <v>3427.7719999999999</v>
      </c>
    </row>
    <row r="1495" spans="1:3" x14ac:dyDescent="0.2">
      <c r="A1495" s="1">
        <v>35</v>
      </c>
      <c r="B1495" s="1">
        <v>411218</v>
      </c>
      <c r="C1495" s="1">
        <v>3504.951</v>
      </c>
    </row>
    <row r="1496" spans="1:3" x14ac:dyDescent="0.2">
      <c r="A1496" s="1">
        <v>35</v>
      </c>
      <c r="B1496" s="1">
        <v>376910</v>
      </c>
      <c r="C1496" s="1">
        <v>3424.8719999999998</v>
      </c>
    </row>
    <row r="1497" spans="1:3" x14ac:dyDescent="0.2">
      <c r="A1497" s="1">
        <v>35</v>
      </c>
      <c r="B1497" s="1">
        <v>341823</v>
      </c>
      <c r="C1497" s="1">
        <v>3508.5709999999999</v>
      </c>
    </row>
    <row r="1498" spans="1:3" x14ac:dyDescent="0.2">
      <c r="A1498" s="1">
        <v>35</v>
      </c>
      <c r="B1498" s="1">
        <v>307638</v>
      </c>
      <c r="C1498" s="1">
        <v>3420.2469999999998</v>
      </c>
    </row>
    <row r="1499" spans="1:3" x14ac:dyDescent="0.2">
      <c r="A1499" s="1">
        <v>35</v>
      </c>
      <c r="B1499" s="1">
        <v>272827</v>
      </c>
      <c r="C1499" s="1">
        <v>3479.578</v>
      </c>
    </row>
    <row r="1500" spans="1:3" x14ac:dyDescent="0.2">
      <c r="A1500" s="1">
        <v>35</v>
      </c>
      <c r="B1500" s="1">
        <v>237794</v>
      </c>
      <c r="C1500" s="1">
        <v>3502.518</v>
      </c>
    </row>
    <row r="1501" spans="1:3" x14ac:dyDescent="0.2">
      <c r="A1501" s="1">
        <v>35</v>
      </c>
      <c r="B1501" s="1">
        <v>202629</v>
      </c>
      <c r="C1501" s="1">
        <v>3517.623</v>
      </c>
    </row>
    <row r="1502" spans="1:3" x14ac:dyDescent="0.2">
      <c r="A1502" s="1">
        <v>35</v>
      </c>
      <c r="B1502" s="1">
        <v>166662</v>
      </c>
      <c r="C1502" s="1">
        <v>3591.5529999999999</v>
      </c>
    </row>
    <row r="1503" spans="1:3" x14ac:dyDescent="0.2">
      <c r="A1503" s="1">
        <v>35</v>
      </c>
      <c r="B1503" s="1">
        <v>130696</v>
      </c>
      <c r="C1503" s="1">
        <v>3597.192</v>
      </c>
    </row>
    <row r="1504" spans="1:3" x14ac:dyDescent="0.2">
      <c r="A1504" s="1">
        <v>35</v>
      </c>
      <c r="B1504" s="1">
        <v>93162</v>
      </c>
      <c r="C1504" s="1">
        <v>3752.652</v>
      </c>
    </row>
    <row r="1505" spans="1:3" x14ac:dyDescent="0.2">
      <c r="A1505" s="1">
        <v>35</v>
      </c>
      <c r="B1505" s="1">
        <v>57124</v>
      </c>
      <c r="C1505" s="1">
        <v>3604.2910000000002</v>
      </c>
    </row>
    <row r="1506" spans="1:3" x14ac:dyDescent="0.2">
      <c r="A1506" s="1">
        <v>35</v>
      </c>
      <c r="B1506" s="1">
        <v>20372</v>
      </c>
      <c r="C1506" s="1">
        <v>3674.2460000000001</v>
      </c>
    </row>
    <row r="1507" spans="1:3" x14ac:dyDescent="0.2">
      <c r="A1507" s="1">
        <v>35</v>
      </c>
      <c r="B1507" s="1">
        <v>0</v>
      </c>
      <c r="C1507" s="1">
        <v>2039.982</v>
      </c>
    </row>
    <row r="1508" spans="1:3" x14ac:dyDescent="0.2">
      <c r="A1508" s="1">
        <v>36</v>
      </c>
      <c r="B1508" s="1">
        <v>112775</v>
      </c>
      <c r="C1508" s="1">
        <v>186.114</v>
      </c>
    </row>
    <row r="1509" spans="1:3" x14ac:dyDescent="0.2">
      <c r="A1509" s="1">
        <v>36</v>
      </c>
      <c r="B1509" s="1">
        <v>292744</v>
      </c>
      <c r="C1509" s="1">
        <v>216.87899999999999</v>
      </c>
    </row>
    <row r="1510" spans="1:3" x14ac:dyDescent="0.2">
      <c r="A1510" s="1">
        <v>36</v>
      </c>
      <c r="B1510" s="1">
        <v>484220</v>
      </c>
      <c r="C1510" s="1">
        <v>1170.82</v>
      </c>
    </row>
    <row r="1511" spans="1:3" x14ac:dyDescent="0.2">
      <c r="A1511" s="1">
        <v>36</v>
      </c>
      <c r="B1511" s="1">
        <v>462748</v>
      </c>
      <c r="C1511" s="1">
        <v>2147.0189999999998</v>
      </c>
    </row>
    <row r="1512" spans="1:3" x14ac:dyDescent="0.2">
      <c r="A1512" s="1">
        <v>36</v>
      </c>
      <c r="B1512" s="1">
        <v>428816</v>
      </c>
      <c r="C1512" s="1">
        <v>3392.2379999999998</v>
      </c>
    </row>
    <row r="1513" spans="1:3" x14ac:dyDescent="0.2">
      <c r="A1513" s="1">
        <v>36</v>
      </c>
      <c r="B1513" s="1">
        <v>394048</v>
      </c>
      <c r="C1513" s="1">
        <v>3476.866</v>
      </c>
    </row>
    <row r="1514" spans="1:3" x14ac:dyDescent="0.2">
      <c r="A1514" s="1">
        <v>36</v>
      </c>
      <c r="B1514" s="1">
        <v>359613</v>
      </c>
      <c r="C1514" s="1">
        <v>3444.373</v>
      </c>
    </row>
    <row r="1515" spans="1:3" x14ac:dyDescent="0.2">
      <c r="A1515" s="1">
        <v>36</v>
      </c>
      <c r="B1515" s="1">
        <v>325033</v>
      </c>
      <c r="C1515" s="1">
        <v>3457.873</v>
      </c>
    </row>
    <row r="1516" spans="1:3" x14ac:dyDescent="0.2">
      <c r="A1516" s="1">
        <v>36</v>
      </c>
      <c r="B1516" s="1">
        <v>290192</v>
      </c>
      <c r="C1516" s="1">
        <v>3485.2339999999999</v>
      </c>
    </row>
    <row r="1517" spans="1:3" x14ac:dyDescent="0.2">
      <c r="A1517" s="1">
        <v>36</v>
      </c>
      <c r="B1517" s="1">
        <v>255377</v>
      </c>
      <c r="C1517" s="1">
        <v>3479.4169999999999</v>
      </c>
    </row>
    <row r="1518" spans="1:3" x14ac:dyDescent="0.2">
      <c r="A1518" s="1">
        <v>36</v>
      </c>
      <c r="B1518" s="1">
        <v>220378</v>
      </c>
      <c r="C1518" s="1">
        <v>3496.0790000000002</v>
      </c>
    </row>
    <row r="1519" spans="1:3" x14ac:dyDescent="0.2">
      <c r="A1519" s="1">
        <v>36</v>
      </c>
      <c r="B1519" s="1">
        <v>189466</v>
      </c>
      <c r="C1519" s="1">
        <v>3091.28</v>
      </c>
    </row>
    <row r="1520" spans="1:3" x14ac:dyDescent="0.2">
      <c r="A1520" s="1">
        <v>36</v>
      </c>
      <c r="B1520" s="1">
        <v>155742</v>
      </c>
      <c r="C1520" s="1">
        <v>3369.442</v>
      </c>
    </row>
    <row r="1521" spans="1:3" x14ac:dyDescent="0.2">
      <c r="A1521" s="1">
        <v>36</v>
      </c>
      <c r="B1521" s="1">
        <v>127102</v>
      </c>
      <c r="C1521" s="1">
        <v>2863.8290000000002</v>
      </c>
    </row>
    <row r="1522" spans="1:3" x14ac:dyDescent="0.2">
      <c r="A1522" s="1">
        <v>36</v>
      </c>
      <c r="B1522" s="1">
        <v>92177</v>
      </c>
      <c r="C1522" s="1">
        <v>3492.2460000000001</v>
      </c>
    </row>
    <row r="1523" spans="1:3" x14ac:dyDescent="0.2">
      <c r="A1523" s="1">
        <v>36</v>
      </c>
      <c r="B1523" s="1">
        <v>55455</v>
      </c>
      <c r="C1523" s="1">
        <v>3672.107</v>
      </c>
    </row>
    <row r="1524" spans="1:3" x14ac:dyDescent="0.2">
      <c r="A1524" s="1">
        <v>36</v>
      </c>
      <c r="B1524" s="1">
        <v>18054</v>
      </c>
      <c r="C1524" s="1">
        <v>3740.5770000000002</v>
      </c>
    </row>
    <row r="1525" spans="1:3" x14ac:dyDescent="0.2">
      <c r="A1525" s="1">
        <v>36</v>
      </c>
      <c r="B1525" s="1">
        <v>0</v>
      </c>
      <c r="C1525" s="1">
        <v>1808.2560000000001</v>
      </c>
    </row>
    <row r="1526" spans="1:3" x14ac:dyDescent="0.2">
      <c r="A1526" s="1">
        <v>37</v>
      </c>
      <c r="B1526" s="1">
        <v>148007</v>
      </c>
      <c r="C1526" s="1">
        <v>217.273</v>
      </c>
    </row>
    <row r="1527" spans="1:3" x14ac:dyDescent="0.2">
      <c r="A1527" s="1">
        <v>37</v>
      </c>
      <c r="B1527" s="1">
        <v>343434</v>
      </c>
      <c r="C1527" s="1">
        <v>196.803</v>
      </c>
    </row>
    <row r="1528" spans="1:3" x14ac:dyDescent="0.2">
      <c r="A1528" s="1">
        <v>37</v>
      </c>
      <c r="B1528" s="1">
        <v>481372</v>
      </c>
      <c r="C1528" s="1">
        <v>395.00299999999999</v>
      </c>
    </row>
    <row r="1529" spans="1:3" x14ac:dyDescent="0.2">
      <c r="A1529" s="1">
        <v>37</v>
      </c>
      <c r="B1529" s="1">
        <v>456543</v>
      </c>
      <c r="C1529" s="1">
        <v>3532.0639999999999</v>
      </c>
    </row>
    <row r="1530" spans="1:3" x14ac:dyDescent="0.2">
      <c r="A1530" s="1">
        <v>37</v>
      </c>
      <c r="B1530" s="1">
        <v>420772</v>
      </c>
      <c r="C1530" s="1">
        <v>3576.9409999999998</v>
      </c>
    </row>
    <row r="1531" spans="1:3" x14ac:dyDescent="0.2">
      <c r="A1531" s="1">
        <v>37</v>
      </c>
      <c r="B1531" s="1">
        <v>385176</v>
      </c>
      <c r="C1531" s="1">
        <v>3556.221</v>
      </c>
    </row>
    <row r="1532" spans="1:3" x14ac:dyDescent="0.2">
      <c r="A1532" s="1">
        <v>37</v>
      </c>
      <c r="B1532" s="1">
        <v>349351</v>
      </c>
      <c r="C1532" s="1">
        <v>3583.069</v>
      </c>
    </row>
    <row r="1533" spans="1:3" x14ac:dyDescent="0.2">
      <c r="A1533" s="1">
        <v>37</v>
      </c>
      <c r="B1533" s="1">
        <v>313435</v>
      </c>
      <c r="C1533" s="1">
        <v>3591.4740000000002</v>
      </c>
    </row>
    <row r="1534" spans="1:3" x14ac:dyDescent="0.2">
      <c r="A1534" s="1">
        <v>37</v>
      </c>
      <c r="B1534" s="1">
        <v>277593</v>
      </c>
      <c r="C1534" s="1">
        <v>3583.2179999999998</v>
      </c>
    </row>
    <row r="1535" spans="1:3" x14ac:dyDescent="0.2">
      <c r="A1535" s="1">
        <v>37</v>
      </c>
      <c r="B1535" s="1">
        <v>241729</v>
      </c>
      <c r="C1535" s="1">
        <v>3588.4569999999999</v>
      </c>
    </row>
    <row r="1536" spans="1:3" x14ac:dyDescent="0.2">
      <c r="A1536" s="1">
        <v>37</v>
      </c>
      <c r="B1536" s="1">
        <v>206354</v>
      </c>
      <c r="C1536" s="1">
        <v>3535.26</v>
      </c>
    </row>
    <row r="1537" spans="1:3" x14ac:dyDescent="0.2">
      <c r="A1537" s="1">
        <v>37</v>
      </c>
      <c r="B1537" s="1">
        <v>170406</v>
      </c>
      <c r="C1537" s="1">
        <v>3598.1239999999998</v>
      </c>
    </row>
    <row r="1538" spans="1:3" x14ac:dyDescent="0.2">
      <c r="A1538" s="1">
        <v>37</v>
      </c>
      <c r="B1538" s="1">
        <v>134465</v>
      </c>
      <c r="C1538" s="1">
        <v>3589.8980000000001</v>
      </c>
    </row>
    <row r="1539" spans="1:3" x14ac:dyDescent="0.2">
      <c r="A1539" s="1">
        <v>37</v>
      </c>
      <c r="B1539" s="1">
        <v>99215</v>
      </c>
      <c r="C1539" s="1">
        <v>3526.1869999999999</v>
      </c>
    </row>
    <row r="1540" spans="1:3" x14ac:dyDescent="0.2">
      <c r="A1540" s="1">
        <v>37</v>
      </c>
      <c r="B1540" s="1">
        <v>61787</v>
      </c>
      <c r="C1540" s="1">
        <v>3743.7</v>
      </c>
    </row>
    <row r="1541" spans="1:3" x14ac:dyDescent="0.2">
      <c r="A1541" s="1">
        <v>37</v>
      </c>
      <c r="B1541" s="1">
        <v>25254</v>
      </c>
      <c r="C1541" s="1">
        <v>3651.4749999999999</v>
      </c>
    </row>
    <row r="1542" spans="1:3" x14ac:dyDescent="0.2">
      <c r="A1542" s="1">
        <v>37</v>
      </c>
      <c r="B1542" s="1">
        <v>0</v>
      </c>
      <c r="C1542" s="1">
        <v>2526.7840000000001</v>
      </c>
    </row>
    <row r="1543" spans="1:3" x14ac:dyDescent="0.2">
      <c r="A1543" s="1">
        <v>38</v>
      </c>
      <c r="B1543" s="1">
        <v>76646</v>
      </c>
      <c r="C1543" s="1">
        <v>146.07900000000001</v>
      </c>
    </row>
    <row r="1544" spans="1:3" x14ac:dyDescent="0.2">
      <c r="A1544" s="1">
        <v>38</v>
      </c>
      <c r="B1544" s="1">
        <v>316635</v>
      </c>
      <c r="C1544" s="1">
        <v>217.279</v>
      </c>
    </row>
    <row r="1545" spans="1:3" x14ac:dyDescent="0.2">
      <c r="A1545" s="1">
        <v>38</v>
      </c>
      <c r="B1545" s="1">
        <v>489243</v>
      </c>
      <c r="C1545" s="1">
        <v>708.29300000000001</v>
      </c>
    </row>
    <row r="1546" spans="1:3" x14ac:dyDescent="0.2">
      <c r="A1546" s="1">
        <v>38</v>
      </c>
      <c r="B1546" s="1">
        <v>461265</v>
      </c>
      <c r="C1546" s="1">
        <v>2797.759</v>
      </c>
    </row>
    <row r="1547" spans="1:3" x14ac:dyDescent="0.2">
      <c r="A1547" s="1">
        <v>38</v>
      </c>
      <c r="B1547" s="1">
        <v>425831</v>
      </c>
      <c r="C1547" s="1">
        <v>3543.3870000000002</v>
      </c>
    </row>
    <row r="1548" spans="1:3" x14ac:dyDescent="0.2">
      <c r="A1548" s="1">
        <v>38</v>
      </c>
      <c r="B1548" s="1">
        <v>389240</v>
      </c>
      <c r="C1548" s="1">
        <v>3655.1979999999999</v>
      </c>
    </row>
    <row r="1549" spans="1:3" x14ac:dyDescent="0.2">
      <c r="A1549" s="1">
        <v>38</v>
      </c>
      <c r="B1549" s="1">
        <v>351355</v>
      </c>
      <c r="C1549" s="1">
        <v>3788.7849999999999</v>
      </c>
    </row>
    <row r="1550" spans="1:3" x14ac:dyDescent="0.2">
      <c r="A1550" s="1">
        <v>38</v>
      </c>
      <c r="B1550" s="1">
        <v>318122</v>
      </c>
      <c r="C1550" s="1">
        <v>3322.0819999999999</v>
      </c>
    </row>
    <row r="1551" spans="1:3" x14ac:dyDescent="0.2">
      <c r="A1551" s="1">
        <v>38</v>
      </c>
      <c r="B1551" s="1">
        <v>285843</v>
      </c>
      <c r="C1551" s="1">
        <v>3228.3620000000001</v>
      </c>
    </row>
    <row r="1552" spans="1:3" x14ac:dyDescent="0.2">
      <c r="A1552" s="1">
        <v>38</v>
      </c>
      <c r="B1552" s="1">
        <v>249387</v>
      </c>
      <c r="C1552" s="1">
        <v>3643.68</v>
      </c>
    </row>
    <row r="1553" spans="1:3" x14ac:dyDescent="0.2">
      <c r="A1553" s="1">
        <v>38</v>
      </c>
      <c r="B1553" s="1">
        <v>212676</v>
      </c>
      <c r="C1553" s="1">
        <v>3670.9050000000002</v>
      </c>
    </row>
    <row r="1554" spans="1:3" x14ac:dyDescent="0.2">
      <c r="A1554" s="1">
        <v>38</v>
      </c>
      <c r="B1554" s="1">
        <v>175898</v>
      </c>
      <c r="C1554" s="1">
        <v>3679.9810000000002</v>
      </c>
    </row>
    <row r="1555" spans="1:3" x14ac:dyDescent="0.2">
      <c r="A1555" s="1">
        <v>38</v>
      </c>
      <c r="B1555" s="1">
        <v>138901</v>
      </c>
      <c r="C1555" s="1">
        <v>3697.451</v>
      </c>
    </row>
    <row r="1556" spans="1:3" x14ac:dyDescent="0.2">
      <c r="A1556" s="1">
        <v>38</v>
      </c>
      <c r="B1556" s="1">
        <v>101970</v>
      </c>
      <c r="C1556" s="1">
        <v>3693.4259999999999</v>
      </c>
    </row>
    <row r="1557" spans="1:3" x14ac:dyDescent="0.2">
      <c r="A1557" s="1">
        <v>38</v>
      </c>
      <c r="B1557" s="1">
        <v>64412</v>
      </c>
      <c r="C1557" s="1">
        <v>3755.3560000000002</v>
      </c>
    </row>
    <row r="1558" spans="1:3" x14ac:dyDescent="0.2">
      <c r="A1558" s="1">
        <v>38</v>
      </c>
      <c r="B1558" s="1">
        <v>26292</v>
      </c>
      <c r="C1558" s="1">
        <v>3813.8609999999999</v>
      </c>
    </row>
    <row r="1559" spans="1:3" x14ac:dyDescent="0.2">
      <c r="A1559" s="1">
        <v>38</v>
      </c>
      <c r="B1559" s="1">
        <v>0</v>
      </c>
      <c r="C1559" s="1">
        <v>2626.4650000000001</v>
      </c>
    </row>
    <row r="1560" spans="1:3" x14ac:dyDescent="0.2">
      <c r="A1560" s="1">
        <v>39</v>
      </c>
      <c r="B1560" s="1">
        <v>74982</v>
      </c>
      <c r="C1560" s="1">
        <v>172.435</v>
      </c>
    </row>
    <row r="1561" spans="1:3" x14ac:dyDescent="0.2">
      <c r="A1561" s="1">
        <v>39</v>
      </c>
      <c r="B1561" s="1">
        <v>303560</v>
      </c>
      <c r="C1561" s="1">
        <v>215.01400000000001</v>
      </c>
    </row>
    <row r="1562" spans="1:3" x14ac:dyDescent="0.2">
      <c r="A1562" s="1">
        <v>39</v>
      </c>
      <c r="B1562" s="1">
        <v>489551</v>
      </c>
      <c r="C1562" s="1">
        <v>653.39300000000003</v>
      </c>
    </row>
    <row r="1563" spans="1:3" x14ac:dyDescent="0.2">
      <c r="A1563" s="1">
        <v>39</v>
      </c>
      <c r="B1563" s="1">
        <v>463506</v>
      </c>
      <c r="C1563" s="1">
        <v>2605.9850000000001</v>
      </c>
    </row>
    <row r="1564" spans="1:3" x14ac:dyDescent="0.2">
      <c r="A1564" s="1">
        <v>39</v>
      </c>
      <c r="B1564" s="1">
        <v>427109</v>
      </c>
      <c r="C1564" s="1">
        <v>3635.5309999999999</v>
      </c>
    </row>
    <row r="1565" spans="1:3" x14ac:dyDescent="0.2">
      <c r="A1565" s="1">
        <v>39</v>
      </c>
      <c r="B1565" s="1">
        <v>389116</v>
      </c>
      <c r="C1565" s="1">
        <v>3800.6309999999999</v>
      </c>
    </row>
    <row r="1566" spans="1:3" x14ac:dyDescent="0.2">
      <c r="A1566" s="1">
        <v>39</v>
      </c>
      <c r="B1566" s="1">
        <v>351215</v>
      </c>
      <c r="C1566" s="1">
        <v>3786.09</v>
      </c>
    </row>
    <row r="1567" spans="1:3" x14ac:dyDescent="0.2">
      <c r="A1567" s="1">
        <v>39</v>
      </c>
      <c r="B1567" s="1">
        <v>313318</v>
      </c>
      <c r="C1567" s="1">
        <v>3791.5830000000001</v>
      </c>
    </row>
    <row r="1568" spans="1:3" x14ac:dyDescent="0.2">
      <c r="A1568" s="1">
        <v>39</v>
      </c>
      <c r="B1568" s="1">
        <v>275414</v>
      </c>
      <c r="C1568" s="1">
        <v>3788.08</v>
      </c>
    </row>
    <row r="1569" spans="1:3" x14ac:dyDescent="0.2">
      <c r="A1569" s="1">
        <v>39</v>
      </c>
      <c r="B1569" s="1">
        <v>237313</v>
      </c>
      <c r="C1569" s="1">
        <v>3810.038</v>
      </c>
    </row>
    <row r="1570" spans="1:3" x14ac:dyDescent="0.2">
      <c r="A1570" s="1">
        <v>39</v>
      </c>
      <c r="B1570" s="1">
        <v>199851</v>
      </c>
      <c r="C1570" s="1">
        <v>3745.9259999999999</v>
      </c>
    </row>
    <row r="1571" spans="1:3" x14ac:dyDescent="0.2">
      <c r="A1571" s="1">
        <v>39</v>
      </c>
      <c r="B1571" s="1">
        <v>161478</v>
      </c>
      <c r="C1571" s="1">
        <v>3837.261</v>
      </c>
    </row>
    <row r="1572" spans="1:3" x14ac:dyDescent="0.2">
      <c r="A1572" s="1">
        <v>39</v>
      </c>
      <c r="B1572" s="1">
        <v>123192</v>
      </c>
      <c r="C1572" s="1">
        <v>3828.2849999999999</v>
      </c>
    </row>
    <row r="1573" spans="1:3" x14ac:dyDescent="0.2">
      <c r="A1573" s="1">
        <v>39</v>
      </c>
      <c r="B1573" s="1">
        <v>84941</v>
      </c>
      <c r="C1573" s="1">
        <v>3824.95</v>
      </c>
    </row>
    <row r="1574" spans="1:3" x14ac:dyDescent="0.2">
      <c r="A1574" s="1">
        <v>39</v>
      </c>
      <c r="B1574" s="1">
        <v>46756</v>
      </c>
      <c r="C1574" s="1">
        <v>3818.26</v>
      </c>
    </row>
    <row r="1575" spans="1:3" x14ac:dyDescent="0.2">
      <c r="A1575" s="1">
        <v>39</v>
      </c>
      <c r="B1575" s="1">
        <v>7568</v>
      </c>
      <c r="C1575" s="1">
        <v>3918.69</v>
      </c>
    </row>
    <row r="1576" spans="1:3" x14ac:dyDescent="0.2">
      <c r="A1576" s="1">
        <v>39</v>
      </c>
      <c r="B1576" s="1">
        <v>0</v>
      </c>
      <c r="C1576" s="1">
        <v>760.57500000000005</v>
      </c>
    </row>
    <row r="1577" spans="1:3" x14ac:dyDescent="0.2">
      <c r="A1577" s="1">
        <v>40</v>
      </c>
      <c r="B1577" s="1">
        <v>251940</v>
      </c>
      <c r="C1577" s="1">
        <v>281.71300000000002</v>
      </c>
    </row>
    <row r="1578" spans="1:3" x14ac:dyDescent="0.2">
      <c r="A1578" s="1">
        <v>40</v>
      </c>
      <c r="B1578" s="1">
        <v>330930</v>
      </c>
      <c r="C1578" s="1">
        <v>306.59399999999999</v>
      </c>
    </row>
    <row r="1579" spans="1:3" x14ac:dyDescent="0.2">
      <c r="A1579" s="1">
        <v>40</v>
      </c>
      <c r="B1579" s="1">
        <v>483560</v>
      </c>
      <c r="C1579" s="1">
        <v>1050.9349999999999</v>
      </c>
    </row>
    <row r="1580" spans="1:3" x14ac:dyDescent="0.2">
      <c r="A1580" s="1">
        <v>40</v>
      </c>
      <c r="B1580" s="1">
        <v>456964</v>
      </c>
      <c r="C1580" s="1">
        <v>2658.002</v>
      </c>
    </row>
    <row r="1581" spans="1:3" x14ac:dyDescent="0.2">
      <c r="A1581" s="1">
        <v>40</v>
      </c>
      <c r="B1581" s="1">
        <v>420862</v>
      </c>
      <c r="C1581" s="1">
        <v>3609.2339999999999</v>
      </c>
    </row>
    <row r="1582" spans="1:3" x14ac:dyDescent="0.2">
      <c r="A1582" s="1">
        <v>40</v>
      </c>
      <c r="B1582" s="1">
        <v>382719</v>
      </c>
      <c r="C1582" s="1">
        <v>3810.2460000000001</v>
      </c>
    </row>
    <row r="1583" spans="1:3" x14ac:dyDescent="0.2">
      <c r="A1583" s="1">
        <v>40</v>
      </c>
      <c r="B1583" s="1">
        <v>344167</v>
      </c>
      <c r="C1583" s="1">
        <v>3854.9769999999999</v>
      </c>
    </row>
    <row r="1584" spans="1:3" x14ac:dyDescent="0.2">
      <c r="A1584" s="1">
        <v>40</v>
      </c>
      <c r="B1584" s="1">
        <v>305249</v>
      </c>
      <c r="C1584" s="1">
        <v>3891.3850000000002</v>
      </c>
    </row>
    <row r="1585" spans="1:3" x14ac:dyDescent="0.2">
      <c r="A1585" s="1">
        <v>40</v>
      </c>
      <c r="B1585" s="1">
        <v>266670</v>
      </c>
      <c r="C1585" s="1">
        <v>3857.511</v>
      </c>
    </row>
    <row r="1586" spans="1:3" x14ac:dyDescent="0.2">
      <c r="A1586" s="1">
        <v>40</v>
      </c>
      <c r="B1586" s="1">
        <v>227905</v>
      </c>
      <c r="C1586" s="1">
        <v>3876.3739999999998</v>
      </c>
    </row>
    <row r="1587" spans="1:3" x14ac:dyDescent="0.2">
      <c r="A1587" s="1">
        <v>40</v>
      </c>
      <c r="B1587" s="1">
        <v>189477</v>
      </c>
      <c r="C1587" s="1">
        <v>3842.7530000000002</v>
      </c>
    </row>
    <row r="1588" spans="1:3" x14ac:dyDescent="0.2">
      <c r="A1588" s="1">
        <v>40</v>
      </c>
      <c r="B1588" s="1">
        <v>150831</v>
      </c>
      <c r="C1588" s="1">
        <v>3865.596</v>
      </c>
    </row>
    <row r="1589" spans="1:3" x14ac:dyDescent="0.2">
      <c r="A1589" s="1">
        <v>40</v>
      </c>
      <c r="B1589" s="1">
        <v>112573</v>
      </c>
      <c r="C1589" s="1">
        <v>3825.761</v>
      </c>
    </row>
    <row r="1590" spans="1:3" x14ac:dyDescent="0.2">
      <c r="A1590" s="1">
        <v>40</v>
      </c>
      <c r="B1590" s="1">
        <v>74456</v>
      </c>
      <c r="C1590" s="1">
        <v>3807.152</v>
      </c>
    </row>
    <row r="1591" spans="1:3" x14ac:dyDescent="0.2">
      <c r="A1591" s="1">
        <v>40</v>
      </c>
      <c r="B1591" s="1">
        <v>34884</v>
      </c>
      <c r="C1591" s="1">
        <v>3957.2950000000001</v>
      </c>
    </row>
    <row r="1592" spans="1:3" x14ac:dyDescent="0.2">
      <c r="A1592" s="1">
        <v>40</v>
      </c>
      <c r="B1592" s="1">
        <v>0</v>
      </c>
      <c r="C1592" s="1">
        <v>3489.366</v>
      </c>
    </row>
    <row r="1593" spans="1:3" x14ac:dyDescent="0.2">
      <c r="A1593" s="1">
        <v>41</v>
      </c>
      <c r="B1593" s="1">
        <v>33750</v>
      </c>
      <c r="C1593" s="1">
        <v>101.89</v>
      </c>
    </row>
    <row r="1594" spans="1:3" x14ac:dyDescent="0.2">
      <c r="A1594" s="1">
        <v>41</v>
      </c>
      <c r="B1594" s="1">
        <v>313815</v>
      </c>
      <c r="C1594" s="1">
        <v>231.81800000000001</v>
      </c>
    </row>
    <row r="1595" spans="1:3" x14ac:dyDescent="0.2">
      <c r="A1595" s="1">
        <v>41</v>
      </c>
      <c r="B1595" s="1">
        <v>408518</v>
      </c>
      <c r="C1595" s="1">
        <v>357.07400000000001</v>
      </c>
    </row>
    <row r="1596" spans="1:3" x14ac:dyDescent="0.2">
      <c r="A1596" s="1">
        <v>41</v>
      </c>
      <c r="B1596" s="1">
        <v>472404</v>
      </c>
      <c r="C1596" s="1">
        <v>2064.3310000000001</v>
      </c>
    </row>
    <row r="1597" spans="1:3" x14ac:dyDescent="0.2">
      <c r="A1597" s="1">
        <v>41</v>
      </c>
      <c r="B1597" s="1">
        <v>433945</v>
      </c>
      <c r="C1597" s="1">
        <v>3845.837</v>
      </c>
    </row>
    <row r="1598" spans="1:3" x14ac:dyDescent="0.2">
      <c r="A1598" s="1">
        <v>41</v>
      </c>
      <c r="B1598" s="1">
        <v>394691</v>
      </c>
      <c r="C1598" s="1">
        <v>3925.4140000000002</v>
      </c>
    </row>
    <row r="1599" spans="1:3" x14ac:dyDescent="0.2">
      <c r="A1599" s="1">
        <v>41</v>
      </c>
      <c r="B1599" s="1">
        <v>355557</v>
      </c>
      <c r="C1599" s="1">
        <v>3913.9929999999999</v>
      </c>
    </row>
    <row r="1600" spans="1:3" x14ac:dyDescent="0.2">
      <c r="A1600" s="1">
        <v>41</v>
      </c>
      <c r="B1600" s="1">
        <v>316403</v>
      </c>
      <c r="C1600" s="1">
        <v>3914.2240000000002</v>
      </c>
    </row>
    <row r="1601" spans="1:3" x14ac:dyDescent="0.2">
      <c r="A1601" s="1">
        <v>41</v>
      </c>
      <c r="B1601" s="1">
        <v>277437</v>
      </c>
      <c r="C1601" s="1">
        <v>3899.89</v>
      </c>
    </row>
    <row r="1602" spans="1:3" x14ac:dyDescent="0.2">
      <c r="A1602" s="1">
        <v>41</v>
      </c>
      <c r="B1602" s="1">
        <v>238861</v>
      </c>
      <c r="C1602" s="1">
        <v>3854.1019999999999</v>
      </c>
    </row>
    <row r="1603" spans="1:3" x14ac:dyDescent="0.2">
      <c r="A1603" s="1">
        <v>41</v>
      </c>
      <c r="B1603" s="1">
        <v>199676</v>
      </c>
      <c r="C1603" s="1">
        <v>3918.3939999999998</v>
      </c>
    </row>
    <row r="1604" spans="1:3" x14ac:dyDescent="0.2">
      <c r="A1604" s="1">
        <v>41</v>
      </c>
      <c r="B1604" s="1">
        <v>160085</v>
      </c>
      <c r="C1604" s="1">
        <v>3958.6610000000001</v>
      </c>
    </row>
    <row r="1605" spans="1:3" x14ac:dyDescent="0.2">
      <c r="A1605" s="1">
        <v>41</v>
      </c>
      <c r="B1605" s="1">
        <v>120830</v>
      </c>
      <c r="C1605" s="1">
        <v>3925.37</v>
      </c>
    </row>
    <row r="1606" spans="1:3" x14ac:dyDescent="0.2">
      <c r="A1606" s="1">
        <v>41</v>
      </c>
      <c r="B1606" s="1">
        <v>82000</v>
      </c>
      <c r="C1606" s="1">
        <v>3883.4810000000002</v>
      </c>
    </row>
    <row r="1607" spans="1:3" x14ac:dyDescent="0.2">
      <c r="A1607" s="1">
        <v>41</v>
      </c>
      <c r="B1607" s="1">
        <v>42074</v>
      </c>
      <c r="C1607" s="1">
        <v>3991.7339999999999</v>
      </c>
    </row>
    <row r="1608" spans="1:3" x14ac:dyDescent="0.2">
      <c r="A1608" s="1">
        <v>41</v>
      </c>
      <c r="B1608" s="1">
        <v>958</v>
      </c>
      <c r="C1608" s="1">
        <v>4111.97</v>
      </c>
    </row>
    <row r="1609" spans="1:3" x14ac:dyDescent="0.2">
      <c r="A1609" s="1">
        <v>41</v>
      </c>
      <c r="B1609" s="1">
        <v>0</v>
      </c>
      <c r="C1609" s="1">
        <v>99.197000000000003</v>
      </c>
    </row>
    <row r="1610" spans="1:3" x14ac:dyDescent="0.2">
      <c r="A1610" s="1">
        <v>42</v>
      </c>
      <c r="B1610" s="1">
        <v>323464</v>
      </c>
      <c r="C1610" s="1">
        <v>325.59100000000001</v>
      </c>
    </row>
    <row r="1611" spans="1:3" x14ac:dyDescent="0.2">
      <c r="A1611" s="1">
        <v>42</v>
      </c>
      <c r="B1611" s="1">
        <v>378422</v>
      </c>
      <c r="C1611" s="1">
        <v>318.15300000000002</v>
      </c>
    </row>
    <row r="1612" spans="1:3" x14ac:dyDescent="0.2">
      <c r="A1612" s="1">
        <v>42</v>
      </c>
      <c r="B1612" s="1">
        <v>461655</v>
      </c>
      <c r="C1612" s="1">
        <v>3186.2130000000002</v>
      </c>
    </row>
    <row r="1613" spans="1:3" x14ac:dyDescent="0.2">
      <c r="A1613" s="1">
        <v>42</v>
      </c>
      <c r="B1613" s="1">
        <v>433010</v>
      </c>
      <c r="C1613" s="1">
        <v>2866.5859999999998</v>
      </c>
    </row>
    <row r="1614" spans="1:3" x14ac:dyDescent="0.2">
      <c r="A1614" s="1">
        <v>42</v>
      </c>
      <c r="B1614" s="1">
        <v>393334</v>
      </c>
      <c r="C1614" s="1">
        <v>3964.3870000000002</v>
      </c>
    </row>
    <row r="1615" spans="1:3" x14ac:dyDescent="0.2">
      <c r="A1615" s="1">
        <v>42</v>
      </c>
      <c r="B1615" s="1">
        <v>354987</v>
      </c>
      <c r="C1615" s="1">
        <v>3836.096</v>
      </c>
    </row>
    <row r="1616" spans="1:3" x14ac:dyDescent="0.2">
      <c r="A1616" s="1">
        <v>42</v>
      </c>
      <c r="B1616" s="1">
        <v>315238</v>
      </c>
      <c r="C1616" s="1">
        <v>3973.2370000000001</v>
      </c>
    </row>
    <row r="1617" spans="1:3" x14ac:dyDescent="0.2">
      <c r="A1617" s="1">
        <v>42</v>
      </c>
      <c r="B1617" s="1">
        <v>276291</v>
      </c>
      <c r="C1617" s="1">
        <v>3895.6260000000002</v>
      </c>
    </row>
    <row r="1618" spans="1:3" x14ac:dyDescent="0.2">
      <c r="A1618" s="1">
        <v>42</v>
      </c>
      <c r="B1618" s="1">
        <v>237587</v>
      </c>
      <c r="C1618" s="1">
        <v>3869.1860000000001</v>
      </c>
    </row>
    <row r="1619" spans="1:3" x14ac:dyDescent="0.2">
      <c r="A1619" s="1">
        <v>42</v>
      </c>
      <c r="B1619" s="1">
        <v>198982</v>
      </c>
      <c r="C1619" s="1">
        <v>3858.877</v>
      </c>
    </row>
    <row r="1620" spans="1:3" x14ac:dyDescent="0.2">
      <c r="A1620" s="1">
        <v>42</v>
      </c>
      <c r="B1620" s="1">
        <v>159720</v>
      </c>
      <c r="C1620" s="1">
        <v>3925.971</v>
      </c>
    </row>
    <row r="1621" spans="1:3" x14ac:dyDescent="0.2">
      <c r="A1621" s="1">
        <v>42</v>
      </c>
      <c r="B1621" s="1">
        <v>121403</v>
      </c>
      <c r="C1621" s="1">
        <v>3832.6039999999998</v>
      </c>
    </row>
    <row r="1622" spans="1:3" x14ac:dyDescent="0.2">
      <c r="A1622" s="1">
        <v>42</v>
      </c>
      <c r="B1622" s="1">
        <v>81764</v>
      </c>
      <c r="C1622" s="1">
        <v>3964.3890000000001</v>
      </c>
    </row>
    <row r="1623" spans="1:3" x14ac:dyDescent="0.2">
      <c r="A1623" s="1">
        <v>42</v>
      </c>
      <c r="B1623" s="1">
        <v>40141</v>
      </c>
      <c r="C1623" s="1">
        <v>4160.732</v>
      </c>
    </row>
    <row r="1624" spans="1:3" x14ac:dyDescent="0.2">
      <c r="A1624" s="1">
        <v>42</v>
      </c>
      <c r="B1624" s="1">
        <v>0</v>
      </c>
      <c r="C1624" s="1">
        <v>4014.7719999999999</v>
      </c>
    </row>
    <row r="1625" spans="1:3" x14ac:dyDescent="0.2">
      <c r="A1625" s="1">
        <v>43</v>
      </c>
      <c r="B1625" s="1">
        <v>17368</v>
      </c>
      <c r="C1625" s="1">
        <v>52.079000000000001</v>
      </c>
    </row>
    <row r="1626" spans="1:3" x14ac:dyDescent="0.2">
      <c r="A1626" s="1">
        <v>43</v>
      </c>
      <c r="B1626" s="1">
        <v>303170</v>
      </c>
      <c r="C1626" s="1">
        <v>281.48500000000001</v>
      </c>
    </row>
    <row r="1627" spans="1:3" x14ac:dyDescent="0.2">
      <c r="A1627" s="1">
        <v>43</v>
      </c>
      <c r="B1627" s="1">
        <v>372932</v>
      </c>
      <c r="C1627" s="1">
        <v>327.21199999999999</v>
      </c>
    </row>
    <row r="1628" spans="1:3" x14ac:dyDescent="0.2">
      <c r="A1628" s="1">
        <v>43</v>
      </c>
      <c r="B1628" s="1">
        <v>462203</v>
      </c>
      <c r="C1628" s="1">
        <v>3118.43</v>
      </c>
    </row>
    <row r="1629" spans="1:3" x14ac:dyDescent="0.2">
      <c r="A1629" s="1">
        <v>43</v>
      </c>
      <c r="B1629" s="1">
        <v>439479</v>
      </c>
      <c r="C1629" s="1">
        <v>2269.7950000000001</v>
      </c>
    </row>
    <row r="1630" spans="1:3" x14ac:dyDescent="0.2">
      <c r="A1630" s="1">
        <v>43</v>
      </c>
      <c r="B1630" s="1">
        <v>399632</v>
      </c>
      <c r="C1630" s="1">
        <v>3982.7939999999999</v>
      </c>
    </row>
    <row r="1631" spans="1:3" x14ac:dyDescent="0.2">
      <c r="A1631" s="1">
        <v>43</v>
      </c>
      <c r="B1631" s="1">
        <v>359102</v>
      </c>
      <c r="C1631" s="1">
        <v>4053.1860000000001</v>
      </c>
    </row>
    <row r="1632" spans="1:3" x14ac:dyDescent="0.2">
      <c r="A1632" s="1">
        <v>43</v>
      </c>
      <c r="B1632" s="1">
        <v>318436</v>
      </c>
      <c r="C1632" s="1">
        <v>4065.9870000000001</v>
      </c>
    </row>
    <row r="1633" spans="1:3" x14ac:dyDescent="0.2">
      <c r="A1633" s="1">
        <v>43</v>
      </c>
      <c r="B1633" s="1">
        <v>277350</v>
      </c>
      <c r="C1633" s="1">
        <v>4108.0060000000003</v>
      </c>
    </row>
    <row r="1634" spans="1:3" x14ac:dyDescent="0.2">
      <c r="A1634" s="1">
        <v>43</v>
      </c>
      <c r="B1634" s="1">
        <v>237328</v>
      </c>
      <c r="C1634" s="1">
        <v>4002.0230000000001</v>
      </c>
    </row>
    <row r="1635" spans="1:3" x14ac:dyDescent="0.2">
      <c r="A1635" s="1">
        <v>43</v>
      </c>
      <c r="B1635" s="1">
        <v>196159</v>
      </c>
      <c r="C1635" s="1">
        <v>4120.5029999999997</v>
      </c>
    </row>
    <row r="1636" spans="1:3" x14ac:dyDescent="0.2">
      <c r="A1636" s="1">
        <v>43</v>
      </c>
      <c r="B1636" s="1">
        <v>154787</v>
      </c>
      <c r="C1636" s="1">
        <v>4135.5360000000001</v>
      </c>
    </row>
    <row r="1637" spans="1:3" x14ac:dyDescent="0.2">
      <c r="A1637" s="1">
        <v>43</v>
      </c>
      <c r="B1637" s="1">
        <v>113035</v>
      </c>
      <c r="C1637" s="1">
        <v>4171.87</v>
      </c>
    </row>
    <row r="1638" spans="1:3" x14ac:dyDescent="0.2">
      <c r="A1638" s="1">
        <v>43</v>
      </c>
      <c r="B1638" s="1">
        <v>71023</v>
      </c>
      <c r="C1638" s="1">
        <v>4201.3909999999996</v>
      </c>
    </row>
    <row r="1639" spans="1:3" x14ac:dyDescent="0.2">
      <c r="A1639" s="1">
        <v>43</v>
      </c>
      <c r="B1639" s="1">
        <v>32462</v>
      </c>
      <c r="C1639" s="1">
        <v>3855.2959999999998</v>
      </c>
    </row>
    <row r="1640" spans="1:3" x14ac:dyDescent="0.2">
      <c r="A1640" s="1">
        <v>43</v>
      </c>
      <c r="B1640" s="1">
        <v>3136</v>
      </c>
      <c r="C1640" s="1">
        <v>2931.8789999999999</v>
      </c>
    </row>
    <row r="1641" spans="1:3" x14ac:dyDescent="0.2">
      <c r="A1641" s="1">
        <v>43</v>
      </c>
      <c r="B1641" s="1">
        <v>0</v>
      </c>
      <c r="C1641" s="1">
        <v>317.76799999999997</v>
      </c>
    </row>
    <row r="1642" spans="1:3" x14ac:dyDescent="0.2">
      <c r="A1642" s="1">
        <v>44</v>
      </c>
      <c r="B1642" s="1">
        <v>285531</v>
      </c>
      <c r="C1642" s="1">
        <v>341.53100000000001</v>
      </c>
    </row>
    <row r="1643" spans="1:3" x14ac:dyDescent="0.2">
      <c r="A1643" s="1">
        <v>44</v>
      </c>
      <c r="B1643" s="1">
        <v>387042</v>
      </c>
      <c r="C1643" s="1">
        <v>298.19900000000001</v>
      </c>
    </row>
    <row r="1644" spans="1:3" x14ac:dyDescent="0.2">
      <c r="A1644" s="1">
        <v>44</v>
      </c>
      <c r="B1644" s="1">
        <v>483204</v>
      </c>
      <c r="C1644" s="1">
        <v>1035.0450000000001</v>
      </c>
    </row>
    <row r="1645" spans="1:3" x14ac:dyDescent="0.2">
      <c r="A1645" s="1">
        <v>44</v>
      </c>
      <c r="B1645" s="1">
        <v>443914</v>
      </c>
      <c r="C1645" s="1">
        <v>3929.2649999999999</v>
      </c>
    </row>
    <row r="1646" spans="1:3" x14ac:dyDescent="0.2">
      <c r="A1646" s="1">
        <v>44</v>
      </c>
      <c r="B1646" s="1">
        <v>404156</v>
      </c>
      <c r="C1646" s="1">
        <v>3972.6320000000001</v>
      </c>
    </row>
    <row r="1647" spans="1:3" x14ac:dyDescent="0.2">
      <c r="A1647" s="1">
        <v>44</v>
      </c>
      <c r="B1647" s="1">
        <v>363928</v>
      </c>
      <c r="C1647" s="1">
        <v>4024.0909999999999</v>
      </c>
    </row>
    <row r="1648" spans="1:3" x14ac:dyDescent="0.2">
      <c r="A1648" s="1">
        <v>44</v>
      </c>
      <c r="B1648" s="1">
        <v>323926</v>
      </c>
      <c r="C1648" s="1">
        <v>3997.7710000000002</v>
      </c>
    </row>
    <row r="1649" spans="1:3" x14ac:dyDescent="0.2">
      <c r="A1649" s="1">
        <v>44</v>
      </c>
      <c r="B1649" s="1">
        <v>283947</v>
      </c>
      <c r="C1649" s="1">
        <v>4001.7330000000002</v>
      </c>
    </row>
    <row r="1650" spans="1:3" x14ac:dyDescent="0.2">
      <c r="A1650" s="1">
        <v>44</v>
      </c>
      <c r="B1650" s="1">
        <v>243867</v>
      </c>
      <c r="C1650" s="1">
        <v>4002.864</v>
      </c>
    </row>
    <row r="1651" spans="1:3" x14ac:dyDescent="0.2">
      <c r="A1651" s="1">
        <v>44</v>
      </c>
      <c r="B1651" s="1">
        <v>203744</v>
      </c>
      <c r="C1651" s="1">
        <v>4012.2150000000001</v>
      </c>
    </row>
    <row r="1652" spans="1:3" x14ac:dyDescent="0.2">
      <c r="A1652" s="1">
        <v>44</v>
      </c>
      <c r="B1652" s="1">
        <v>163509</v>
      </c>
      <c r="C1652" s="1">
        <v>4020.4059999999999</v>
      </c>
    </row>
    <row r="1653" spans="1:3" x14ac:dyDescent="0.2">
      <c r="A1653" s="1">
        <v>44</v>
      </c>
      <c r="B1653" s="1">
        <v>122748</v>
      </c>
      <c r="C1653" s="1">
        <v>4079.6709999999998</v>
      </c>
    </row>
    <row r="1654" spans="1:3" x14ac:dyDescent="0.2">
      <c r="A1654" s="1">
        <v>44</v>
      </c>
      <c r="B1654" s="1">
        <v>81956</v>
      </c>
      <c r="C1654" s="1">
        <v>4077.335</v>
      </c>
    </row>
    <row r="1655" spans="1:3" x14ac:dyDescent="0.2">
      <c r="A1655" s="1">
        <v>44</v>
      </c>
      <c r="B1655" s="1">
        <v>41460</v>
      </c>
      <c r="C1655" s="1">
        <v>4047.444</v>
      </c>
    </row>
    <row r="1656" spans="1:3" x14ac:dyDescent="0.2">
      <c r="A1656" s="1">
        <v>44</v>
      </c>
      <c r="B1656" s="1">
        <v>0</v>
      </c>
      <c r="C1656" s="1">
        <v>4147.665</v>
      </c>
    </row>
    <row r="1657" spans="1:3" x14ac:dyDescent="0.2">
      <c r="A1657" s="1">
        <v>45</v>
      </c>
      <c r="B1657" s="1">
        <v>8524</v>
      </c>
      <c r="C1657" s="1">
        <v>40.585000000000001</v>
      </c>
    </row>
    <row r="1658" spans="1:3" x14ac:dyDescent="0.2">
      <c r="A1658" s="1">
        <v>45</v>
      </c>
      <c r="B1658" s="1">
        <v>325519</v>
      </c>
      <c r="C1658" s="1">
        <v>335.26799999999997</v>
      </c>
    </row>
    <row r="1659" spans="1:3" x14ac:dyDescent="0.2">
      <c r="A1659" s="1">
        <v>45</v>
      </c>
      <c r="B1659" s="1">
        <v>389519</v>
      </c>
      <c r="C1659" s="1">
        <v>325.65199999999999</v>
      </c>
    </row>
    <row r="1660" spans="1:3" x14ac:dyDescent="0.2">
      <c r="A1660" s="1">
        <v>45</v>
      </c>
      <c r="B1660" s="1">
        <v>469531</v>
      </c>
      <c r="C1660" s="1">
        <v>2340.1680000000001</v>
      </c>
    </row>
    <row r="1661" spans="1:3" x14ac:dyDescent="0.2">
      <c r="A1661" s="1">
        <v>45</v>
      </c>
      <c r="B1661" s="1">
        <v>430569</v>
      </c>
      <c r="C1661" s="1">
        <v>3895.9090000000001</v>
      </c>
    </row>
    <row r="1662" spans="1:3" x14ac:dyDescent="0.2">
      <c r="A1662" s="1">
        <v>45</v>
      </c>
      <c r="B1662" s="1">
        <v>390769</v>
      </c>
      <c r="C1662" s="1">
        <v>3979.7570000000001</v>
      </c>
    </row>
    <row r="1663" spans="1:3" x14ac:dyDescent="0.2">
      <c r="A1663" s="1">
        <v>45</v>
      </c>
      <c r="B1663" s="1">
        <v>350924</v>
      </c>
      <c r="C1663" s="1">
        <v>3984.777</v>
      </c>
    </row>
    <row r="1664" spans="1:3" x14ac:dyDescent="0.2">
      <c r="A1664" s="1">
        <v>45</v>
      </c>
      <c r="B1664" s="1">
        <v>310514</v>
      </c>
      <c r="C1664" s="1">
        <v>4043.6979999999999</v>
      </c>
    </row>
    <row r="1665" spans="1:3" x14ac:dyDescent="0.2">
      <c r="A1665" s="1">
        <v>45</v>
      </c>
      <c r="B1665" s="1">
        <v>270154</v>
      </c>
      <c r="C1665" s="1">
        <v>4032.018</v>
      </c>
    </row>
    <row r="1666" spans="1:3" x14ac:dyDescent="0.2">
      <c r="A1666" s="1">
        <v>45</v>
      </c>
      <c r="B1666" s="1">
        <v>230740</v>
      </c>
      <c r="C1666" s="1">
        <v>3942.5920000000001</v>
      </c>
    </row>
    <row r="1667" spans="1:3" x14ac:dyDescent="0.2">
      <c r="A1667" s="1">
        <v>45</v>
      </c>
      <c r="B1667" s="1">
        <v>192331</v>
      </c>
      <c r="C1667" s="1">
        <v>3839.26</v>
      </c>
    </row>
    <row r="1668" spans="1:3" x14ac:dyDescent="0.2">
      <c r="A1668" s="1">
        <v>45</v>
      </c>
      <c r="B1668" s="1">
        <v>152248</v>
      </c>
      <c r="C1668" s="1">
        <v>4008.11</v>
      </c>
    </row>
    <row r="1669" spans="1:3" x14ac:dyDescent="0.2">
      <c r="A1669" s="1">
        <v>45</v>
      </c>
      <c r="B1669" s="1">
        <v>111332</v>
      </c>
      <c r="C1669" s="1">
        <v>4090.6509999999998</v>
      </c>
    </row>
    <row r="1670" spans="1:3" x14ac:dyDescent="0.2">
      <c r="A1670" s="1">
        <v>45</v>
      </c>
      <c r="B1670" s="1">
        <v>81232</v>
      </c>
      <c r="C1670" s="1">
        <v>3012.4580000000001</v>
      </c>
    </row>
    <row r="1671" spans="1:3" x14ac:dyDescent="0.2">
      <c r="A1671" s="1">
        <v>45</v>
      </c>
      <c r="B1671" s="1">
        <v>37649</v>
      </c>
      <c r="C1671" s="1">
        <v>4356.1930000000002</v>
      </c>
    </row>
    <row r="1672" spans="1:3" x14ac:dyDescent="0.2">
      <c r="A1672" s="1">
        <v>45</v>
      </c>
      <c r="B1672" s="1">
        <v>0</v>
      </c>
      <c r="C1672" s="1">
        <v>3765.127</v>
      </c>
    </row>
    <row r="1673" spans="1:3" x14ac:dyDescent="0.2">
      <c r="A1673" s="1">
        <v>46</v>
      </c>
      <c r="B1673" s="1">
        <v>38555</v>
      </c>
      <c r="C1673" s="1">
        <v>140.31200000000001</v>
      </c>
    </row>
    <row r="1674" spans="1:3" x14ac:dyDescent="0.2">
      <c r="A1674" s="1">
        <v>46</v>
      </c>
      <c r="B1674" s="1">
        <v>320791</v>
      </c>
      <c r="C1674" s="1">
        <v>284.78500000000003</v>
      </c>
    </row>
    <row r="1675" spans="1:3" x14ac:dyDescent="0.2">
      <c r="A1675" s="1">
        <v>46</v>
      </c>
      <c r="B1675" s="1">
        <v>391047</v>
      </c>
      <c r="C1675" s="1">
        <v>357.262</v>
      </c>
    </row>
    <row r="1676" spans="1:3" x14ac:dyDescent="0.2">
      <c r="A1676" s="1">
        <v>46</v>
      </c>
      <c r="B1676" s="1">
        <v>465576</v>
      </c>
      <c r="C1676" s="1">
        <v>2656.3290000000002</v>
      </c>
    </row>
    <row r="1677" spans="1:3" x14ac:dyDescent="0.2">
      <c r="A1677" s="1">
        <v>46</v>
      </c>
      <c r="B1677" s="1">
        <v>423783</v>
      </c>
      <c r="C1677" s="1">
        <v>4179.1869999999999</v>
      </c>
    </row>
    <row r="1678" spans="1:3" x14ac:dyDescent="0.2">
      <c r="A1678" s="1">
        <v>46</v>
      </c>
      <c r="B1678" s="1">
        <v>381168</v>
      </c>
      <c r="C1678" s="1">
        <v>4259.4769999999999</v>
      </c>
    </row>
    <row r="1679" spans="1:3" x14ac:dyDescent="0.2">
      <c r="A1679" s="1">
        <v>46</v>
      </c>
      <c r="B1679" s="1">
        <v>339042</v>
      </c>
      <c r="C1679" s="1">
        <v>4211.6970000000001</v>
      </c>
    </row>
    <row r="1680" spans="1:3" x14ac:dyDescent="0.2">
      <c r="A1680" s="1">
        <v>46</v>
      </c>
      <c r="B1680" s="1">
        <v>296681</v>
      </c>
      <c r="C1680" s="1">
        <v>4233.9350000000004</v>
      </c>
    </row>
    <row r="1681" spans="1:3" x14ac:dyDescent="0.2">
      <c r="A1681" s="1">
        <v>46</v>
      </c>
      <c r="B1681" s="1">
        <v>254646</v>
      </c>
      <c r="C1681" s="1">
        <v>4204.4319999999998</v>
      </c>
    </row>
    <row r="1682" spans="1:3" x14ac:dyDescent="0.2">
      <c r="A1682" s="1">
        <v>46</v>
      </c>
      <c r="B1682" s="1">
        <v>212515</v>
      </c>
      <c r="C1682" s="1">
        <v>4211.4530000000004</v>
      </c>
    </row>
    <row r="1683" spans="1:3" x14ac:dyDescent="0.2">
      <c r="A1683" s="1">
        <v>46</v>
      </c>
      <c r="B1683" s="1">
        <v>170182</v>
      </c>
      <c r="C1683" s="1">
        <v>4236.1660000000002</v>
      </c>
    </row>
    <row r="1684" spans="1:3" x14ac:dyDescent="0.2">
      <c r="A1684" s="1">
        <v>46</v>
      </c>
      <c r="B1684" s="1">
        <v>127611</v>
      </c>
      <c r="C1684" s="1">
        <v>4252.2700000000004</v>
      </c>
    </row>
    <row r="1685" spans="1:3" x14ac:dyDescent="0.2">
      <c r="A1685" s="1">
        <v>46</v>
      </c>
      <c r="B1685" s="1">
        <v>85615</v>
      </c>
      <c r="C1685" s="1">
        <v>4199.3900000000003</v>
      </c>
    </row>
    <row r="1686" spans="1:3" x14ac:dyDescent="0.2">
      <c r="A1686" s="1">
        <v>46</v>
      </c>
      <c r="B1686" s="1">
        <v>42113</v>
      </c>
      <c r="C1686" s="1">
        <v>4352.0730000000003</v>
      </c>
    </row>
    <row r="1687" spans="1:3" x14ac:dyDescent="0.2">
      <c r="A1687" s="1">
        <v>46</v>
      </c>
      <c r="B1687" s="1">
        <v>0</v>
      </c>
      <c r="C1687" s="1">
        <v>4211.9769999999999</v>
      </c>
    </row>
    <row r="1688" spans="1:3" x14ac:dyDescent="0.2">
      <c r="A1688" s="1">
        <v>47</v>
      </c>
      <c r="B1688" s="1">
        <v>17390</v>
      </c>
      <c r="C1688" s="1">
        <v>73.597999999999999</v>
      </c>
    </row>
    <row r="1689" spans="1:3" x14ac:dyDescent="0.2">
      <c r="A1689" s="1">
        <v>47</v>
      </c>
      <c r="B1689" s="1">
        <v>313674</v>
      </c>
      <c r="C1689" s="1">
        <v>350.233</v>
      </c>
    </row>
    <row r="1690" spans="1:3" x14ac:dyDescent="0.2">
      <c r="A1690" s="1">
        <v>47</v>
      </c>
      <c r="B1690" s="1">
        <v>385597</v>
      </c>
      <c r="C1690" s="1">
        <v>354.62299999999999</v>
      </c>
    </row>
    <row r="1691" spans="1:3" x14ac:dyDescent="0.2">
      <c r="A1691" s="1">
        <v>47</v>
      </c>
      <c r="B1691" s="1">
        <v>470231</v>
      </c>
      <c r="C1691" s="1">
        <v>2193.1909999999998</v>
      </c>
    </row>
    <row r="1692" spans="1:3" x14ac:dyDescent="0.2">
      <c r="A1692" s="1">
        <v>47</v>
      </c>
      <c r="B1692" s="1">
        <v>427500</v>
      </c>
      <c r="C1692" s="1">
        <v>4272.9560000000001</v>
      </c>
    </row>
    <row r="1693" spans="1:3" x14ac:dyDescent="0.2">
      <c r="A1693" s="1">
        <v>47</v>
      </c>
      <c r="B1693" s="1">
        <v>385536</v>
      </c>
      <c r="C1693" s="1">
        <v>4197.7969999999996</v>
      </c>
    </row>
    <row r="1694" spans="1:3" x14ac:dyDescent="0.2">
      <c r="A1694" s="1">
        <v>47</v>
      </c>
      <c r="B1694" s="1">
        <v>343172</v>
      </c>
      <c r="C1694" s="1">
        <v>4231.192</v>
      </c>
    </row>
    <row r="1695" spans="1:3" x14ac:dyDescent="0.2">
      <c r="A1695" s="1">
        <v>47</v>
      </c>
      <c r="B1695" s="1">
        <v>300360</v>
      </c>
      <c r="C1695" s="1">
        <v>4280.3429999999998</v>
      </c>
    </row>
    <row r="1696" spans="1:3" x14ac:dyDescent="0.2">
      <c r="A1696" s="1">
        <v>47</v>
      </c>
      <c r="B1696" s="1">
        <v>257640</v>
      </c>
      <c r="C1696" s="1">
        <v>4271.9369999999999</v>
      </c>
    </row>
    <row r="1697" spans="1:3" x14ac:dyDescent="0.2">
      <c r="A1697" s="1">
        <v>47</v>
      </c>
      <c r="B1697" s="1">
        <v>214749</v>
      </c>
      <c r="C1697" s="1">
        <v>4284.826</v>
      </c>
    </row>
    <row r="1698" spans="1:3" x14ac:dyDescent="0.2">
      <c r="A1698" s="1">
        <v>47</v>
      </c>
      <c r="B1698" s="1">
        <v>171275</v>
      </c>
      <c r="C1698" s="1">
        <v>4347.0940000000001</v>
      </c>
    </row>
    <row r="1699" spans="1:3" x14ac:dyDescent="0.2">
      <c r="A1699" s="1">
        <v>47</v>
      </c>
      <c r="B1699" s="1">
        <v>127792</v>
      </c>
      <c r="C1699" s="1">
        <v>4349.5129999999999</v>
      </c>
    </row>
    <row r="1700" spans="1:3" x14ac:dyDescent="0.2">
      <c r="A1700" s="1">
        <v>47</v>
      </c>
      <c r="B1700" s="1">
        <v>99871</v>
      </c>
      <c r="C1700" s="1">
        <v>2791.74</v>
      </c>
    </row>
    <row r="1701" spans="1:3" x14ac:dyDescent="0.2">
      <c r="A1701" s="1">
        <v>47</v>
      </c>
      <c r="B1701" s="1">
        <v>55764</v>
      </c>
      <c r="C1701" s="1">
        <v>4409.2070000000003</v>
      </c>
    </row>
    <row r="1702" spans="1:3" x14ac:dyDescent="0.2">
      <c r="A1702" s="1">
        <v>47</v>
      </c>
      <c r="B1702" s="1">
        <v>10168</v>
      </c>
      <c r="C1702" s="1">
        <v>4559.5119999999997</v>
      </c>
    </row>
    <row r="1703" spans="1:3" x14ac:dyDescent="0.2">
      <c r="A1703" s="1">
        <v>47</v>
      </c>
      <c r="B1703" s="1">
        <v>0</v>
      </c>
      <c r="C1703" s="1">
        <v>1020.361</v>
      </c>
    </row>
    <row r="1704" spans="1:3" x14ac:dyDescent="0.2">
      <c r="A1704" s="1">
        <v>48</v>
      </c>
      <c r="B1704" s="1">
        <v>253095</v>
      </c>
      <c r="C1704" s="1">
        <v>322.78899999999999</v>
      </c>
    </row>
    <row r="1705" spans="1:3" x14ac:dyDescent="0.2">
      <c r="A1705" s="1">
        <v>48</v>
      </c>
      <c r="B1705" s="1">
        <v>315041</v>
      </c>
      <c r="C1705" s="1">
        <v>352.512</v>
      </c>
    </row>
    <row r="1706" spans="1:3" x14ac:dyDescent="0.2">
      <c r="A1706" s="1">
        <v>48</v>
      </c>
      <c r="B1706" s="1">
        <v>462599</v>
      </c>
      <c r="C1706" s="1">
        <v>3059.5430000000001</v>
      </c>
    </row>
    <row r="1707" spans="1:3" x14ac:dyDescent="0.2">
      <c r="A1707" s="1">
        <v>48</v>
      </c>
      <c r="B1707" s="1">
        <v>441975</v>
      </c>
      <c r="C1707" s="1">
        <v>2062.0500000000002</v>
      </c>
    </row>
    <row r="1708" spans="1:3" x14ac:dyDescent="0.2">
      <c r="A1708" s="1">
        <v>48</v>
      </c>
      <c r="B1708" s="1">
        <v>398677</v>
      </c>
      <c r="C1708" s="1">
        <v>4330.7820000000002</v>
      </c>
    </row>
    <row r="1709" spans="1:3" x14ac:dyDescent="0.2">
      <c r="A1709" s="1">
        <v>48</v>
      </c>
      <c r="B1709" s="1">
        <v>355193</v>
      </c>
      <c r="C1709" s="1">
        <v>4346.9930000000004</v>
      </c>
    </row>
    <row r="1710" spans="1:3" x14ac:dyDescent="0.2">
      <c r="A1710" s="1">
        <v>48</v>
      </c>
      <c r="B1710" s="1">
        <v>311101</v>
      </c>
      <c r="C1710" s="1">
        <v>4409.0219999999999</v>
      </c>
    </row>
    <row r="1711" spans="1:3" x14ac:dyDescent="0.2">
      <c r="A1711" s="1">
        <v>48</v>
      </c>
      <c r="B1711" s="1">
        <v>267725</v>
      </c>
      <c r="C1711" s="1">
        <v>4341.8190000000004</v>
      </c>
    </row>
    <row r="1712" spans="1:3" x14ac:dyDescent="0.2">
      <c r="A1712" s="1">
        <v>48</v>
      </c>
      <c r="B1712" s="1">
        <v>224323</v>
      </c>
      <c r="C1712" s="1">
        <v>4336.0169999999998</v>
      </c>
    </row>
    <row r="1713" spans="1:3" x14ac:dyDescent="0.2">
      <c r="A1713" s="1">
        <v>48</v>
      </c>
      <c r="B1713" s="1">
        <v>180505</v>
      </c>
      <c r="C1713" s="1">
        <v>4384.0659999999998</v>
      </c>
    </row>
    <row r="1714" spans="1:3" x14ac:dyDescent="0.2">
      <c r="A1714" s="1">
        <v>48</v>
      </c>
      <c r="B1714" s="1">
        <v>137099</v>
      </c>
      <c r="C1714" s="1">
        <v>4337.8890000000001</v>
      </c>
    </row>
    <row r="1715" spans="1:3" x14ac:dyDescent="0.2">
      <c r="A1715" s="1">
        <v>48</v>
      </c>
      <c r="B1715" s="1">
        <v>93915</v>
      </c>
      <c r="C1715" s="1">
        <v>4319.5789999999997</v>
      </c>
    </row>
    <row r="1716" spans="1:3" x14ac:dyDescent="0.2">
      <c r="A1716" s="1">
        <v>48</v>
      </c>
      <c r="B1716" s="1">
        <v>49690</v>
      </c>
      <c r="C1716" s="1">
        <v>4421.5829999999996</v>
      </c>
    </row>
    <row r="1717" spans="1:3" x14ac:dyDescent="0.2">
      <c r="A1717" s="1">
        <v>48</v>
      </c>
      <c r="B1717" s="1">
        <v>2948</v>
      </c>
      <c r="C1717" s="1">
        <v>4673.3810000000003</v>
      </c>
    </row>
    <row r="1718" spans="1:3" x14ac:dyDescent="0.2">
      <c r="A1718" s="1">
        <v>48</v>
      </c>
      <c r="B1718" s="1">
        <v>0</v>
      </c>
      <c r="C1718" s="1">
        <v>299.43200000000002</v>
      </c>
    </row>
    <row r="1719" spans="1:3" x14ac:dyDescent="0.2">
      <c r="A1719" s="1">
        <v>49</v>
      </c>
      <c r="B1719" s="1">
        <v>295521</v>
      </c>
      <c r="C1719" s="1">
        <v>353.33499999999998</v>
      </c>
    </row>
    <row r="1720" spans="1:3" x14ac:dyDescent="0.2">
      <c r="A1720" s="1">
        <v>49</v>
      </c>
      <c r="B1720" s="1">
        <v>341821</v>
      </c>
      <c r="C1720" s="1">
        <v>296.69799999999998</v>
      </c>
    </row>
    <row r="1721" spans="1:3" x14ac:dyDescent="0.2">
      <c r="A1721" s="1">
        <v>49</v>
      </c>
      <c r="B1721" s="1">
        <v>461133</v>
      </c>
      <c r="C1721" s="1">
        <v>3234.8130000000001</v>
      </c>
    </row>
    <row r="1722" spans="1:3" x14ac:dyDescent="0.2">
      <c r="A1722" s="1">
        <v>49</v>
      </c>
      <c r="B1722" s="1">
        <v>433401</v>
      </c>
      <c r="C1722" s="1">
        <v>2773.11</v>
      </c>
    </row>
    <row r="1723" spans="1:3" x14ac:dyDescent="0.2">
      <c r="A1723" s="1">
        <v>49</v>
      </c>
      <c r="B1723" s="1">
        <v>390364</v>
      </c>
      <c r="C1723" s="1">
        <v>4304.8609999999999</v>
      </c>
    </row>
    <row r="1724" spans="1:3" x14ac:dyDescent="0.2">
      <c r="A1724" s="1">
        <v>49</v>
      </c>
      <c r="B1724" s="1">
        <v>347112</v>
      </c>
      <c r="C1724" s="1">
        <v>4320.2209999999995</v>
      </c>
    </row>
    <row r="1725" spans="1:3" x14ac:dyDescent="0.2">
      <c r="A1725" s="1">
        <v>49</v>
      </c>
      <c r="B1725" s="1">
        <v>302784</v>
      </c>
      <c r="C1725" s="1">
        <v>4431.1000000000004</v>
      </c>
    </row>
    <row r="1726" spans="1:3" x14ac:dyDescent="0.2">
      <c r="A1726" s="1">
        <v>49</v>
      </c>
      <c r="B1726" s="1">
        <v>259238</v>
      </c>
      <c r="C1726" s="1">
        <v>4354.5510000000004</v>
      </c>
    </row>
    <row r="1727" spans="1:3" x14ac:dyDescent="0.2">
      <c r="A1727" s="1">
        <v>49</v>
      </c>
      <c r="B1727" s="1">
        <v>215211</v>
      </c>
      <c r="C1727" s="1">
        <v>4406.982</v>
      </c>
    </row>
    <row r="1728" spans="1:3" x14ac:dyDescent="0.2">
      <c r="A1728" s="1">
        <v>49</v>
      </c>
      <c r="B1728" s="1">
        <v>171403</v>
      </c>
      <c r="C1728" s="1">
        <v>4379.6220000000003</v>
      </c>
    </row>
    <row r="1729" spans="1:3" x14ac:dyDescent="0.2">
      <c r="A1729" s="1">
        <v>49</v>
      </c>
      <c r="B1729" s="1">
        <v>127081</v>
      </c>
      <c r="C1729" s="1">
        <v>4429.2579999999998</v>
      </c>
    </row>
    <row r="1730" spans="1:3" x14ac:dyDescent="0.2">
      <c r="A1730" s="1">
        <v>49</v>
      </c>
      <c r="B1730" s="1">
        <v>93382</v>
      </c>
      <c r="C1730" s="1">
        <v>3365.837</v>
      </c>
    </row>
    <row r="1731" spans="1:3" x14ac:dyDescent="0.2">
      <c r="A1731" s="1">
        <v>49</v>
      </c>
      <c r="B1731" s="1">
        <v>49206</v>
      </c>
      <c r="C1731" s="1">
        <v>4416.4260000000004</v>
      </c>
    </row>
    <row r="1732" spans="1:3" x14ac:dyDescent="0.2">
      <c r="A1732" s="1">
        <v>49</v>
      </c>
      <c r="B1732" s="1">
        <v>2047</v>
      </c>
      <c r="C1732" s="1">
        <v>4717.1540000000005</v>
      </c>
    </row>
    <row r="1733" spans="1:3" x14ac:dyDescent="0.2">
      <c r="A1733" s="1">
        <v>49</v>
      </c>
      <c r="B1733" s="1">
        <v>0</v>
      </c>
      <c r="C1733" s="1">
        <v>207.822</v>
      </c>
    </row>
    <row r="1734" spans="1:3" x14ac:dyDescent="0.2">
      <c r="A1734" s="1">
        <v>50</v>
      </c>
      <c r="B1734" s="1">
        <v>313418</v>
      </c>
      <c r="C1734" s="1">
        <v>395.976</v>
      </c>
    </row>
    <row r="1735" spans="1:3" x14ac:dyDescent="0.2">
      <c r="A1735" s="1">
        <v>50</v>
      </c>
      <c r="B1735" s="1">
        <v>344264</v>
      </c>
      <c r="C1735" s="1">
        <v>259.637</v>
      </c>
    </row>
    <row r="1736" spans="1:3" x14ac:dyDescent="0.2">
      <c r="A1736" s="1">
        <v>50</v>
      </c>
      <c r="B1736" s="1">
        <v>474400</v>
      </c>
      <c r="C1736" s="1">
        <v>1898.6759999999999</v>
      </c>
    </row>
    <row r="1737" spans="1:3" x14ac:dyDescent="0.2">
      <c r="A1737" s="1">
        <v>50</v>
      </c>
      <c r="B1737" s="1">
        <v>429916</v>
      </c>
      <c r="C1737" s="1">
        <v>4448.0990000000002</v>
      </c>
    </row>
    <row r="1738" spans="1:3" x14ac:dyDescent="0.2">
      <c r="A1738" s="1">
        <v>50</v>
      </c>
      <c r="B1738" s="1">
        <v>384657</v>
      </c>
      <c r="C1738" s="1">
        <v>4525.6329999999998</v>
      </c>
    </row>
    <row r="1739" spans="1:3" x14ac:dyDescent="0.2">
      <c r="A1739" s="1">
        <v>50</v>
      </c>
      <c r="B1739" s="1">
        <v>340177</v>
      </c>
      <c r="C1739" s="1">
        <v>4447.8559999999998</v>
      </c>
    </row>
    <row r="1740" spans="1:3" x14ac:dyDescent="0.2">
      <c r="A1740" s="1">
        <v>50</v>
      </c>
      <c r="B1740" s="1">
        <v>294800</v>
      </c>
      <c r="C1740" s="1">
        <v>4538.5360000000001</v>
      </c>
    </row>
    <row r="1741" spans="1:3" x14ac:dyDescent="0.2">
      <c r="A1741" s="1">
        <v>50</v>
      </c>
      <c r="B1741" s="1">
        <v>249699</v>
      </c>
      <c r="C1741" s="1">
        <v>4510.3729999999996</v>
      </c>
    </row>
    <row r="1742" spans="1:3" x14ac:dyDescent="0.2">
      <c r="A1742" s="1">
        <v>50</v>
      </c>
      <c r="B1742" s="1">
        <v>203928</v>
      </c>
      <c r="C1742" s="1">
        <v>4577.5720000000001</v>
      </c>
    </row>
    <row r="1743" spans="1:3" x14ac:dyDescent="0.2">
      <c r="A1743" s="1">
        <v>50</v>
      </c>
      <c r="B1743" s="1">
        <v>158706</v>
      </c>
      <c r="C1743" s="1">
        <v>4521.0519999999997</v>
      </c>
    </row>
    <row r="1744" spans="1:3" x14ac:dyDescent="0.2">
      <c r="A1744" s="1">
        <v>50</v>
      </c>
      <c r="B1744" s="1">
        <v>112656</v>
      </c>
      <c r="C1744" s="1">
        <v>4602.1850000000004</v>
      </c>
    </row>
    <row r="1745" spans="1:3" x14ac:dyDescent="0.2">
      <c r="A1745" s="1">
        <v>50</v>
      </c>
      <c r="B1745" s="1">
        <v>66494</v>
      </c>
      <c r="C1745" s="1">
        <v>4617.5529999999999</v>
      </c>
    </row>
    <row r="1746" spans="1:3" x14ac:dyDescent="0.2">
      <c r="A1746" s="1">
        <v>50</v>
      </c>
      <c r="B1746" s="1">
        <v>19854</v>
      </c>
      <c r="C1746" s="1">
        <v>4667.1840000000002</v>
      </c>
    </row>
    <row r="1747" spans="1:3" x14ac:dyDescent="0.2">
      <c r="A1747" s="1">
        <v>50</v>
      </c>
      <c r="B1747" s="1">
        <v>0</v>
      </c>
      <c r="C1747" s="1">
        <v>1984.046</v>
      </c>
    </row>
    <row r="1748" spans="1:3" x14ac:dyDescent="0.2">
      <c r="A1748" s="1">
        <v>51</v>
      </c>
      <c r="B1748" s="1">
        <v>175193</v>
      </c>
      <c r="C1748" s="1">
        <v>306.291</v>
      </c>
    </row>
    <row r="1749" spans="1:3" x14ac:dyDescent="0.2">
      <c r="A1749" s="1">
        <v>51</v>
      </c>
      <c r="B1749" s="1">
        <v>395986</v>
      </c>
      <c r="C1749" s="1">
        <v>594.50099999999998</v>
      </c>
    </row>
    <row r="1750" spans="1:3" x14ac:dyDescent="0.2">
      <c r="A1750" s="1">
        <v>51</v>
      </c>
      <c r="B1750" s="1">
        <v>487051</v>
      </c>
      <c r="C1750" s="1">
        <v>388.39</v>
      </c>
    </row>
    <row r="1751" spans="1:3" x14ac:dyDescent="0.2">
      <c r="A1751" s="1">
        <v>51</v>
      </c>
      <c r="B1751" s="1">
        <v>443205</v>
      </c>
      <c r="C1751" s="1">
        <v>4384.3620000000001</v>
      </c>
    </row>
    <row r="1752" spans="1:3" x14ac:dyDescent="0.2">
      <c r="A1752" s="1">
        <v>51</v>
      </c>
      <c r="B1752" s="1">
        <v>398495</v>
      </c>
      <c r="C1752" s="1">
        <v>4470.8890000000001</v>
      </c>
    </row>
    <row r="1753" spans="1:3" x14ac:dyDescent="0.2">
      <c r="A1753" s="1">
        <v>51</v>
      </c>
      <c r="B1753" s="1">
        <v>353490</v>
      </c>
      <c r="C1753" s="1">
        <v>4500.076</v>
      </c>
    </row>
    <row r="1754" spans="1:3" x14ac:dyDescent="0.2">
      <c r="A1754" s="1">
        <v>51</v>
      </c>
      <c r="B1754" s="1">
        <v>307930</v>
      </c>
      <c r="C1754" s="1">
        <v>4555.91</v>
      </c>
    </row>
    <row r="1755" spans="1:3" x14ac:dyDescent="0.2">
      <c r="A1755" s="1">
        <v>51</v>
      </c>
      <c r="B1755" s="1">
        <v>262447</v>
      </c>
      <c r="C1755" s="1">
        <v>4547.8850000000002</v>
      </c>
    </row>
    <row r="1756" spans="1:3" x14ac:dyDescent="0.2">
      <c r="A1756" s="1">
        <v>51</v>
      </c>
      <c r="B1756" s="1">
        <v>217677</v>
      </c>
      <c r="C1756" s="1">
        <v>4480.17</v>
      </c>
    </row>
    <row r="1757" spans="1:3" x14ac:dyDescent="0.2">
      <c r="A1757" s="1">
        <v>51</v>
      </c>
      <c r="B1757" s="1">
        <v>173695</v>
      </c>
      <c r="C1757" s="1">
        <v>4394.942</v>
      </c>
    </row>
    <row r="1758" spans="1:3" x14ac:dyDescent="0.2">
      <c r="A1758" s="1">
        <v>51</v>
      </c>
      <c r="B1758" s="1">
        <v>129062</v>
      </c>
      <c r="C1758" s="1">
        <v>4467.2820000000002</v>
      </c>
    </row>
    <row r="1759" spans="1:3" x14ac:dyDescent="0.2">
      <c r="A1759" s="1">
        <v>51</v>
      </c>
      <c r="B1759" s="1">
        <v>84413</v>
      </c>
      <c r="C1759" s="1">
        <v>4461.2910000000002</v>
      </c>
    </row>
    <row r="1760" spans="1:3" x14ac:dyDescent="0.2">
      <c r="A1760" s="1">
        <v>51</v>
      </c>
      <c r="B1760" s="1">
        <v>56502</v>
      </c>
      <c r="C1760" s="1">
        <v>2790.2579999999998</v>
      </c>
    </row>
    <row r="1761" spans="1:3" x14ac:dyDescent="0.2">
      <c r="A1761" s="1">
        <v>51</v>
      </c>
      <c r="B1761" s="1">
        <v>7812</v>
      </c>
      <c r="C1761" s="1">
        <v>4868.634</v>
      </c>
    </row>
    <row r="1762" spans="1:3" x14ac:dyDescent="0.2">
      <c r="A1762" s="1">
        <v>51</v>
      </c>
      <c r="B1762" s="1">
        <v>0</v>
      </c>
      <c r="C1762" s="1">
        <v>785.72400000000005</v>
      </c>
    </row>
    <row r="1763" spans="1:3" x14ac:dyDescent="0.2">
      <c r="A1763" s="1">
        <v>52</v>
      </c>
      <c r="B1763" s="1">
        <v>268719</v>
      </c>
      <c r="C1763" s="1">
        <v>358.73899999999998</v>
      </c>
    </row>
    <row r="1764" spans="1:3" x14ac:dyDescent="0.2">
      <c r="A1764" s="1">
        <v>52</v>
      </c>
      <c r="B1764" s="1">
        <v>342668</v>
      </c>
      <c r="C1764" s="1">
        <v>356.15600000000001</v>
      </c>
    </row>
    <row r="1765" spans="1:3" x14ac:dyDescent="0.2">
      <c r="A1765" s="1">
        <v>52</v>
      </c>
      <c r="B1765" s="1">
        <v>476225</v>
      </c>
      <c r="C1765" s="1">
        <v>1660.96</v>
      </c>
    </row>
    <row r="1766" spans="1:3" x14ac:dyDescent="0.2">
      <c r="A1766" s="1">
        <v>52</v>
      </c>
      <c r="B1766" s="1">
        <v>431372</v>
      </c>
      <c r="C1766" s="1">
        <v>4485.8720000000003</v>
      </c>
    </row>
    <row r="1767" spans="1:3" x14ac:dyDescent="0.2">
      <c r="A1767" s="1">
        <v>52</v>
      </c>
      <c r="B1767" s="1">
        <v>385557</v>
      </c>
      <c r="C1767" s="1">
        <v>4580.8500000000004</v>
      </c>
    </row>
    <row r="1768" spans="1:3" x14ac:dyDescent="0.2">
      <c r="A1768" s="1">
        <v>52</v>
      </c>
      <c r="B1768" s="1">
        <v>339709</v>
      </c>
      <c r="C1768" s="1">
        <v>4579.5420000000004</v>
      </c>
    </row>
    <row r="1769" spans="1:3" x14ac:dyDescent="0.2">
      <c r="A1769" s="1">
        <v>52</v>
      </c>
      <c r="B1769" s="1">
        <v>293489</v>
      </c>
      <c r="C1769" s="1">
        <v>4618.8249999999998</v>
      </c>
    </row>
    <row r="1770" spans="1:3" x14ac:dyDescent="0.2">
      <c r="A1770" s="1">
        <v>52</v>
      </c>
      <c r="B1770" s="1">
        <v>247960</v>
      </c>
      <c r="C1770" s="1">
        <v>4552.8519999999999</v>
      </c>
    </row>
    <row r="1771" spans="1:3" x14ac:dyDescent="0.2">
      <c r="A1771" s="1">
        <v>52</v>
      </c>
      <c r="B1771" s="1">
        <v>201480</v>
      </c>
      <c r="C1771" s="1">
        <v>4647.973</v>
      </c>
    </row>
    <row r="1772" spans="1:3" x14ac:dyDescent="0.2">
      <c r="A1772" s="1">
        <v>52</v>
      </c>
      <c r="B1772" s="1">
        <v>155160</v>
      </c>
      <c r="C1772" s="1">
        <v>4631.7920000000004</v>
      </c>
    </row>
    <row r="1773" spans="1:3" x14ac:dyDescent="0.2">
      <c r="A1773" s="1">
        <v>52</v>
      </c>
      <c r="B1773" s="1">
        <v>108925</v>
      </c>
      <c r="C1773" s="1">
        <v>4623.357</v>
      </c>
    </row>
    <row r="1774" spans="1:3" x14ac:dyDescent="0.2">
      <c r="A1774" s="1">
        <v>52</v>
      </c>
      <c r="B1774" s="1">
        <v>61840</v>
      </c>
      <c r="C1774" s="1">
        <v>4708.1229999999996</v>
      </c>
    </row>
    <row r="1775" spans="1:3" x14ac:dyDescent="0.2">
      <c r="A1775" s="1">
        <v>52</v>
      </c>
      <c r="B1775" s="1">
        <v>13620</v>
      </c>
      <c r="C1775" s="1">
        <v>4821.6469999999999</v>
      </c>
    </row>
    <row r="1776" spans="1:3" x14ac:dyDescent="0.2">
      <c r="A1776" s="1">
        <v>52</v>
      </c>
      <c r="B1776" s="1">
        <v>0</v>
      </c>
      <c r="C1776" s="1">
        <v>1365.807</v>
      </c>
    </row>
    <row r="1777" spans="1:3" x14ac:dyDescent="0.2">
      <c r="A1777" s="1">
        <v>53</v>
      </c>
      <c r="B1777" s="1">
        <v>243828</v>
      </c>
      <c r="C1777" s="1">
        <v>366.29</v>
      </c>
    </row>
    <row r="1778" spans="1:3" x14ac:dyDescent="0.2">
      <c r="A1778" s="1">
        <v>53</v>
      </c>
      <c r="B1778" s="1">
        <v>430314</v>
      </c>
      <c r="C1778" s="1">
        <v>741.76700000000005</v>
      </c>
    </row>
    <row r="1779" spans="1:3" x14ac:dyDescent="0.2">
      <c r="A1779" s="1">
        <v>53</v>
      </c>
      <c r="B1779" s="1">
        <v>475460</v>
      </c>
      <c r="C1779" s="1">
        <v>327.41300000000001</v>
      </c>
    </row>
    <row r="1780" spans="1:3" x14ac:dyDescent="0.2">
      <c r="A1780" s="1">
        <v>53</v>
      </c>
      <c r="B1780" s="1">
        <v>442248</v>
      </c>
      <c r="C1780" s="1">
        <v>4333.6189999999997</v>
      </c>
    </row>
    <row r="1781" spans="1:3" x14ac:dyDescent="0.2">
      <c r="A1781" s="1">
        <v>53</v>
      </c>
      <c r="B1781" s="1">
        <v>397701</v>
      </c>
      <c r="C1781" s="1">
        <v>4452.12</v>
      </c>
    </row>
    <row r="1782" spans="1:3" x14ac:dyDescent="0.2">
      <c r="A1782" s="1">
        <v>53</v>
      </c>
      <c r="B1782" s="1">
        <v>352586</v>
      </c>
      <c r="C1782" s="1">
        <v>4511.1639999999998</v>
      </c>
    </row>
    <row r="1783" spans="1:3" x14ac:dyDescent="0.2">
      <c r="A1783" s="1">
        <v>53</v>
      </c>
      <c r="B1783" s="1">
        <v>307207</v>
      </c>
      <c r="C1783" s="1">
        <v>4541.634</v>
      </c>
    </row>
    <row r="1784" spans="1:3" x14ac:dyDescent="0.2">
      <c r="A1784" s="1">
        <v>53</v>
      </c>
      <c r="B1784" s="1">
        <v>262084</v>
      </c>
      <c r="C1784" s="1">
        <v>4507.7669999999998</v>
      </c>
    </row>
    <row r="1785" spans="1:3" x14ac:dyDescent="0.2">
      <c r="A1785" s="1">
        <v>53</v>
      </c>
      <c r="B1785" s="1">
        <v>216622</v>
      </c>
      <c r="C1785" s="1">
        <v>4548.473</v>
      </c>
    </row>
    <row r="1786" spans="1:3" x14ac:dyDescent="0.2">
      <c r="A1786" s="1">
        <v>53</v>
      </c>
      <c r="B1786" s="1">
        <v>170852</v>
      </c>
      <c r="C1786" s="1">
        <v>4576.0559999999996</v>
      </c>
    </row>
    <row r="1787" spans="1:3" x14ac:dyDescent="0.2">
      <c r="A1787" s="1">
        <v>53</v>
      </c>
      <c r="B1787" s="1">
        <v>125877</v>
      </c>
      <c r="C1787" s="1">
        <v>4497.9189999999999</v>
      </c>
    </row>
    <row r="1788" spans="1:3" x14ac:dyDescent="0.2">
      <c r="A1788" s="1">
        <v>53</v>
      </c>
      <c r="B1788" s="1">
        <v>80770</v>
      </c>
      <c r="C1788" s="1">
        <v>4505.357</v>
      </c>
    </row>
    <row r="1789" spans="1:3" x14ac:dyDescent="0.2">
      <c r="A1789" s="1">
        <v>53</v>
      </c>
      <c r="B1789" s="1">
        <v>35397</v>
      </c>
      <c r="C1789" s="1">
        <v>4539.2290000000003</v>
      </c>
    </row>
    <row r="1790" spans="1:3" x14ac:dyDescent="0.2">
      <c r="A1790" s="1">
        <v>53</v>
      </c>
      <c r="B1790" s="1">
        <v>0</v>
      </c>
      <c r="C1790" s="1">
        <v>3540.163</v>
      </c>
    </row>
    <row r="1791" spans="1:3" x14ac:dyDescent="0.2">
      <c r="A1791" s="1">
        <v>54</v>
      </c>
      <c r="B1791" s="1">
        <v>21169</v>
      </c>
      <c r="C1791" s="1">
        <v>72.498999999999995</v>
      </c>
    </row>
    <row r="1792" spans="1:3" x14ac:dyDescent="0.2">
      <c r="A1792" s="1">
        <v>54</v>
      </c>
      <c r="B1792" s="1">
        <v>328465</v>
      </c>
      <c r="C1792" s="1">
        <v>359.83699999999999</v>
      </c>
    </row>
    <row r="1793" spans="1:3" x14ac:dyDescent="0.2">
      <c r="A1793" s="1">
        <v>54</v>
      </c>
      <c r="B1793" s="1">
        <v>382915</v>
      </c>
      <c r="C1793" s="1">
        <v>346.01299999999998</v>
      </c>
    </row>
    <row r="1794" spans="1:3" x14ac:dyDescent="0.2">
      <c r="A1794" s="1">
        <v>54</v>
      </c>
      <c r="B1794" s="1">
        <v>466122</v>
      </c>
      <c r="C1794" s="1">
        <v>2603.1770000000001</v>
      </c>
    </row>
    <row r="1795" spans="1:3" x14ac:dyDescent="0.2">
      <c r="A1795" s="1">
        <v>54</v>
      </c>
      <c r="B1795" s="1">
        <v>420570</v>
      </c>
      <c r="C1795" s="1">
        <v>4555.0829999999996</v>
      </c>
    </row>
    <row r="1796" spans="1:3" x14ac:dyDescent="0.2">
      <c r="A1796" s="1">
        <v>54</v>
      </c>
      <c r="B1796" s="1">
        <v>374423</v>
      </c>
      <c r="C1796" s="1">
        <v>4616.66</v>
      </c>
    </row>
    <row r="1797" spans="1:3" x14ac:dyDescent="0.2">
      <c r="A1797" s="1">
        <v>54</v>
      </c>
      <c r="B1797" s="1">
        <v>328290</v>
      </c>
      <c r="C1797" s="1">
        <v>4611.1109999999999</v>
      </c>
    </row>
    <row r="1798" spans="1:3" x14ac:dyDescent="0.2">
      <c r="A1798" s="1">
        <v>54</v>
      </c>
      <c r="B1798" s="1">
        <v>281339</v>
      </c>
      <c r="C1798" s="1">
        <v>4694.991</v>
      </c>
    </row>
    <row r="1799" spans="1:3" x14ac:dyDescent="0.2">
      <c r="A1799" s="1">
        <v>54</v>
      </c>
      <c r="B1799" s="1">
        <v>235774</v>
      </c>
      <c r="C1799" s="1">
        <v>4553.6549999999997</v>
      </c>
    </row>
    <row r="1800" spans="1:3" x14ac:dyDescent="0.2">
      <c r="A1800" s="1">
        <v>54</v>
      </c>
      <c r="B1800" s="1">
        <v>188473</v>
      </c>
      <c r="C1800" s="1">
        <v>4730.0630000000001</v>
      </c>
    </row>
    <row r="1801" spans="1:3" x14ac:dyDescent="0.2">
      <c r="A1801" s="1">
        <v>54</v>
      </c>
      <c r="B1801" s="1">
        <v>141307</v>
      </c>
      <c r="C1801" s="1">
        <v>4716.7889999999998</v>
      </c>
    </row>
    <row r="1802" spans="1:3" x14ac:dyDescent="0.2">
      <c r="A1802" s="1">
        <v>54</v>
      </c>
      <c r="B1802" s="1">
        <v>94966</v>
      </c>
      <c r="C1802" s="1">
        <v>4633.5720000000001</v>
      </c>
    </row>
    <row r="1803" spans="1:3" x14ac:dyDescent="0.2">
      <c r="A1803" s="1">
        <v>54</v>
      </c>
      <c r="B1803" s="1">
        <v>45203</v>
      </c>
      <c r="C1803" s="1">
        <v>4976.0540000000001</v>
      </c>
    </row>
    <row r="1804" spans="1:3" x14ac:dyDescent="0.2">
      <c r="A1804" s="1">
        <v>54</v>
      </c>
      <c r="B1804" s="1">
        <v>0</v>
      </c>
      <c r="C1804" s="1">
        <v>4522.7420000000002</v>
      </c>
    </row>
    <row r="1805" spans="1:3" x14ac:dyDescent="0.2">
      <c r="A1805" s="1">
        <v>55</v>
      </c>
      <c r="B1805" s="1">
        <v>24929</v>
      </c>
      <c r="C1805" s="1">
        <v>90.134</v>
      </c>
    </row>
    <row r="1806" spans="1:3" x14ac:dyDescent="0.2">
      <c r="A1806" s="1">
        <v>55</v>
      </c>
      <c r="B1806" s="1">
        <v>330874</v>
      </c>
      <c r="C1806" s="1">
        <v>412.041</v>
      </c>
    </row>
    <row r="1807" spans="1:3" x14ac:dyDescent="0.2">
      <c r="A1807" s="1">
        <v>55</v>
      </c>
      <c r="B1807" s="1">
        <v>401306</v>
      </c>
      <c r="C1807" s="1">
        <v>364.01299999999998</v>
      </c>
    </row>
    <row r="1808" spans="1:3" x14ac:dyDescent="0.2">
      <c r="A1808" s="1">
        <v>55</v>
      </c>
      <c r="B1808" s="1">
        <v>452524</v>
      </c>
      <c r="C1808" s="1">
        <v>3879.9070000000002</v>
      </c>
    </row>
    <row r="1809" spans="1:3" x14ac:dyDescent="0.2">
      <c r="A1809" s="1">
        <v>55</v>
      </c>
      <c r="B1809" s="1">
        <v>410584</v>
      </c>
      <c r="C1809" s="1">
        <v>4188.665</v>
      </c>
    </row>
    <row r="1810" spans="1:3" x14ac:dyDescent="0.2">
      <c r="A1810" s="1">
        <v>55</v>
      </c>
      <c r="B1810" s="1">
        <v>362252</v>
      </c>
      <c r="C1810" s="1">
        <v>4831.0460000000003</v>
      </c>
    </row>
    <row r="1811" spans="1:3" x14ac:dyDescent="0.2">
      <c r="A1811" s="1">
        <v>55</v>
      </c>
      <c r="B1811" s="1">
        <v>314704</v>
      </c>
      <c r="C1811" s="1">
        <v>4754.5439999999999</v>
      </c>
    </row>
    <row r="1812" spans="1:3" x14ac:dyDescent="0.2">
      <c r="A1812" s="1">
        <v>55</v>
      </c>
      <c r="B1812" s="1">
        <v>266539</v>
      </c>
      <c r="C1812" s="1">
        <v>4816.41</v>
      </c>
    </row>
    <row r="1813" spans="1:3" x14ac:dyDescent="0.2">
      <c r="A1813" s="1">
        <v>55</v>
      </c>
      <c r="B1813" s="1">
        <v>218955</v>
      </c>
      <c r="C1813" s="1">
        <v>4758.4520000000002</v>
      </c>
    </row>
    <row r="1814" spans="1:3" x14ac:dyDescent="0.2">
      <c r="A1814" s="1">
        <v>55</v>
      </c>
      <c r="B1814" s="1">
        <v>170998</v>
      </c>
      <c r="C1814" s="1">
        <v>4795.3869999999997</v>
      </c>
    </row>
    <row r="1815" spans="1:3" x14ac:dyDescent="0.2">
      <c r="A1815" s="1">
        <v>55</v>
      </c>
      <c r="B1815" s="1">
        <v>123046</v>
      </c>
      <c r="C1815" s="1">
        <v>4795.1790000000001</v>
      </c>
    </row>
    <row r="1816" spans="1:3" x14ac:dyDescent="0.2">
      <c r="A1816" s="1">
        <v>55</v>
      </c>
      <c r="B1816" s="1">
        <v>72999</v>
      </c>
      <c r="C1816" s="1">
        <v>5004.6840000000002</v>
      </c>
    </row>
    <row r="1817" spans="1:3" x14ac:dyDescent="0.2">
      <c r="A1817" s="1">
        <v>55</v>
      </c>
      <c r="B1817" s="1">
        <v>23564</v>
      </c>
      <c r="C1817" s="1">
        <v>4943.4970000000003</v>
      </c>
    </row>
    <row r="1818" spans="1:3" x14ac:dyDescent="0.2">
      <c r="A1818" s="1">
        <v>55</v>
      </c>
      <c r="B1818" s="1">
        <v>0</v>
      </c>
      <c r="C1818" s="1">
        <v>2360.1039999999998</v>
      </c>
    </row>
    <row r="1819" spans="1:3" x14ac:dyDescent="0.2">
      <c r="A1819" s="1">
        <v>56</v>
      </c>
      <c r="B1819" s="1">
        <v>166568</v>
      </c>
      <c r="C1819" s="1">
        <v>324.565</v>
      </c>
    </row>
    <row r="1820" spans="1:3" x14ac:dyDescent="0.2">
      <c r="A1820" s="1">
        <v>56</v>
      </c>
      <c r="B1820" s="1">
        <v>363201</v>
      </c>
      <c r="C1820" s="1">
        <v>355.149</v>
      </c>
    </row>
    <row r="1821" spans="1:3" x14ac:dyDescent="0.2">
      <c r="A1821" s="1">
        <v>56</v>
      </c>
      <c r="B1821" s="1">
        <v>470851</v>
      </c>
      <c r="C1821" s="1">
        <v>2229.393</v>
      </c>
    </row>
    <row r="1822" spans="1:3" x14ac:dyDescent="0.2">
      <c r="A1822" s="1">
        <v>56</v>
      </c>
      <c r="B1822" s="1">
        <v>421578</v>
      </c>
      <c r="C1822" s="1">
        <v>4926.0829999999996</v>
      </c>
    </row>
    <row r="1823" spans="1:3" x14ac:dyDescent="0.2">
      <c r="A1823" s="1">
        <v>56</v>
      </c>
      <c r="B1823" s="1">
        <v>374384</v>
      </c>
      <c r="C1823" s="1">
        <v>4719.5820000000003</v>
      </c>
    </row>
    <row r="1824" spans="1:3" x14ac:dyDescent="0.2">
      <c r="A1824" s="1">
        <v>56</v>
      </c>
      <c r="B1824" s="1">
        <v>326775</v>
      </c>
      <c r="C1824" s="1">
        <v>4760.5389999999998</v>
      </c>
    </row>
    <row r="1825" spans="1:3" x14ac:dyDescent="0.2">
      <c r="A1825" s="1">
        <v>56</v>
      </c>
      <c r="B1825" s="1">
        <v>278408</v>
      </c>
      <c r="C1825" s="1">
        <v>4836.1549999999997</v>
      </c>
    </row>
    <row r="1826" spans="1:3" x14ac:dyDescent="0.2">
      <c r="A1826" s="1">
        <v>56</v>
      </c>
      <c r="B1826" s="1">
        <v>230645</v>
      </c>
      <c r="C1826" s="1">
        <v>4776.3720000000003</v>
      </c>
    </row>
    <row r="1827" spans="1:3" x14ac:dyDescent="0.2">
      <c r="A1827" s="1">
        <v>56</v>
      </c>
      <c r="B1827" s="1">
        <v>181780</v>
      </c>
      <c r="C1827" s="1">
        <v>4887.3890000000001</v>
      </c>
    </row>
    <row r="1828" spans="1:3" x14ac:dyDescent="0.2">
      <c r="A1828" s="1">
        <v>56</v>
      </c>
      <c r="B1828" s="1">
        <v>133543</v>
      </c>
      <c r="C1828" s="1">
        <v>4821.9949999999999</v>
      </c>
    </row>
    <row r="1829" spans="1:3" x14ac:dyDescent="0.2">
      <c r="A1829" s="1">
        <v>56</v>
      </c>
      <c r="B1829" s="1">
        <v>82794</v>
      </c>
      <c r="C1829" s="1">
        <v>5076.5990000000002</v>
      </c>
    </row>
    <row r="1830" spans="1:3" x14ac:dyDescent="0.2">
      <c r="A1830" s="1">
        <v>56</v>
      </c>
      <c r="B1830" s="1">
        <v>32373</v>
      </c>
      <c r="C1830" s="1">
        <v>5042.0529999999999</v>
      </c>
    </row>
    <row r="1831" spans="1:3" x14ac:dyDescent="0.2">
      <c r="A1831" s="1">
        <v>56</v>
      </c>
      <c r="B1831" s="1">
        <v>0</v>
      </c>
      <c r="C1831" s="1">
        <v>3238.8580000000002</v>
      </c>
    </row>
    <row r="1832" spans="1:3" x14ac:dyDescent="0.2">
      <c r="A1832" s="1">
        <v>57</v>
      </c>
      <c r="B1832" s="1">
        <v>107776</v>
      </c>
      <c r="C1832" s="1">
        <v>270.89400000000001</v>
      </c>
    </row>
    <row r="1833" spans="1:3" x14ac:dyDescent="0.2">
      <c r="A1833" s="1">
        <v>57</v>
      </c>
      <c r="B1833" s="1">
        <v>362466</v>
      </c>
      <c r="C1833" s="1">
        <v>380.08</v>
      </c>
    </row>
    <row r="1834" spans="1:3" x14ac:dyDescent="0.2">
      <c r="A1834" s="1">
        <v>57</v>
      </c>
      <c r="B1834" s="1">
        <v>461548</v>
      </c>
      <c r="C1834" s="1">
        <v>537.75099999999998</v>
      </c>
    </row>
    <row r="1835" spans="1:3" x14ac:dyDescent="0.2">
      <c r="A1835" s="1">
        <v>57</v>
      </c>
      <c r="B1835" s="1">
        <v>443712</v>
      </c>
      <c r="C1835" s="1">
        <v>4433.3559999999998</v>
      </c>
    </row>
    <row r="1836" spans="1:3" x14ac:dyDescent="0.2">
      <c r="A1836" s="1">
        <v>57</v>
      </c>
      <c r="B1836" s="1">
        <v>394858</v>
      </c>
      <c r="C1836" s="1">
        <v>4885.2920000000004</v>
      </c>
    </row>
    <row r="1837" spans="1:3" x14ac:dyDescent="0.2">
      <c r="A1837" s="1">
        <v>57</v>
      </c>
      <c r="B1837" s="1">
        <v>345803</v>
      </c>
      <c r="C1837" s="1">
        <v>4904.99</v>
      </c>
    </row>
    <row r="1838" spans="1:3" x14ac:dyDescent="0.2">
      <c r="A1838" s="1">
        <v>57</v>
      </c>
      <c r="B1838" s="1">
        <v>296368</v>
      </c>
      <c r="C1838" s="1">
        <v>4943.63</v>
      </c>
    </row>
    <row r="1839" spans="1:3" x14ac:dyDescent="0.2">
      <c r="A1839" s="1">
        <v>57</v>
      </c>
      <c r="B1839" s="1">
        <v>247021</v>
      </c>
      <c r="C1839" s="1">
        <v>4932.0110000000004</v>
      </c>
    </row>
    <row r="1840" spans="1:3" x14ac:dyDescent="0.2">
      <c r="A1840" s="1">
        <v>57</v>
      </c>
      <c r="B1840" s="1">
        <v>197445</v>
      </c>
      <c r="C1840" s="1">
        <v>4957.4709999999995</v>
      </c>
    </row>
    <row r="1841" spans="1:3" x14ac:dyDescent="0.2">
      <c r="A1841" s="1">
        <v>57</v>
      </c>
      <c r="B1841" s="1">
        <v>147841</v>
      </c>
      <c r="C1841" s="1">
        <v>4959.7920000000004</v>
      </c>
    </row>
    <row r="1842" spans="1:3" x14ac:dyDescent="0.2">
      <c r="A1842" s="1">
        <v>57</v>
      </c>
      <c r="B1842" s="1">
        <v>97872</v>
      </c>
      <c r="C1842" s="1">
        <v>4996.3980000000001</v>
      </c>
    </row>
    <row r="1843" spans="1:3" x14ac:dyDescent="0.2">
      <c r="A1843" s="1">
        <v>57</v>
      </c>
      <c r="B1843" s="1">
        <v>47469</v>
      </c>
      <c r="C1843" s="1">
        <v>5039.7280000000001</v>
      </c>
    </row>
    <row r="1844" spans="1:3" x14ac:dyDescent="0.2">
      <c r="A1844" s="1">
        <v>57</v>
      </c>
      <c r="B1844" s="1">
        <v>0</v>
      </c>
      <c r="C1844" s="1">
        <v>4747.9309999999996</v>
      </c>
    </row>
    <row r="1845" spans="1:3" x14ac:dyDescent="0.2">
      <c r="A1845" s="1">
        <v>58</v>
      </c>
      <c r="B1845" s="1">
        <v>25377</v>
      </c>
      <c r="C1845" s="1">
        <v>120.294</v>
      </c>
    </row>
    <row r="1846" spans="1:3" x14ac:dyDescent="0.2">
      <c r="A1846" s="1">
        <v>58</v>
      </c>
      <c r="B1846" s="1">
        <v>324328</v>
      </c>
      <c r="C1846" s="1">
        <v>421.721</v>
      </c>
    </row>
    <row r="1847" spans="1:3" x14ac:dyDescent="0.2">
      <c r="A1847" s="1">
        <v>58</v>
      </c>
      <c r="B1847" s="1">
        <v>405266</v>
      </c>
      <c r="C1847" s="1">
        <v>461.762</v>
      </c>
    </row>
    <row r="1848" spans="1:3" x14ac:dyDescent="0.2">
      <c r="A1848" s="1">
        <v>58</v>
      </c>
      <c r="B1848" s="1">
        <v>460106</v>
      </c>
      <c r="C1848" s="1">
        <v>2979.6350000000002</v>
      </c>
    </row>
    <row r="1849" spans="1:3" x14ac:dyDescent="0.2">
      <c r="A1849" s="1">
        <v>58</v>
      </c>
      <c r="B1849" s="1">
        <v>410446</v>
      </c>
      <c r="C1849" s="1">
        <v>4966.75</v>
      </c>
    </row>
    <row r="1850" spans="1:3" x14ac:dyDescent="0.2">
      <c r="A1850" s="1">
        <v>58</v>
      </c>
      <c r="B1850" s="1">
        <v>371043</v>
      </c>
      <c r="C1850" s="1">
        <v>3936.1709999999998</v>
      </c>
    </row>
    <row r="1851" spans="1:3" x14ac:dyDescent="0.2">
      <c r="A1851" s="1">
        <v>58</v>
      </c>
      <c r="B1851" s="1">
        <v>320656</v>
      </c>
      <c r="C1851" s="1">
        <v>5036.8289999999997</v>
      </c>
    </row>
    <row r="1852" spans="1:3" x14ac:dyDescent="0.2">
      <c r="A1852" s="1">
        <v>58</v>
      </c>
      <c r="B1852" s="1">
        <v>270566</v>
      </c>
      <c r="C1852" s="1">
        <v>5011.3010000000004</v>
      </c>
    </row>
    <row r="1853" spans="1:3" x14ac:dyDescent="0.2">
      <c r="A1853" s="1">
        <v>58</v>
      </c>
      <c r="B1853" s="1">
        <v>219673</v>
      </c>
      <c r="C1853" s="1">
        <v>5086.4409999999998</v>
      </c>
    </row>
    <row r="1854" spans="1:3" x14ac:dyDescent="0.2">
      <c r="A1854" s="1">
        <v>58</v>
      </c>
      <c r="B1854" s="1">
        <v>169005</v>
      </c>
      <c r="C1854" s="1">
        <v>5066.7579999999998</v>
      </c>
    </row>
    <row r="1855" spans="1:3" x14ac:dyDescent="0.2">
      <c r="A1855" s="1">
        <v>58</v>
      </c>
      <c r="B1855" s="1">
        <v>119436</v>
      </c>
      <c r="C1855" s="1">
        <v>4956.3540000000003</v>
      </c>
    </row>
    <row r="1856" spans="1:3" x14ac:dyDescent="0.2">
      <c r="A1856" s="1">
        <v>58</v>
      </c>
      <c r="B1856" s="1">
        <v>67812</v>
      </c>
      <c r="C1856" s="1">
        <v>5162.2209999999995</v>
      </c>
    </row>
    <row r="1857" spans="1:3" x14ac:dyDescent="0.2">
      <c r="A1857" s="1">
        <v>58</v>
      </c>
      <c r="B1857" s="1">
        <v>13734</v>
      </c>
      <c r="C1857" s="1">
        <v>5407.598</v>
      </c>
    </row>
    <row r="1858" spans="1:3" x14ac:dyDescent="0.2">
      <c r="A1858" s="1">
        <v>58</v>
      </c>
      <c r="B1858" s="1">
        <v>0</v>
      </c>
      <c r="C1858" s="1">
        <v>1378.231</v>
      </c>
    </row>
    <row r="1859" spans="1:3" x14ac:dyDescent="0.2">
      <c r="A1859" s="1">
        <v>59</v>
      </c>
      <c r="B1859" s="1">
        <v>219783</v>
      </c>
      <c r="C1859" s="1">
        <v>407.005</v>
      </c>
    </row>
    <row r="1860" spans="1:3" x14ac:dyDescent="0.2">
      <c r="A1860" s="1">
        <v>59</v>
      </c>
      <c r="B1860" s="1">
        <v>393958</v>
      </c>
      <c r="C1860" s="1">
        <v>1109.951</v>
      </c>
    </row>
    <row r="1861" spans="1:3" x14ac:dyDescent="0.2">
      <c r="A1861" s="1">
        <v>59</v>
      </c>
      <c r="B1861" s="1">
        <v>452351</v>
      </c>
      <c r="C1861" s="1">
        <v>361.59899999999999</v>
      </c>
    </row>
    <row r="1862" spans="1:3" x14ac:dyDescent="0.2">
      <c r="A1862" s="1">
        <v>59</v>
      </c>
      <c r="B1862" s="1">
        <v>432369</v>
      </c>
      <c r="C1862" s="1">
        <v>4877.2969999999996</v>
      </c>
    </row>
    <row r="1863" spans="1:3" x14ac:dyDescent="0.2">
      <c r="A1863" s="1">
        <v>59</v>
      </c>
      <c r="B1863" s="1">
        <v>380600</v>
      </c>
      <c r="C1863" s="1">
        <v>5176.5609999999997</v>
      </c>
    </row>
    <row r="1864" spans="1:3" x14ac:dyDescent="0.2">
      <c r="A1864" s="1">
        <v>59</v>
      </c>
      <c r="B1864" s="1">
        <v>329202</v>
      </c>
      <c r="C1864" s="1">
        <v>5139.424</v>
      </c>
    </row>
    <row r="1865" spans="1:3" x14ac:dyDescent="0.2">
      <c r="A1865" s="1">
        <v>59</v>
      </c>
      <c r="B1865" s="1">
        <v>277226</v>
      </c>
      <c r="C1865" s="1">
        <v>5197.5360000000001</v>
      </c>
    </row>
    <row r="1866" spans="1:3" x14ac:dyDescent="0.2">
      <c r="A1866" s="1">
        <v>59</v>
      </c>
      <c r="B1866" s="1">
        <v>225330</v>
      </c>
      <c r="C1866" s="1">
        <v>5190.8940000000002</v>
      </c>
    </row>
    <row r="1867" spans="1:3" x14ac:dyDescent="0.2">
      <c r="A1867" s="1">
        <v>59</v>
      </c>
      <c r="B1867" s="1">
        <v>174337</v>
      </c>
      <c r="C1867" s="1">
        <v>5097.63</v>
      </c>
    </row>
    <row r="1868" spans="1:3" x14ac:dyDescent="0.2">
      <c r="A1868" s="1">
        <v>59</v>
      </c>
      <c r="B1868" s="1">
        <v>122448</v>
      </c>
      <c r="C1868" s="1">
        <v>5188.7870000000003</v>
      </c>
    </row>
    <row r="1869" spans="1:3" x14ac:dyDescent="0.2">
      <c r="A1869" s="1">
        <v>59</v>
      </c>
      <c r="B1869" s="1">
        <v>70948</v>
      </c>
      <c r="C1869" s="1">
        <v>5150.6930000000002</v>
      </c>
    </row>
    <row r="1870" spans="1:3" x14ac:dyDescent="0.2">
      <c r="A1870" s="1">
        <v>59</v>
      </c>
      <c r="B1870" s="1">
        <v>18071</v>
      </c>
      <c r="C1870" s="1">
        <v>5288.6790000000001</v>
      </c>
    </row>
    <row r="1871" spans="1:3" x14ac:dyDescent="0.2">
      <c r="A1871" s="1">
        <v>59</v>
      </c>
      <c r="B1871" s="1">
        <v>0</v>
      </c>
      <c r="C1871" s="1">
        <v>1809.059</v>
      </c>
    </row>
    <row r="1872" spans="1:3" x14ac:dyDescent="0.2">
      <c r="A1872" s="1">
        <v>60</v>
      </c>
      <c r="B1872" s="1">
        <v>202150</v>
      </c>
      <c r="C1872" s="1">
        <v>404.29399999999998</v>
      </c>
    </row>
    <row r="1873" spans="1:3" x14ac:dyDescent="0.2">
      <c r="A1873" s="1">
        <v>60</v>
      </c>
      <c r="B1873" s="1">
        <v>404703</v>
      </c>
      <c r="C1873" s="1">
        <v>924.95299999999997</v>
      </c>
    </row>
    <row r="1874" spans="1:3" x14ac:dyDescent="0.2">
      <c r="A1874" s="1">
        <v>60</v>
      </c>
      <c r="B1874" s="1">
        <v>478927</v>
      </c>
      <c r="C1874" s="1">
        <v>776.846</v>
      </c>
    </row>
    <row r="1875" spans="1:3" x14ac:dyDescent="0.2">
      <c r="A1875" s="1">
        <v>60</v>
      </c>
      <c r="B1875" s="1">
        <v>429028</v>
      </c>
      <c r="C1875" s="1">
        <v>4981.2120000000004</v>
      </c>
    </row>
    <row r="1876" spans="1:3" x14ac:dyDescent="0.2">
      <c r="A1876" s="1">
        <v>60</v>
      </c>
      <c r="B1876" s="1">
        <v>378062</v>
      </c>
      <c r="C1876" s="1">
        <v>5097.68</v>
      </c>
    </row>
    <row r="1877" spans="1:3" x14ac:dyDescent="0.2">
      <c r="A1877" s="1">
        <v>60</v>
      </c>
      <c r="B1877" s="1">
        <v>326232</v>
      </c>
      <c r="C1877" s="1">
        <v>5182.9790000000003</v>
      </c>
    </row>
    <row r="1878" spans="1:3" x14ac:dyDescent="0.2">
      <c r="A1878" s="1">
        <v>60</v>
      </c>
      <c r="B1878" s="1">
        <v>274960</v>
      </c>
      <c r="C1878" s="1">
        <v>5125.3590000000004</v>
      </c>
    </row>
    <row r="1879" spans="1:3" x14ac:dyDescent="0.2">
      <c r="A1879" s="1">
        <v>60</v>
      </c>
      <c r="B1879" s="1">
        <v>225906</v>
      </c>
      <c r="C1879" s="1">
        <v>4904.93</v>
      </c>
    </row>
    <row r="1880" spans="1:3" x14ac:dyDescent="0.2">
      <c r="A1880" s="1">
        <v>60</v>
      </c>
      <c r="B1880" s="1">
        <v>189934</v>
      </c>
      <c r="C1880" s="1">
        <v>3597.2179999999998</v>
      </c>
    </row>
    <row r="1881" spans="1:3" x14ac:dyDescent="0.2">
      <c r="A1881" s="1">
        <v>60</v>
      </c>
      <c r="B1881" s="1">
        <v>138693</v>
      </c>
      <c r="C1881" s="1">
        <v>5126.6850000000004</v>
      </c>
    </row>
    <row r="1882" spans="1:3" x14ac:dyDescent="0.2">
      <c r="A1882" s="1">
        <v>60</v>
      </c>
      <c r="B1882" s="1">
        <v>87784</v>
      </c>
      <c r="C1882" s="1">
        <v>5089.5079999999998</v>
      </c>
    </row>
    <row r="1883" spans="1:3" x14ac:dyDescent="0.2">
      <c r="A1883" s="1">
        <v>60</v>
      </c>
      <c r="B1883" s="1">
        <v>35844</v>
      </c>
      <c r="C1883" s="1">
        <v>5191.5479999999998</v>
      </c>
    </row>
    <row r="1884" spans="1:3" x14ac:dyDescent="0.2">
      <c r="A1884" s="1">
        <v>60</v>
      </c>
      <c r="B1884" s="1">
        <v>0</v>
      </c>
      <c r="C1884" s="1">
        <v>3589.348</v>
      </c>
    </row>
    <row r="1885" spans="1:3" x14ac:dyDescent="0.2">
      <c r="A1885" s="1">
        <v>61</v>
      </c>
      <c r="B1885" s="1">
        <v>82932</v>
      </c>
      <c r="C1885" s="1">
        <v>278.798</v>
      </c>
    </row>
    <row r="1886" spans="1:3" x14ac:dyDescent="0.2">
      <c r="A1886" s="1">
        <v>61</v>
      </c>
      <c r="B1886" s="1">
        <v>366606</v>
      </c>
      <c r="C1886" s="1">
        <v>376.31900000000002</v>
      </c>
    </row>
    <row r="1887" spans="1:3" x14ac:dyDescent="0.2">
      <c r="A1887" s="1">
        <v>61</v>
      </c>
      <c r="B1887" s="1">
        <v>482002</v>
      </c>
      <c r="C1887" s="1">
        <v>1138.047</v>
      </c>
    </row>
    <row r="1888" spans="1:3" x14ac:dyDescent="0.2">
      <c r="A1888" s="1">
        <v>61</v>
      </c>
      <c r="B1888" s="1">
        <v>430648</v>
      </c>
      <c r="C1888" s="1">
        <v>5136.9740000000002</v>
      </c>
    </row>
    <row r="1889" spans="1:3" x14ac:dyDescent="0.2">
      <c r="A1889" s="1">
        <v>61</v>
      </c>
      <c r="B1889" s="1">
        <v>379092</v>
      </c>
      <c r="C1889" s="1">
        <v>5153.817</v>
      </c>
    </row>
    <row r="1890" spans="1:3" x14ac:dyDescent="0.2">
      <c r="A1890" s="1">
        <v>61</v>
      </c>
      <c r="B1890" s="1">
        <v>327510</v>
      </c>
      <c r="C1890" s="1">
        <v>5158.0919999999996</v>
      </c>
    </row>
    <row r="1891" spans="1:3" x14ac:dyDescent="0.2">
      <c r="A1891" s="1">
        <v>61</v>
      </c>
      <c r="B1891" s="1">
        <v>275753</v>
      </c>
      <c r="C1891" s="1">
        <v>5175.63</v>
      </c>
    </row>
    <row r="1892" spans="1:3" x14ac:dyDescent="0.2">
      <c r="A1892" s="1">
        <v>61</v>
      </c>
      <c r="B1892" s="1">
        <v>223959</v>
      </c>
      <c r="C1892" s="1">
        <v>5183.6009999999997</v>
      </c>
    </row>
    <row r="1893" spans="1:3" x14ac:dyDescent="0.2">
      <c r="A1893" s="1">
        <v>61</v>
      </c>
      <c r="B1893" s="1">
        <v>171577</v>
      </c>
      <c r="C1893" s="1">
        <v>5234.5649999999996</v>
      </c>
    </row>
    <row r="1894" spans="1:3" x14ac:dyDescent="0.2">
      <c r="A1894" s="1">
        <v>61</v>
      </c>
      <c r="B1894" s="1">
        <v>119988</v>
      </c>
      <c r="C1894" s="1">
        <v>5157.9340000000002</v>
      </c>
    </row>
    <row r="1895" spans="1:3" x14ac:dyDescent="0.2">
      <c r="A1895" s="1">
        <v>61</v>
      </c>
      <c r="B1895" s="1">
        <v>65935</v>
      </c>
      <c r="C1895" s="1">
        <v>5404.9359999999997</v>
      </c>
    </row>
    <row r="1896" spans="1:3" x14ac:dyDescent="0.2">
      <c r="A1896" s="1">
        <v>61</v>
      </c>
      <c r="B1896" s="1">
        <v>11136</v>
      </c>
      <c r="C1896" s="1">
        <v>5481.393</v>
      </c>
    </row>
    <row r="1897" spans="1:3" x14ac:dyDescent="0.2">
      <c r="A1897" s="1">
        <v>61</v>
      </c>
      <c r="B1897" s="1">
        <v>0</v>
      </c>
      <c r="C1897" s="1">
        <v>1117.5219999999999</v>
      </c>
    </row>
    <row r="1898" spans="1:3" x14ac:dyDescent="0.2">
      <c r="A1898" s="1">
        <v>62</v>
      </c>
      <c r="B1898" s="1">
        <v>269517</v>
      </c>
      <c r="C1898" s="1">
        <v>405.16300000000001</v>
      </c>
    </row>
    <row r="1899" spans="1:3" x14ac:dyDescent="0.2">
      <c r="A1899" s="1">
        <v>62</v>
      </c>
      <c r="B1899" s="1">
        <v>340108</v>
      </c>
      <c r="C1899" s="1">
        <v>465.30399999999997</v>
      </c>
    </row>
    <row r="1900" spans="1:3" x14ac:dyDescent="0.2">
      <c r="A1900" s="1">
        <v>62</v>
      </c>
      <c r="B1900" s="1">
        <v>471120</v>
      </c>
      <c r="C1900" s="1">
        <v>2010.675</v>
      </c>
    </row>
    <row r="1901" spans="1:3" x14ac:dyDescent="0.2">
      <c r="A1901" s="1">
        <v>62</v>
      </c>
      <c r="B1901" s="1">
        <v>419814</v>
      </c>
      <c r="C1901" s="1">
        <v>5130.299</v>
      </c>
    </row>
    <row r="1902" spans="1:3" x14ac:dyDescent="0.2">
      <c r="A1902" s="1">
        <v>62</v>
      </c>
      <c r="B1902" s="1">
        <v>368138</v>
      </c>
      <c r="C1902" s="1">
        <v>5173.3969999999999</v>
      </c>
    </row>
    <row r="1903" spans="1:3" x14ac:dyDescent="0.2">
      <c r="A1903" s="1">
        <v>62</v>
      </c>
      <c r="B1903" s="1">
        <v>315903</v>
      </c>
      <c r="C1903" s="1">
        <v>5217.2489999999998</v>
      </c>
    </row>
    <row r="1904" spans="1:3" x14ac:dyDescent="0.2">
      <c r="A1904" s="1">
        <v>62</v>
      </c>
      <c r="B1904" s="1">
        <v>263950</v>
      </c>
      <c r="C1904" s="1">
        <v>5195.2749999999996</v>
      </c>
    </row>
    <row r="1905" spans="1:3" x14ac:dyDescent="0.2">
      <c r="A1905" s="1">
        <v>62</v>
      </c>
      <c r="B1905" s="1">
        <v>212532</v>
      </c>
      <c r="C1905" s="1">
        <v>5141.7060000000001</v>
      </c>
    </row>
    <row r="1906" spans="1:3" x14ac:dyDescent="0.2">
      <c r="A1906" s="1">
        <v>62</v>
      </c>
      <c r="B1906" s="1">
        <v>160787</v>
      </c>
      <c r="C1906" s="1">
        <v>5174.1229999999996</v>
      </c>
    </row>
    <row r="1907" spans="1:3" x14ac:dyDescent="0.2">
      <c r="A1907" s="1">
        <v>62</v>
      </c>
      <c r="B1907" s="1">
        <v>108493</v>
      </c>
      <c r="C1907" s="1">
        <v>5230.2489999999998</v>
      </c>
    </row>
    <row r="1908" spans="1:3" x14ac:dyDescent="0.2">
      <c r="A1908" s="1">
        <v>62</v>
      </c>
      <c r="B1908" s="1">
        <v>54676</v>
      </c>
      <c r="C1908" s="1">
        <v>5381.7709999999997</v>
      </c>
    </row>
    <row r="1909" spans="1:3" x14ac:dyDescent="0.2">
      <c r="A1909" s="1">
        <v>62</v>
      </c>
      <c r="B1909" s="1">
        <v>0</v>
      </c>
      <c r="C1909" s="1">
        <v>5469.1930000000002</v>
      </c>
    </row>
    <row r="1910" spans="1:3" x14ac:dyDescent="0.2">
      <c r="A1910" s="1">
        <v>63</v>
      </c>
      <c r="B1910" s="1">
        <v>10147</v>
      </c>
      <c r="C1910" s="1">
        <v>51.899000000000001</v>
      </c>
    </row>
    <row r="1911" spans="1:3" x14ac:dyDescent="0.2">
      <c r="A1911" s="1">
        <v>63</v>
      </c>
      <c r="B1911" s="1">
        <v>365075</v>
      </c>
      <c r="C1911" s="1">
        <v>495.90199999999999</v>
      </c>
    </row>
    <row r="1912" spans="1:3" x14ac:dyDescent="0.2">
      <c r="A1912" s="1">
        <v>63</v>
      </c>
      <c r="B1912" s="1">
        <v>390745</v>
      </c>
      <c r="C1912" s="1">
        <v>313.58300000000003</v>
      </c>
    </row>
    <row r="1913" spans="1:3" x14ac:dyDescent="0.2">
      <c r="A1913" s="1">
        <v>63</v>
      </c>
      <c r="B1913" s="1">
        <v>461917</v>
      </c>
      <c r="C1913" s="1">
        <v>2940.7910000000002</v>
      </c>
    </row>
    <row r="1914" spans="1:3" x14ac:dyDescent="0.2">
      <c r="A1914" s="1">
        <v>63</v>
      </c>
      <c r="B1914" s="1">
        <v>411987</v>
      </c>
      <c r="C1914" s="1">
        <v>4991.473</v>
      </c>
    </row>
    <row r="1915" spans="1:3" x14ac:dyDescent="0.2">
      <c r="A1915" s="1">
        <v>63</v>
      </c>
      <c r="B1915" s="1">
        <v>360587</v>
      </c>
      <c r="C1915" s="1">
        <v>5139.6959999999999</v>
      </c>
    </row>
    <row r="1916" spans="1:3" x14ac:dyDescent="0.2">
      <c r="A1916" s="1">
        <v>63</v>
      </c>
      <c r="B1916" s="1">
        <v>309107</v>
      </c>
      <c r="C1916" s="1">
        <v>5147.87</v>
      </c>
    </row>
    <row r="1917" spans="1:3" x14ac:dyDescent="0.2">
      <c r="A1917" s="1">
        <v>63</v>
      </c>
      <c r="B1917" s="1">
        <v>257393</v>
      </c>
      <c r="C1917" s="1">
        <v>5176.223</v>
      </c>
    </row>
    <row r="1918" spans="1:3" x14ac:dyDescent="0.2">
      <c r="A1918" s="1">
        <v>63</v>
      </c>
      <c r="B1918" s="1">
        <v>205529</v>
      </c>
      <c r="C1918" s="1">
        <v>5180.0780000000004</v>
      </c>
    </row>
    <row r="1919" spans="1:3" x14ac:dyDescent="0.2">
      <c r="A1919" s="1">
        <v>63</v>
      </c>
      <c r="B1919" s="1">
        <v>153816</v>
      </c>
      <c r="C1919" s="1">
        <v>5171.192</v>
      </c>
    </row>
    <row r="1920" spans="1:3" x14ac:dyDescent="0.2">
      <c r="A1920" s="1">
        <v>63</v>
      </c>
      <c r="B1920" s="1">
        <v>102995</v>
      </c>
      <c r="C1920" s="1">
        <v>5081.8320000000003</v>
      </c>
    </row>
    <row r="1921" spans="1:3" x14ac:dyDescent="0.2">
      <c r="A1921" s="1">
        <v>63</v>
      </c>
      <c r="B1921" s="1">
        <v>49730</v>
      </c>
      <c r="C1921" s="1">
        <v>5323.8689999999997</v>
      </c>
    </row>
    <row r="1922" spans="1:3" x14ac:dyDescent="0.2">
      <c r="A1922" s="1">
        <v>63</v>
      </c>
      <c r="B1922" s="1">
        <v>0</v>
      </c>
      <c r="C1922" s="1">
        <v>4978.0050000000001</v>
      </c>
    </row>
    <row r="1923" spans="1:3" x14ac:dyDescent="0.2">
      <c r="A1923" s="1">
        <v>64</v>
      </c>
      <c r="B1923" s="1">
        <v>31284</v>
      </c>
      <c r="C1923" s="1">
        <v>136.755</v>
      </c>
    </row>
    <row r="1924" spans="1:3" x14ac:dyDescent="0.2">
      <c r="A1924" s="1">
        <v>64</v>
      </c>
      <c r="B1924" s="1">
        <v>343302</v>
      </c>
      <c r="C1924" s="1">
        <v>496.17599999999999</v>
      </c>
    </row>
    <row r="1925" spans="1:3" x14ac:dyDescent="0.2">
      <c r="A1925" s="1">
        <v>64</v>
      </c>
      <c r="B1925" s="1">
        <v>435227</v>
      </c>
      <c r="C1925" s="1">
        <v>542.78399999999999</v>
      </c>
    </row>
    <row r="1926" spans="1:3" x14ac:dyDescent="0.2">
      <c r="A1926" s="1">
        <v>64</v>
      </c>
      <c r="B1926" s="1">
        <v>450694</v>
      </c>
      <c r="C1926" s="1">
        <v>3748.0949999999998</v>
      </c>
    </row>
    <row r="1927" spans="1:3" x14ac:dyDescent="0.2">
      <c r="A1927" s="1">
        <v>64</v>
      </c>
      <c r="B1927" s="1">
        <v>397800</v>
      </c>
      <c r="C1927" s="1">
        <v>5295.52</v>
      </c>
    </row>
    <row r="1928" spans="1:3" x14ac:dyDescent="0.2">
      <c r="A1928" s="1">
        <v>64</v>
      </c>
      <c r="B1928" s="1">
        <v>345804</v>
      </c>
      <c r="C1928" s="1">
        <v>5189.1980000000003</v>
      </c>
    </row>
    <row r="1929" spans="1:3" x14ac:dyDescent="0.2">
      <c r="A1929" s="1">
        <v>64</v>
      </c>
      <c r="B1929" s="1">
        <v>293319</v>
      </c>
      <c r="C1929" s="1">
        <v>5248.3509999999997</v>
      </c>
    </row>
    <row r="1930" spans="1:3" x14ac:dyDescent="0.2">
      <c r="A1930" s="1">
        <v>64</v>
      </c>
      <c r="B1930" s="1">
        <v>240960</v>
      </c>
      <c r="C1930" s="1">
        <v>5232.8789999999999</v>
      </c>
    </row>
    <row r="1931" spans="1:3" x14ac:dyDescent="0.2">
      <c r="A1931" s="1">
        <v>64</v>
      </c>
      <c r="B1931" s="1">
        <v>188390</v>
      </c>
      <c r="C1931" s="1">
        <v>5256.9759999999997</v>
      </c>
    </row>
    <row r="1932" spans="1:3" x14ac:dyDescent="0.2">
      <c r="A1932" s="1">
        <v>64</v>
      </c>
      <c r="B1932" s="1">
        <v>135816</v>
      </c>
      <c r="C1932" s="1">
        <v>5257.2020000000002</v>
      </c>
    </row>
    <row r="1933" spans="1:3" x14ac:dyDescent="0.2">
      <c r="A1933" s="1">
        <v>64</v>
      </c>
      <c r="B1933" s="1">
        <v>81610</v>
      </c>
      <c r="C1933" s="1">
        <v>5420.482</v>
      </c>
    </row>
    <row r="1934" spans="1:3" x14ac:dyDescent="0.2">
      <c r="A1934" s="1">
        <v>64</v>
      </c>
      <c r="B1934" s="1">
        <v>26127</v>
      </c>
      <c r="C1934" s="1">
        <v>5550.4179999999997</v>
      </c>
    </row>
    <row r="1935" spans="1:3" x14ac:dyDescent="0.2">
      <c r="A1935" s="1">
        <v>64</v>
      </c>
      <c r="B1935" s="1">
        <v>0</v>
      </c>
      <c r="C1935" s="1">
        <v>2614.8530000000001</v>
      </c>
    </row>
    <row r="1936" spans="1:3" x14ac:dyDescent="0.2">
      <c r="A1936" s="1">
        <v>65</v>
      </c>
      <c r="B1936" s="1">
        <v>148313</v>
      </c>
      <c r="C1936" s="1">
        <v>343.87</v>
      </c>
    </row>
    <row r="1937" spans="1:3" x14ac:dyDescent="0.2">
      <c r="A1937" s="1">
        <v>65</v>
      </c>
      <c r="B1937" s="1">
        <v>358370</v>
      </c>
      <c r="C1937" s="1">
        <v>433.77300000000002</v>
      </c>
    </row>
    <row r="1938" spans="1:3" x14ac:dyDescent="0.2">
      <c r="A1938" s="1">
        <v>65</v>
      </c>
      <c r="B1938" s="1">
        <v>464047</v>
      </c>
      <c r="C1938" s="1">
        <v>654.88800000000003</v>
      </c>
    </row>
    <row r="1939" spans="1:3" x14ac:dyDescent="0.2">
      <c r="A1939" s="1">
        <v>65</v>
      </c>
      <c r="B1939" s="1">
        <v>438785</v>
      </c>
      <c r="C1939" s="1">
        <v>4676.817</v>
      </c>
    </row>
    <row r="1940" spans="1:3" x14ac:dyDescent="0.2">
      <c r="A1940" s="1">
        <v>65</v>
      </c>
      <c r="B1940" s="1">
        <v>397537</v>
      </c>
      <c r="C1940" s="1">
        <v>4124.5770000000002</v>
      </c>
    </row>
    <row r="1941" spans="1:3" x14ac:dyDescent="0.2">
      <c r="A1941" s="1">
        <v>65</v>
      </c>
      <c r="B1941" s="1">
        <v>344882</v>
      </c>
      <c r="C1941" s="1">
        <v>5267.9</v>
      </c>
    </row>
    <row r="1942" spans="1:3" x14ac:dyDescent="0.2">
      <c r="A1942" s="1">
        <v>65</v>
      </c>
      <c r="B1942" s="1">
        <v>293015</v>
      </c>
      <c r="C1942" s="1">
        <v>5187.2849999999999</v>
      </c>
    </row>
    <row r="1943" spans="1:3" x14ac:dyDescent="0.2">
      <c r="A1943" s="1">
        <v>65</v>
      </c>
      <c r="B1943" s="1">
        <v>239756</v>
      </c>
      <c r="C1943" s="1">
        <v>5322.2610000000004</v>
      </c>
    </row>
    <row r="1944" spans="1:3" x14ac:dyDescent="0.2">
      <c r="A1944" s="1">
        <v>65</v>
      </c>
      <c r="B1944" s="1">
        <v>186719</v>
      </c>
      <c r="C1944" s="1">
        <v>5303.3879999999999</v>
      </c>
    </row>
    <row r="1945" spans="1:3" x14ac:dyDescent="0.2">
      <c r="A1945" s="1">
        <v>65</v>
      </c>
      <c r="B1945" s="1">
        <v>132573</v>
      </c>
      <c r="C1945" s="1">
        <v>5414.5259999999998</v>
      </c>
    </row>
    <row r="1946" spans="1:3" x14ac:dyDescent="0.2">
      <c r="A1946" s="1">
        <v>65</v>
      </c>
      <c r="B1946" s="1">
        <v>78518</v>
      </c>
      <c r="C1946" s="1">
        <v>5406.8379999999997</v>
      </c>
    </row>
    <row r="1947" spans="1:3" x14ac:dyDescent="0.2">
      <c r="A1947" s="1">
        <v>65</v>
      </c>
      <c r="B1947" s="1">
        <v>22361</v>
      </c>
      <c r="C1947" s="1">
        <v>5613.9470000000001</v>
      </c>
    </row>
    <row r="1948" spans="1:3" x14ac:dyDescent="0.2">
      <c r="A1948" s="1">
        <v>65</v>
      </c>
      <c r="B1948" s="1">
        <v>0</v>
      </c>
      <c r="C1948" s="1">
        <v>2240.2510000000002</v>
      </c>
    </row>
    <row r="1949" spans="1:3" x14ac:dyDescent="0.2">
      <c r="A1949" s="1">
        <v>66</v>
      </c>
      <c r="B1949" s="1">
        <v>183266</v>
      </c>
      <c r="C1949" s="1">
        <v>377.52699999999999</v>
      </c>
    </row>
    <row r="1950" spans="1:3" x14ac:dyDescent="0.2">
      <c r="A1950" s="1">
        <v>66</v>
      </c>
      <c r="B1950" s="1">
        <v>360095</v>
      </c>
      <c r="C1950" s="1">
        <v>872.58699999999999</v>
      </c>
    </row>
    <row r="1951" spans="1:3" x14ac:dyDescent="0.2">
      <c r="A1951" s="1">
        <v>66</v>
      </c>
      <c r="B1951" s="1">
        <v>466523</v>
      </c>
      <c r="C1951" s="1">
        <v>2097.163</v>
      </c>
    </row>
    <row r="1952" spans="1:3" x14ac:dyDescent="0.2">
      <c r="A1952" s="1">
        <v>66</v>
      </c>
      <c r="B1952" s="1">
        <v>411238</v>
      </c>
      <c r="C1952" s="1">
        <v>5524.8379999999997</v>
      </c>
    </row>
    <row r="1953" spans="1:3" x14ac:dyDescent="0.2">
      <c r="A1953" s="1">
        <v>66</v>
      </c>
      <c r="B1953" s="1">
        <v>355640</v>
      </c>
      <c r="C1953" s="1">
        <v>5553.3130000000001</v>
      </c>
    </row>
    <row r="1954" spans="1:3" x14ac:dyDescent="0.2">
      <c r="A1954" s="1">
        <v>66</v>
      </c>
      <c r="B1954" s="1">
        <v>302084</v>
      </c>
      <c r="C1954" s="1">
        <v>5355.1620000000003</v>
      </c>
    </row>
    <row r="1955" spans="1:3" x14ac:dyDescent="0.2">
      <c r="A1955" s="1">
        <v>66</v>
      </c>
      <c r="B1955" s="1">
        <v>247396</v>
      </c>
      <c r="C1955" s="1">
        <v>5468.6779999999999</v>
      </c>
    </row>
    <row r="1956" spans="1:3" x14ac:dyDescent="0.2">
      <c r="A1956" s="1">
        <v>66</v>
      </c>
      <c r="B1956" s="1">
        <v>193228</v>
      </c>
      <c r="C1956" s="1">
        <v>5416.741</v>
      </c>
    </row>
    <row r="1957" spans="1:3" x14ac:dyDescent="0.2">
      <c r="A1957" s="1">
        <v>66</v>
      </c>
      <c r="B1957" s="1">
        <v>138773</v>
      </c>
      <c r="C1957" s="1">
        <v>5447.4250000000002</v>
      </c>
    </row>
    <row r="1958" spans="1:3" x14ac:dyDescent="0.2">
      <c r="A1958" s="1">
        <v>66</v>
      </c>
      <c r="B1958" s="1">
        <v>82067</v>
      </c>
      <c r="C1958" s="1">
        <v>5673.6890000000003</v>
      </c>
    </row>
    <row r="1959" spans="1:3" x14ac:dyDescent="0.2">
      <c r="A1959" s="1">
        <v>66</v>
      </c>
      <c r="B1959" s="1">
        <v>25402</v>
      </c>
      <c r="C1959" s="1">
        <v>5661.0429999999997</v>
      </c>
    </row>
    <row r="1960" spans="1:3" x14ac:dyDescent="0.2">
      <c r="A1960" s="1">
        <v>66</v>
      </c>
      <c r="B1960" s="1">
        <v>0</v>
      </c>
      <c r="C1960" s="1">
        <v>2544.4229999999998</v>
      </c>
    </row>
    <row r="1961" spans="1:3" x14ac:dyDescent="0.2">
      <c r="A1961" s="1">
        <v>67</v>
      </c>
      <c r="B1961" s="1">
        <v>175462</v>
      </c>
      <c r="C1961" s="1">
        <v>395.125</v>
      </c>
    </row>
    <row r="1962" spans="1:3" x14ac:dyDescent="0.2">
      <c r="A1962" s="1">
        <v>67</v>
      </c>
      <c r="B1962" s="1">
        <v>348496</v>
      </c>
      <c r="C1962" s="1">
        <v>794.87400000000002</v>
      </c>
    </row>
    <row r="1963" spans="1:3" x14ac:dyDescent="0.2">
      <c r="A1963" s="1">
        <v>67</v>
      </c>
      <c r="B1963" s="1">
        <v>463647</v>
      </c>
      <c r="C1963" s="1">
        <v>2436.259</v>
      </c>
    </row>
    <row r="1964" spans="1:3" x14ac:dyDescent="0.2">
      <c r="A1964" s="1">
        <v>67</v>
      </c>
      <c r="B1964" s="1">
        <v>409460</v>
      </c>
      <c r="C1964" s="1">
        <v>5418.4369999999999</v>
      </c>
    </row>
    <row r="1965" spans="1:3" x14ac:dyDescent="0.2">
      <c r="A1965" s="1">
        <v>67</v>
      </c>
      <c r="B1965" s="1">
        <v>355541</v>
      </c>
      <c r="C1965" s="1">
        <v>5397.9830000000002</v>
      </c>
    </row>
    <row r="1966" spans="1:3" x14ac:dyDescent="0.2">
      <c r="A1966" s="1">
        <v>67</v>
      </c>
      <c r="B1966" s="1">
        <v>302318</v>
      </c>
      <c r="C1966" s="1">
        <v>5316.5940000000001</v>
      </c>
    </row>
    <row r="1967" spans="1:3" x14ac:dyDescent="0.2">
      <c r="A1967" s="1">
        <v>67</v>
      </c>
      <c r="B1967" s="1">
        <v>248877</v>
      </c>
      <c r="C1967" s="1">
        <v>5342.7809999999999</v>
      </c>
    </row>
    <row r="1968" spans="1:3" x14ac:dyDescent="0.2">
      <c r="A1968" s="1">
        <v>67</v>
      </c>
      <c r="B1968" s="1">
        <v>194761</v>
      </c>
      <c r="C1968" s="1">
        <v>5416.4679999999998</v>
      </c>
    </row>
    <row r="1969" spans="1:3" x14ac:dyDescent="0.2">
      <c r="A1969" s="1">
        <v>67</v>
      </c>
      <c r="B1969" s="1">
        <v>145848</v>
      </c>
      <c r="C1969" s="1">
        <v>4884.5290000000005</v>
      </c>
    </row>
    <row r="1970" spans="1:3" x14ac:dyDescent="0.2">
      <c r="A1970" s="1">
        <v>67</v>
      </c>
      <c r="B1970" s="1">
        <v>97100</v>
      </c>
      <c r="C1970" s="1">
        <v>4877.3040000000001</v>
      </c>
    </row>
    <row r="1971" spans="1:3" x14ac:dyDescent="0.2">
      <c r="A1971" s="1">
        <v>67</v>
      </c>
      <c r="B1971" s="1">
        <v>38841</v>
      </c>
      <c r="C1971" s="1">
        <v>5818.8559999999998</v>
      </c>
    </row>
    <row r="1972" spans="1:3" x14ac:dyDescent="0.2">
      <c r="A1972" s="1">
        <v>67</v>
      </c>
      <c r="B1972" s="1">
        <v>0</v>
      </c>
      <c r="C1972" s="1">
        <v>3889.3530000000001</v>
      </c>
    </row>
    <row r="1973" spans="1:3" x14ac:dyDescent="0.2">
      <c r="A1973" s="1">
        <v>68</v>
      </c>
      <c r="B1973" s="1">
        <v>89149</v>
      </c>
      <c r="C1973" s="1">
        <v>305.82900000000001</v>
      </c>
    </row>
    <row r="1974" spans="1:3" x14ac:dyDescent="0.2">
      <c r="A1974" s="1">
        <v>68</v>
      </c>
      <c r="B1974" s="1">
        <v>361270</v>
      </c>
      <c r="C1974" s="1">
        <v>455.67500000000001</v>
      </c>
    </row>
    <row r="1975" spans="1:3" x14ac:dyDescent="0.2">
      <c r="A1975" s="1">
        <v>68</v>
      </c>
      <c r="B1975" s="1">
        <v>480218</v>
      </c>
      <c r="C1975" s="1">
        <v>1209.2139999999999</v>
      </c>
    </row>
    <row r="1976" spans="1:3" x14ac:dyDescent="0.2">
      <c r="A1976" s="1">
        <v>68</v>
      </c>
      <c r="B1976" s="1">
        <v>435753</v>
      </c>
      <c r="C1976" s="1">
        <v>4446.4129999999996</v>
      </c>
    </row>
    <row r="1977" spans="1:3" x14ac:dyDescent="0.2">
      <c r="A1977" s="1">
        <v>68</v>
      </c>
      <c r="B1977" s="1">
        <v>382465</v>
      </c>
      <c r="C1977" s="1">
        <v>5335.2610000000004</v>
      </c>
    </row>
    <row r="1978" spans="1:3" x14ac:dyDescent="0.2">
      <c r="A1978" s="1">
        <v>68</v>
      </c>
      <c r="B1978" s="1">
        <v>329986</v>
      </c>
      <c r="C1978" s="1">
        <v>5243.0469999999996</v>
      </c>
    </row>
    <row r="1979" spans="1:3" x14ac:dyDescent="0.2">
      <c r="A1979" s="1">
        <v>68</v>
      </c>
      <c r="B1979" s="1">
        <v>277294</v>
      </c>
      <c r="C1979" s="1">
        <v>5266.6729999999998</v>
      </c>
    </row>
    <row r="1980" spans="1:3" x14ac:dyDescent="0.2">
      <c r="A1980" s="1">
        <v>68</v>
      </c>
      <c r="B1980" s="1">
        <v>224648</v>
      </c>
      <c r="C1980" s="1">
        <v>5264.42</v>
      </c>
    </row>
    <row r="1981" spans="1:3" x14ac:dyDescent="0.2">
      <c r="A1981" s="1">
        <v>68</v>
      </c>
      <c r="B1981" s="1">
        <v>171905</v>
      </c>
      <c r="C1981" s="1">
        <v>5274.0230000000001</v>
      </c>
    </row>
    <row r="1982" spans="1:3" x14ac:dyDescent="0.2">
      <c r="A1982" s="1">
        <v>68</v>
      </c>
      <c r="B1982" s="1">
        <v>119036</v>
      </c>
      <c r="C1982" s="1">
        <v>5286.5889999999999</v>
      </c>
    </row>
    <row r="1983" spans="1:3" x14ac:dyDescent="0.2">
      <c r="A1983" s="1">
        <v>68</v>
      </c>
      <c r="B1983" s="1">
        <v>63821</v>
      </c>
      <c r="C1983" s="1">
        <v>5527.6629999999996</v>
      </c>
    </row>
    <row r="1984" spans="1:3" x14ac:dyDescent="0.2">
      <c r="A1984" s="1">
        <v>68</v>
      </c>
      <c r="B1984" s="1">
        <v>6877</v>
      </c>
      <c r="C1984" s="1">
        <v>5687.1949999999997</v>
      </c>
    </row>
    <row r="1985" spans="1:3" x14ac:dyDescent="0.2">
      <c r="A1985" s="1">
        <v>68</v>
      </c>
      <c r="B1985" s="1">
        <v>0</v>
      </c>
      <c r="C1985" s="1">
        <v>694.48299999999995</v>
      </c>
    </row>
    <row r="1986" spans="1:3" x14ac:dyDescent="0.2">
      <c r="A1986" s="1">
        <v>69</v>
      </c>
      <c r="B1986" s="1">
        <v>316639</v>
      </c>
      <c r="C1986" s="1">
        <v>505.88099999999997</v>
      </c>
    </row>
    <row r="1987" spans="1:3" x14ac:dyDescent="0.2">
      <c r="A1987" s="1">
        <v>69</v>
      </c>
      <c r="B1987" s="1">
        <v>368308</v>
      </c>
      <c r="C1987" s="1">
        <v>497.39699999999999</v>
      </c>
    </row>
    <row r="1988" spans="1:3" x14ac:dyDescent="0.2">
      <c r="A1988" s="1">
        <v>69</v>
      </c>
      <c r="B1988" s="1">
        <v>447527</v>
      </c>
      <c r="C1988" s="1">
        <v>4237.2550000000001</v>
      </c>
    </row>
    <row r="1989" spans="1:3" x14ac:dyDescent="0.2">
      <c r="A1989" s="1">
        <v>69</v>
      </c>
      <c r="B1989" s="1">
        <v>403947</v>
      </c>
      <c r="C1989" s="1">
        <v>4357.3890000000001</v>
      </c>
    </row>
    <row r="1990" spans="1:3" x14ac:dyDescent="0.2">
      <c r="A1990" s="1">
        <v>69</v>
      </c>
      <c r="B1990" s="1">
        <v>349038</v>
      </c>
      <c r="C1990" s="1">
        <v>5490.3490000000002</v>
      </c>
    </row>
    <row r="1991" spans="1:3" x14ac:dyDescent="0.2">
      <c r="A1991" s="1">
        <v>69</v>
      </c>
      <c r="B1991" s="1">
        <v>293054</v>
      </c>
      <c r="C1991" s="1">
        <v>5605.22</v>
      </c>
    </row>
    <row r="1992" spans="1:3" x14ac:dyDescent="0.2">
      <c r="A1992" s="1">
        <v>69</v>
      </c>
      <c r="B1992" s="1">
        <v>237526</v>
      </c>
      <c r="C1992" s="1">
        <v>5545.8320000000003</v>
      </c>
    </row>
    <row r="1993" spans="1:3" x14ac:dyDescent="0.2">
      <c r="A1993" s="1">
        <v>69</v>
      </c>
      <c r="B1993" s="1">
        <v>181806</v>
      </c>
      <c r="C1993" s="1">
        <v>5570.576</v>
      </c>
    </row>
    <row r="1994" spans="1:3" x14ac:dyDescent="0.2">
      <c r="A1994" s="1">
        <v>69</v>
      </c>
      <c r="B1994" s="1">
        <v>125668</v>
      </c>
      <c r="C1994" s="1">
        <v>5616.6310000000003</v>
      </c>
    </row>
    <row r="1995" spans="1:3" x14ac:dyDescent="0.2">
      <c r="A1995" s="1">
        <v>69</v>
      </c>
      <c r="B1995" s="1">
        <v>68718</v>
      </c>
      <c r="C1995" s="1">
        <v>5695.7470000000003</v>
      </c>
    </row>
    <row r="1996" spans="1:3" x14ac:dyDescent="0.2">
      <c r="A1996" s="1">
        <v>69</v>
      </c>
      <c r="B1996" s="1">
        <v>10276</v>
      </c>
      <c r="C1996" s="1">
        <v>5840.0050000000001</v>
      </c>
    </row>
    <row r="1997" spans="1:3" x14ac:dyDescent="0.2">
      <c r="A1997" s="1">
        <v>69</v>
      </c>
      <c r="B1997" s="1">
        <v>0</v>
      </c>
      <c r="C1997" s="1">
        <v>1034.1569999999999</v>
      </c>
    </row>
    <row r="1998" spans="1:3" x14ac:dyDescent="0.2">
      <c r="A1998" s="1">
        <v>70</v>
      </c>
      <c r="B1998" s="1">
        <v>251564</v>
      </c>
      <c r="C1998" s="1">
        <v>504.64100000000002</v>
      </c>
    </row>
    <row r="1999" spans="1:3" x14ac:dyDescent="0.2">
      <c r="A1999" s="1">
        <v>70</v>
      </c>
      <c r="B1999" s="1">
        <v>340229</v>
      </c>
      <c r="C1999" s="1">
        <v>453.73399999999998</v>
      </c>
    </row>
    <row r="2000" spans="1:3" x14ac:dyDescent="0.2">
      <c r="A2000" s="1">
        <v>70</v>
      </c>
      <c r="B2000" s="1">
        <v>469093</v>
      </c>
      <c r="C2000" s="1">
        <v>2124.4560000000001</v>
      </c>
    </row>
    <row r="2001" spans="1:3" x14ac:dyDescent="0.2">
      <c r="A2001" s="1">
        <v>70</v>
      </c>
      <c r="B2001" s="1">
        <v>415111</v>
      </c>
      <c r="C2001" s="1">
        <v>5398.1809999999996</v>
      </c>
    </row>
    <row r="2002" spans="1:3" x14ac:dyDescent="0.2">
      <c r="A2002" s="1">
        <v>70</v>
      </c>
      <c r="B2002" s="1">
        <v>359895</v>
      </c>
      <c r="C2002" s="1">
        <v>5523.8010000000004</v>
      </c>
    </row>
    <row r="2003" spans="1:3" x14ac:dyDescent="0.2">
      <c r="A2003" s="1">
        <v>70</v>
      </c>
      <c r="B2003" s="1">
        <v>304258</v>
      </c>
      <c r="C2003" s="1">
        <v>5560.8710000000001</v>
      </c>
    </row>
    <row r="2004" spans="1:3" x14ac:dyDescent="0.2">
      <c r="A2004" s="1">
        <v>70</v>
      </c>
      <c r="B2004" s="1">
        <v>249630</v>
      </c>
      <c r="C2004" s="1">
        <v>5462.549</v>
      </c>
    </row>
    <row r="2005" spans="1:3" x14ac:dyDescent="0.2">
      <c r="A2005" s="1">
        <v>70</v>
      </c>
      <c r="B2005" s="1">
        <v>193894</v>
      </c>
      <c r="C2005" s="1">
        <v>5574.0370000000003</v>
      </c>
    </row>
    <row r="2006" spans="1:3" x14ac:dyDescent="0.2">
      <c r="A2006" s="1">
        <v>70</v>
      </c>
      <c r="B2006" s="1">
        <v>137811</v>
      </c>
      <c r="C2006" s="1">
        <v>5607.4790000000003</v>
      </c>
    </row>
    <row r="2007" spans="1:3" x14ac:dyDescent="0.2">
      <c r="A2007" s="1">
        <v>70</v>
      </c>
      <c r="B2007" s="1">
        <v>82286</v>
      </c>
      <c r="C2007" s="1">
        <v>5552.3469999999998</v>
      </c>
    </row>
    <row r="2008" spans="1:3" x14ac:dyDescent="0.2">
      <c r="A2008" s="1">
        <v>70</v>
      </c>
      <c r="B2008" s="1">
        <v>24046</v>
      </c>
      <c r="C2008" s="1">
        <v>5823.9309999999996</v>
      </c>
    </row>
    <row r="2009" spans="1:3" x14ac:dyDescent="0.2">
      <c r="A2009" s="1">
        <v>70</v>
      </c>
      <c r="B2009" s="1">
        <v>0</v>
      </c>
      <c r="C2009" s="1">
        <v>2410.6439999999998</v>
      </c>
    </row>
    <row r="2010" spans="1:3" x14ac:dyDescent="0.2">
      <c r="A2010" s="1">
        <v>71</v>
      </c>
      <c r="B2010" s="1">
        <v>198484</v>
      </c>
      <c r="C2010" s="1">
        <v>385.00599999999997</v>
      </c>
    </row>
    <row r="2011" spans="1:3" x14ac:dyDescent="0.2">
      <c r="A2011" s="1">
        <v>71</v>
      </c>
      <c r="B2011" s="1">
        <v>411092</v>
      </c>
      <c r="C2011" s="1">
        <v>598.96900000000005</v>
      </c>
    </row>
    <row r="2012" spans="1:3" x14ac:dyDescent="0.2">
      <c r="A2012" s="1">
        <v>71</v>
      </c>
      <c r="B2012" s="1">
        <v>483351</v>
      </c>
      <c r="C2012" s="1">
        <v>676.79600000000005</v>
      </c>
    </row>
    <row r="2013" spans="1:3" x14ac:dyDescent="0.2">
      <c r="A2013" s="1">
        <v>71</v>
      </c>
      <c r="B2013" s="1">
        <v>425567</v>
      </c>
      <c r="C2013" s="1">
        <v>5775.5460000000003</v>
      </c>
    </row>
    <row r="2014" spans="1:3" x14ac:dyDescent="0.2">
      <c r="A2014" s="1">
        <v>71</v>
      </c>
      <c r="B2014" s="1">
        <v>368117</v>
      </c>
      <c r="C2014" s="1">
        <v>5747.8509999999997</v>
      </c>
    </row>
    <row r="2015" spans="1:3" x14ac:dyDescent="0.2">
      <c r="A2015" s="1">
        <v>71</v>
      </c>
      <c r="B2015" s="1">
        <v>309147</v>
      </c>
      <c r="C2015" s="1">
        <v>5889.165</v>
      </c>
    </row>
    <row r="2016" spans="1:3" x14ac:dyDescent="0.2">
      <c r="A2016" s="1">
        <v>71</v>
      </c>
      <c r="B2016" s="1">
        <v>250833</v>
      </c>
      <c r="C2016" s="1">
        <v>5831.3249999999998</v>
      </c>
    </row>
    <row r="2017" spans="1:3" x14ac:dyDescent="0.2">
      <c r="A2017" s="1">
        <v>71</v>
      </c>
      <c r="B2017" s="1">
        <v>193236</v>
      </c>
      <c r="C2017" s="1">
        <v>5759.3490000000002</v>
      </c>
    </row>
    <row r="2018" spans="1:3" x14ac:dyDescent="0.2">
      <c r="A2018" s="1">
        <v>71</v>
      </c>
      <c r="B2018" s="1">
        <v>135931</v>
      </c>
      <c r="C2018" s="1">
        <v>5730.085</v>
      </c>
    </row>
    <row r="2019" spans="1:3" x14ac:dyDescent="0.2">
      <c r="A2019" s="1">
        <v>71</v>
      </c>
      <c r="B2019" s="1">
        <v>78680</v>
      </c>
      <c r="C2019" s="1">
        <v>5724.8410000000003</v>
      </c>
    </row>
    <row r="2020" spans="1:3" x14ac:dyDescent="0.2">
      <c r="A2020" s="1">
        <v>71</v>
      </c>
      <c r="B2020" s="1">
        <v>20553</v>
      </c>
      <c r="C2020" s="1">
        <v>5812.1760000000004</v>
      </c>
    </row>
    <row r="2021" spans="1:3" x14ac:dyDescent="0.2">
      <c r="A2021" s="1">
        <v>71</v>
      </c>
      <c r="B2021" s="1">
        <v>0</v>
      </c>
      <c r="C2021" s="1">
        <v>2062.203</v>
      </c>
    </row>
    <row r="2022" spans="1:3" x14ac:dyDescent="0.2">
      <c r="A2022" s="1">
        <v>72</v>
      </c>
      <c r="B2022" s="1">
        <v>217825</v>
      </c>
      <c r="C2022" s="1">
        <v>464.298</v>
      </c>
    </row>
    <row r="2023" spans="1:3" x14ac:dyDescent="0.2">
      <c r="A2023" s="1">
        <v>72</v>
      </c>
      <c r="B2023" s="1">
        <v>442901</v>
      </c>
      <c r="C2023" s="1">
        <v>1021.364</v>
      </c>
    </row>
    <row r="2024" spans="1:3" x14ac:dyDescent="0.2">
      <c r="A2024" s="1">
        <v>72</v>
      </c>
      <c r="B2024" s="1">
        <v>473274</v>
      </c>
      <c r="C2024" s="1">
        <v>1177.4960000000001</v>
      </c>
    </row>
    <row r="2025" spans="1:3" x14ac:dyDescent="0.2">
      <c r="A2025" s="1">
        <v>72</v>
      </c>
      <c r="B2025" s="1">
        <v>416924</v>
      </c>
      <c r="C2025" s="1">
        <v>5634.8829999999998</v>
      </c>
    </row>
    <row r="2026" spans="1:3" x14ac:dyDescent="0.2">
      <c r="A2026" s="1">
        <v>72</v>
      </c>
      <c r="B2026" s="1">
        <v>360634</v>
      </c>
      <c r="C2026" s="1">
        <v>5633.8689999999997</v>
      </c>
    </row>
    <row r="2027" spans="1:3" x14ac:dyDescent="0.2">
      <c r="A2027" s="1">
        <v>72</v>
      </c>
      <c r="B2027" s="1">
        <v>302978</v>
      </c>
      <c r="C2027" s="1">
        <v>5760.5140000000001</v>
      </c>
    </row>
    <row r="2028" spans="1:3" x14ac:dyDescent="0.2">
      <c r="A2028" s="1">
        <v>72</v>
      </c>
      <c r="B2028" s="1">
        <v>245195</v>
      </c>
      <c r="C2028" s="1">
        <v>5775.7479999999996</v>
      </c>
    </row>
    <row r="2029" spans="1:3" x14ac:dyDescent="0.2">
      <c r="A2029" s="1">
        <v>72</v>
      </c>
      <c r="B2029" s="1">
        <v>199327</v>
      </c>
      <c r="C2029" s="1">
        <v>4585.6409999999996</v>
      </c>
    </row>
    <row r="2030" spans="1:3" x14ac:dyDescent="0.2">
      <c r="A2030" s="1">
        <v>72</v>
      </c>
      <c r="B2030" s="1">
        <v>139868</v>
      </c>
      <c r="C2030" s="1">
        <v>5947.9679999999998</v>
      </c>
    </row>
    <row r="2031" spans="1:3" x14ac:dyDescent="0.2">
      <c r="A2031" s="1">
        <v>72</v>
      </c>
      <c r="B2031" s="1">
        <v>81671</v>
      </c>
      <c r="C2031" s="1">
        <v>5820.5860000000002</v>
      </c>
    </row>
    <row r="2032" spans="1:3" x14ac:dyDescent="0.2">
      <c r="A2032" s="1">
        <v>72</v>
      </c>
      <c r="B2032" s="1">
        <v>22455</v>
      </c>
      <c r="C2032" s="1">
        <v>5918.2460000000001</v>
      </c>
    </row>
    <row r="2033" spans="1:3" x14ac:dyDescent="0.2">
      <c r="A2033" s="1">
        <v>72</v>
      </c>
      <c r="B2033" s="1">
        <v>0</v>
      </c>
      <c r="C2033" s="1">
        <v>2252.1129999999998</v>
      </c>
    </row>
    <row r="2034" spans="1:3" x14ac:dyDescent="0.2">
      <c r="A2034" s="1">
        <v>73</v>
      </c>
      <c r="B2034" s="1">
        <v>219743</v>
      </c>
      <c r="C2034" s="1">
        <v>454.142</v>
      </c>
    </row>
    <row r="2035" spans="1:3" x14ac:dyDescent="0.2">
      <c r="A2035" s="1">
        <v>73</v>
      </c>
      <c r="B2035" s="1">
        <v>311230</v>
      </c>
      <c r="C2035" s="1">
        <v>550.73099999999999</v>
      </c>
    </row>
    <row r="2036" spans="1:3" x14ac:dyDescent="0.2">
      <c r="A2036" s="1">
        <v>73</v>
      </c>
      <c r="B2036" s="1">
        <v>472995</v>
      </c>
      <c r="C2036" s="1">
        <v>1693.7529999999999</v>
      </c>
    </row>
    <row r="2037" spans="1:3" x14ac:dyDescent="0.2">
      <c r="A2037" s="1">
        <v>73</v>
      </c>
      <c r="B2037" s="1">
        <v>418279</v>
      </c>
      <c r="C2037" s="1">
        <v>5464.1750000000002</v>
      </c>
    </row>
    <row r="2038" spans="1:3" x14ac:dyDescent="0.2">
      <c r="A2038" s="1">
        <v>73</v>
      </c>
      <c r="B2038" s="1">
        <v>359134</v>
      </c>
      <c r="C2038" s="1">
        <v>5915.6419999999998</v>
      </c>
    </row>
    <row r="2039" spans="1:3" x14ac:dyDescent="0.2">
      <c r="A2039" s="1">
        <v>73</v>
      </c>
      <c r="B2039" s="1">
        <v>299519</v>
      </c>
      <c r="C2039" s="1">
        <v>5959.8810000000003</v>
      </c>
    </row>
    <row r="2040" spans="1:3" x14ac:dyDescent="0.2">
      <c r="A2040" s="1">
        <v>73</v>
      </c>
      <c r="B2040" s="1">
        <v>240089</v>
      </c>
      <c r="C2040" s="1">
        <v>5942.442</v>
      </c>
    </row>
    <row r="2041" spans="1:3" x14ac:dyDescent="0.2">
      <c r="A2041" s="1">
        <v>73</v>
      </c>
      <c r="B2041" s="1">
        <v>180215</v>
      </c>
      <c r="C2041" s="1">
        <v>5987.3739999999998</v>
      </c>
    </row>
    <row r="2042" spans="1:3" x14ac:dyDescent="0.2">
      <c r="A2042" s="1">
        <v>73</v>
      </c>
      <c r="B2042" s="1">
        <v>121181</v>
      </c>
      <c r="C2042" s="1">
        <v>5903.31</v>
      </c>
    </row>
    <row r="2043" spans="1:3" x14ac:dyDescent="0.2">
      <c r="A2043" s="1">
        <v>73</v>
      </c>
      <c r="B2043" s="1">
        <v>61314</v>
      </c>
      <c r="C2043" s="1">
        <v>5989.9089999999997</v>
      </c>
    </row>
    <row r="2044" spans="1:3" x14ac:dyDescent="0.2">
      <c r="A2044" s="1">
        <v>73</v>
      </c>
      <c r="B2044" s="1">
        <v>0</v>
      </c>
      <c r="C2044" s="1">
        <v>6128.4520000000002</v>
      </c>
    </row>
    <row r="2045" spans="1:3" x14ac:dyDescent="0.2">
      <c r="A2045" s="1">
        <v>74</v>
      </c>
      <c r="B2045" s="1">
        <v>6354</v>
      </c>
      <c r="C2045" s="1">
        <v>57.59</v>
      </c>
    </row>
    <row r="2046" spans="1:3" x14ac:dyDescent="0.2">
      <c r="A2046" s="1">
        <v>74</v>
      </c>
      <c r="B2046" s="1">
        <v>337864</v>
      </c>
      <c r="C2046" s="1">
        <v>716.93299999999999</v>
      </c>
    </row>
    <row r="2047" spans="1:3" x14ac:dyDescent="0.2">
      <c r="A2047" s="1">
        <v>74</v>
      </c>
      <c r="B2047" s="1">
        <v>362638</v>
      </c>
      <c r="C2047" s="1">
        <v>344.59800000000001</v>
      </c>
    </row>
    <row r="2048" spans="1:3" x14ac:dyDescent="0.2">
      <c r="A2048" s="1">
        <v>74</v>
      </c>
      <c r="B2048" s="1">
        <v>458638</v>
      </c>
      <c r="C2048" s="1">
        <v>3016.2809999999999</v>
      </c>
    </row>
    <row r="2049" spans="1:3" x14ac:dyDescent="0.2">
      <c r="A2049" s="1">
        <v>74</v>
      </c>
      <c r="B2049" s="1">
        <v>402342</v>
      </c>
      <c r="C2049" s="1">
        <v>5621.9040000000005</v>
      </c>
    </row>
    <row r="2050" spans="1:3" x14ac:dyDescent="0.2">
      <c r="A2050" s="1">
        <v>74</v>
      </c>
      <c r="B2050" s="1">
        <v>347504</v>
      </c>
      <c r="C2050" s="1">
        <v>5483.4409999999998</v>
      </c>
    </row>
    <row r="2051" spans="1:3" x14ac:dyDescent="0.2">
      <c r="A2051" s="1">
        <v>74</v>
      </c>
      <c r="B2051" s="1">
        <v>291863</v>
      </c>
      <c r="C2051" s="1">
        <v>5564.3639999999996</v>
      </c>
    </row>
    <row r="2052" spans="1:3" x14ac:dyDescent="0.2">
      <c r="A2052" s="1">
        <v>74</v>
      </c>
      <c r="B2052" s="1">
        <v>235755</v>
      </c>
      <c r="C2052" s="1">
        <v>5612.5839999999998</v>
      </c>
    </row>
    <row r="2053" spans="1:3" x14ac:dyDescent="0.2">
      <c r="A2053" s="1">
        <v>74</v>
      </c>
      <c r="B2053" s="1">
        <v>179627</v>
      </c>
      <c r="C2053" s="1">
        <v>5610.2790000000005</v>
      </c>
    </row>
    <row r="2054" spans="1:3" x14ac:dyDescent="0.2">
      <c r="A2054" s="1">
        <v>74</v>
      </c>
      <c r="B2054" s="1">
        <v>123413</v>
      </c>
      <c r="C2054" s="1">
        <v>5621.0709999999999</v>
      </c>
    </row>
    <row r="2055" spans="1:3" x14ac:dyDescent="0.2">
      <c r="A2055" s="1">
        <v>74</v>
      </c>
      <c r="B2055" s="1">
        <v>65931</v>
      </c>
      <c r="C2055" s="1">
        <v>5753.7659999999996</v>
      </c>
    </row>
    <row r="2056" spans="1:3" x14ac:dyDescent="0.2">
      <c r="A2056" s="1">
        <v>74</v>
      </c>
      <c r="B2056" s="1">
        <v>2707</v>
      </c>
      <c r="C2056" s="1">
        <v>6318.1909999999998</v>
      </c>
    </row>
    <row r="2057" spans="1:3" x14ac:dyDescent="0.2">
      <c r="A2057" s="1">
        <v>74</v>
      </c>
      <c r="B2057" s="1">
        <v>0</v>
      </c>
      <c r="C2057" s="1">
        <v>276.00099999999998</v>
      </c>
    </row>
    <row r="2058" spans="1:3" x14ac:dyDescent="0.2">
      <c r="A2058" s="1">
        <v>75</v>
      </c>
      <c r="B2058" s="1">
        <v>321601</v>
      </c>
      <c r="C2058" s="1">
        <v>662.899</v>
      </c>
    </row>
    <row r="2059" spans="1:3" x14ac:dyDescent="0.2">
      <c r="A2059" s="1">
        <v>75</v>
      </c>
      <c r="B2059" s="1">
        <v>382327</v>
      </c>
      <c r="C2059" s="1">
        <v>466.286</v>
      </c>
    </row>
    <row r="2060" spans="1:3" x14ac:dyDescent="0.2">
      <c r="A2060" s="1">
        <v>75</v>
      </c>
      <c r="B2060" s="1">
        <v>452458</v>
      </c>
      <c r="C2060" s="1">
        <v>3616.8290000000002</v>
      </c>
    </row>
    <row r="2061" spans="1:3" x14ac:dyDescent="0.2">
      <c r="A2061" s="1">
        <v>75</v>
      </c>
      <c r="B2061" s="1">
        <v>394560</v>
      </c>
      <c r="C2061" s="1">
        <v>5789.28</v>
      </c>
    </row>
    <row r="2062" spans="1:3" x14ac:dyDescent="0.2">
      <c r="A2062" s="1">
        <v>75</v>
      </c>
      <c r="B2062" s="1">
        <v>335929</v>
      </c>
      <c r="C2062" s="1">
        <v>5869.2579999999998</v>
      </c>
    </row>
    <row r="2063" spans="1:3" x14ac:dyDescent="0.2">
      <c r="A2063" s="1">
        <v>75</v>
      </c>
      <c r="B2063" s="1">
        <v>277125</v>
      </c>
      <c r="C2063" s="1">
        <v>5874.5749999999998</v>
      </c>
    </row>
    <row r="2064" spans="1:3" x14ac:dyDescent="0.2">
      <c r="A2064" s="1">
        <v>75</v>
      </c>
      <c r="B2064" s="1">
        <v>218253</v>
      </c>
      <c r="C2064" s="1">
        <v>5889.335</v>
      </c>
    </row>
    <row r="2065" spans="1:3" x14ac:dyDescent="0.2">
      <c r="A2065" s="1">
        <v>75</v>
      </c>
      <c r="B2065" s="1">
        <v>158743</v>
      </c>
      <c r="C2065" s="1">
        <v>5941.8459999999995</v>
      </c>
    </row>
    <row r="2066" spans="1:3" x14ac:dyDescent="0.2">
      <c r="A2066" s="1">
        <v>75</v>
      </c>
      <c r="B2066" s="1">
        <v>100944</v>
      </c>
      <c r="C2066" s="1">
        <v>5779.1279999999997</v>
      </c>
    </row>
    <row r="2067" spans="1:3" x14ac:dyDescent="0.2">
      <c r="A2067" s="1">
        <v>75</v>
      </c>
      <c r="B2067" s="1">
        <v>39654</v>
      </c>
      <c r="C2067" s="1">
        <v>6132.8670000000002</v>
      </c>
    </row>
    <row r="2068" spans="1:3" x14ac:dyDescent="0.2">
      <c r="A2068" s="1">
        <v>75</v>
      </c>
      <c r="B2068" s="1">
        <v>0</v>
      </c>
      <c r="C2068" s="1">
        <v>3966.8319999999999</v>
      </c>
    </row>
    <row r="2069" spans="1:3" x14ac:dyDescent="0.2">
      <c r="A2069" s="1">
        <v>76</v>
      </c>
      <c r="B2069" s="1">
        <v>108648</v>
      </c>
      <c r="C2069" s="1">
        <v>374.38600000000002</v>
      </c>
    </row>
    <row r="2070" spans="1:3" x14ac:dyDescent="0.2">
      <c r="A2070" s="1">
        <v>76</v>
      </c>
      <c r="B2070" s="1">
        <v>333544</v>
      </c>
      <c r="C2070" s="1">
        <v>516.60599999999999</v>
      </c>
    </row>
    <row r="2071" spans="1:3" x14ac:dyDescent="0.2">
      <c r="A2071" s="1">
        <v>76</v>
      </c>
      <c r="B2071" s="1">
        <v>419646</v>
      </c>
      <c r="C2071" s="1">
        <v>433.47</v>
      </c>
    </row>
    <row r="2072" spans="1:3" x14ac:dyDescent="0.2">
      <c r="A2072" s="1">
        <v>76</v>
      </c>
      <c r="B2072" s="1">
        <v>438484</v>
      </c>
      <c r="C2072" s="1">
        <v>4825.5060000000003</v>
      </c>
    </row>
    <row r="2073" spans="1:3" x14ac:dyDescent="0.2">
      <c r="A2073" s="1">
        <v>76</v>
      </c>
      <c r="B2073" s="1">
        <v>380214</v>
      </c>
      <c r="C2073" s="1">
        <v>5820.3329999999996</v>
      </c>
    </row>
    <row r="2074" spans="1:3" x14ac:dyDescent="0.2">
      <c r="A2074" s="1">
        <v>76</v>
      </c>
      <c r="B2074" s="1">
        <v>321540</v>
      </c>
      <c r="C2074" s="1">
        <v>5867.3440000000001</v>
      </c>
    </row>
    <row r="2075" spans="1:3" x14ac:dyDescent="0.2">
      <c r="A2075" s="1">
        <v>76</v>
      </c>
      <c r="B2075" s="1">
        <v>262295</v>
      </c>
      <c r="C2075" s="1">
        <v>5929.65</v>
      </c>
    </row>
    <row r="2076" spans="1:3" x14ac:dyDescent="0.2">
      <c r="A2076" s="1">
        <v>76</v>
      </c>
      <c r="B2076" s="1">
        <v>203075</v>
      </c>
      <c r="C2076" s="1">
        <v>5914.384</v>
      </c>
    </row>
    <row r="2077" spans="1:3" x14ac:dyDescent="0.2">
      <c r="A2077" s="1">
        <v>76</v>
      </c>
      <c r="B2077" s="1">
        <v>143335</v>
      </c>
      <c r="C2077" s="1">
        <v>5973.7389999999996</v>
      </c>
    </row>
    <row r="2078" spans="1:3" x14ac:dyDescent="0.2">
      <c r="A2078" s="1">
        <v>76</v>
      </c>
      <c r="B2078" s="1">
        <v>82953</v>
      </c>
      <c r="C2078" s="1">
        <v>6042.0029999999997</v>
      </c>
    </row>
    <row r="2079" spans="1:3" x14ac:dyDescent="0.2">
      <c r="A2079" s="1">
        <v>76</v>
      </c>
      <c r="B2079" s="1">
        <v>18456</v>
      </c>
      <c r="C2079" s="1">
        <v>6447.5649999999996</v>
      </c>
    </row>
    <row r="2080" spans="1:3" x14ac:dyDescent="0.2">
      <c r="A2080" s="1">
        <v>76</v>
      </c>
      <c r="B2080" s="1">
        <v>0</v>
      </c>
      <c r="C2080" s="1">
        <v>1850.5360000000001</v>
      </c>
    </row>
    <row r="2081" spans="1:3" x14ac:dyDescent="0.2">
      <c r="A2081" s="1">
        <v>77</v>
      </c>
      <c r="B2081" s="1">
        <v>244455</v>
      </c>
      <c r="C2081" s="1">
        <v>489.03199999999998</v>
      </c>
    </row>
    <row r="2082" spans="1:3" x14ac:dyDescent="0.2">
      <c r="A2082" s="1">
        <v>77</v>
      </c>
      <c r="B2082" s="1">
        <v>365519</v>
      </c>
      <c r="C2082" s="1">
        <v>399.375</v>
      </c>
    </row>
    <row r="2083" spans="1:3" x14ac:dyDescent="0.2">
      <c r="A2083" s="1">
        <v>77</v>
      </c>
      <c r="B2083" s="1">
        <v>465196</v>
      </c>
      <c r="C2083" s="1">
        <v>2586.8609999999999</v>
      </c>
    </row>
    <row r="2084" spans="1:3" x14ac:dyDescent="0.2">
      <c r="A2084" s="1">
        <v>77</v>
      </c>
      <c r="B2084" s="1">
        <v>405740</v>
      </c>
      <c r="C2084" s="1">
        <v>5943.808</v>
      </c>
    </row>
    <row r="2085" spans="1:3" x14ac:dyDescent="0.2">
      <c r="A2085" s="1">
        <v>77</v>
      </c>
      <c r="B2085" s="1">
        <v>345333</v>
      </c>
      <c r="C2085" s="1">
        <v>6040.0169999999998</v>
      </c>
    </row>
    <row r="2086" spans="1:3" x14ac:dyDescent="0.2">
      <c r="A2086" s="1">
        <v>77</v>
      </c>
      <c r="B2086" s="1">
        <v>284478</v>
      </c>
      <c r="C2086" s="1">
        <v>6086.5820000000003</v>
      </c>
    </row>
    <row r="2087" spans="1:3" x14ac:dyDescent="0.2">
      <c r="A2087" s="1">
        <v>77</v>
      </c>
      <c r="B2087" s="1">
        <v>222501</v>
      </c>
      <c r="C2087" s="1">
        <v>6195.2079999999996</v>
      </c>
    </row>
    <row r="2088" spans="1:3" x14ac:dyDescent="0.2">
      <c r="A2088" s="1">
        <v>77</v>
      </c>
      <c r="B2088" s="1">
        <v>161635</v>
      </c>
      <c r="C2088" s="1">
        <v>6087.5010000000002</v>
      </c>
    </row>
    <row r="2089" spans="1:3" x14ac:dyDescent="0.2">
      <c r="A2089" s="1">
        <v>77</v>
      </c>
      <c r="B2089" s="1">
        <v>112956</v>
      </c>
      <c r="C2089" s="1">
        <v>4862.366</v>
      </c>
    </row>
    <row r="2090" spans="1:3" x14ac:dyDescent="0.2">
      <c r="A2090" s="1">
        <v>77</v>
      </c>
      <c r="B2090" s="1">
        <v>51166</v>
      </c>
      <c r="C2090" s="1">
        <v>6178.7250000000004</v>
      </c>
    </row>
    <row r="2091" spans="1:3" x14ac:dyDescent="0.2">
      <c r="A2091" s="1">
        <v>77</v>
      </c>
      <c r="B2091" s="1">
        <v>0</v>
      </c>
      <c r="C2091" s="1">
        <v>5121.518</v>
      </c>
    </row>
    <row r="2092" spans="1:3" x14ac:dyDescent="0.2">
      <c r="A2092" s="1">
        <v>78</v>
      </c>
      <c r="B2092" s="1">
        <v>40970</v>
      </c>
      <c r="C2092" s="1">
        <v>200.48500000000001</v>
      </c>
    </row>
    <row r="2093" spans="1:3" x14ac:dyDescent="0.2">
      <c r="A2093" s="1">
        <v>78</v>
      </c>
      <c r="B2093" s="1">
        <v>377651</v>
      </c>
      <c r="C2093" s="1">
        <v>654.88199999999995</v>
      </c>
    </row>
    <row r="2094" spans="1:3" x14ac:dyDescent="0.2">
      <c r="A2094" s="1">
        <v>78</v>
      </c>
      <c r="B2094" s="1">
        <v>436802</v>
      </c>
      <c r="C2094" s="1">
        <v>554.65899999999999</v>
      </c>
    </row>
    <row r="2095" spans="1:3" x14ac:dyDescent="0.2">
      <c r="A2095" s="1">
        <v>78</v>
      </c>
      <c r="B2095" s="1">
        <v>441777</v>
      </c>
      <c r="C2095" s="1">
        <v>4407.3220000000001</v>
      </c>
    </row>
    <row r="2096" spans="1:3" x14ac:dyDescent="0.2">
      <c r="A2096" s="1">
        <v>78</v>
      </c>
      <c r="B2096" s="1">
        <v>383380</v>
      </c>
      <c r="C2096" s="1">
        <v>5835.5249999999996</v>
      </c>
    </row>
    <row r="2097" spans="1:3" x14ac:dyDescent="0.2">
      <c r="A2097" s="1">
        <v>78</v>
      </c>
      <c r="B2097" s="1">
        <v>324602</v>
      </c>
      <c r="C2097" s="1">
        <v>5878.5609999999997</v>
      </c>
    </row>
    <row r="2098" spans="1:3" x14ac:dyDescent="0.2">
      <c r="A2098" s="1">
        <v>78</v>
      </c>
      <c r="B2098" s="1">
        <v>267007</v>
      </c>
      <c r="C2098" s="1">
        <v>5758.424</v>
      </c>
    </row>
    <row r="2099" spans="1:3" x14ac:dyDescent="0.2">
      <c r="A2099" s="1">
        <v>78</v>
      </c>
      <c r="B2099" s="1">
        <v>208702</v>
      </c>
      <c r="C2099" s="1">
        <v>5831.6469999999999</v>
      </c>
    </row>
    <row r="2100" spans="1:3" x14ac:dyDescent="0.2">
      <c r="A2100" s="1">
        <v>78</v>
      </c>
      <c r="B2100" s="1">
        <v>149762</v>
      </c>
      <c r="C2100" s="1">
        <v>5892.2889999999998</v>
      </c>
    </row>
    <row r="2101" spans="1:3" x14ac:dyDescent="0.2">
      <c r="A2101" s="1">
        <v>78</v>
      </c>
      <c r="B2101" s="1">
        <v>91942</v>
      </c>
      <c r="C2101" s="1">
        <v>5781.8289999999997</v>
      </c>
    </row>
    <row r="2102" spans="1:3" x14ac:dyDescent="0.2">
      <c r="A2102" s="1">
        <v>78</v>
      </c>
      <c r="B2102" s="1">
        <v>31025</v>
      </c>
      <c r="C2102" s="1">
        <v>6092.7520000000004</v>
      </c>
    </row>
    <row r="2103" spans="1:3" x14ac:dyDescent="0.2">
      <c r="A2103" s="1">
        <v>78</v>
      </c>
      <c r="B2103" s="1">
        <v>0</v>
      </c>
      <c r="C2103" s="1">
        <v>3105.86</v>
      </c>
    </row>
    <row r="2104" spans="1:3" x14ac:dyDescent="0.2">
      <c r="A2104" s="1">
        <v>79</v>
      </c>
      <c r="B2104" s="1">
        <v>152085</v>
      </c>
      <c r="C2104" s="1">
        <v>418.69799999999998</v>
      </c>
    </row>
    <row r="2105" spans="1:3" x14ac:dyDescent="0.2">
      <c r="A2105" s="1">
        <v>79</v>
      </c>
      <c r="B2105" s="1">
        <v>344764</v>
      </c>
      <c r="C2105" s="1">
        <v>580.56500000000005</v>
      </c>
    </row>
    <row r="2106" spans="1:3" x14ac:dyDescent="0.2">
      <c r="A2106" s="1">
        <v>79</v>
      </c>
      <c r="B2106" s="1">
        <v>464538</v>
      </c>
      <c r="C2106" s="1">
        <v>2537.9699999999998</v>
      </c>
    </row>
    <row r="2107" spans="1:3" x14ac:dyDescent="0.2">
      <c r="A2107" s="1">
        <v>79</v>
      </c>
      <c r="B2107" s="1">
        <v>404579</v>
      </c>
      <c r="C2107" s="1">
        <v>5995.1170000000002</v>
      </c>
    </row>
    <row r="2108" spans="1:3" x14ac:dyDescent="0.2">
      <c r="A2108" s="1">
        <v>79</v>
      </c>
      <c r="B2108" s="1">
        <v>345729</v>
      </c>
      <c r="C2108" s="1">
        <v>5888.51</v>
      </c>
    </row>
    <row r="2109" spans="1:3" x14ac:dyDescent="0.2">
      <c r="A2109" s="1">
        <v>79</v>
      </c>
      <c r="B2109" s="1">
        <v>285287</v>
      </c>
      <c r="C2109" s="1">
        <v>6035.0879999999997</v>
      </c>
    </row>
    <row r="2110" spans="1:3" x14ac:dyDescent="0.2">
      <c r="A2110" s="1">
        <v>79</v>
      </c>
      <c r="B2110" s="1">
        <v>226619</v>
      </c>
      <c r="C2110" s="1">
        <v>5866.69</v>
      </c>
    </row>
    <row r="2111" spans="1:3" x14ac:dyDescent="0.2">
      <c r="A2111" s="1">
        <v>79</v>
      </c>
      <c r="B2111" s="1">
        <v>166786</v>
      </c>
      <c r="C2111" s="1">
        <v>5989.9290000000001</v>
      </c>
    </row>
    <row r="2112" spans="1:3" x14ac:dyDescent="0.2">
      <c r="A2112" s="1">
        <v>79</v>
      </c>
      <c r="B2112" s="1">
        <v>105222</v>
      </c>
      <c r="C2112" s="1">
        <v>6148.3720000000003</v>
      </c>
    </row>
    <row r="2113" spans="1:3" x14ac:dyDescent="0.2">
      <c r="A2113" s="1">
        <v>79</v>
      </c>
      <c r="B2113" s="1">
        <v>41876</v>
      </c>
      <c r="C2113" s="1">
        <v>6334.2460000000001</v>
      </c>
    </row>
    <row r="2114" spans="1:3" x14ac:dyDescent="0.2">
      <c r="A2114" s="1">
        <v>79</v>
      </c>
      <c r="B2114" s="1">
        <v>0</v>
      </c>
      <c r="C2114" s="1">
        <v>4192.2120000000004</v>
      </c>
    </row>
    <row r="2115" spans="1:3" x14ac:dyDescent="0.2">
      <c r="A2115" s="1">
        <v>80</v>
      </c>
      <c r="B2115" s="1">
        <v>93092</v>
      </c>
      <c r="C2115" s="1">
        <v>346.53100000000001</v>
      </c>
    </row>
    <row r="2116" spans="1:3" x14ac:dyDescent="0.2">
      <c r="A2116" s="1">
        <v>80</v>
      </c>
      <c r="B2116" s="1">
        <v>368333</v>
      </c>
      <c r="C2116" s="1">
        <v>595.5</v>
      </c>
    </row>
    <row r="2117" spans="1:3" x14ac:dyDescent="0.2">
      <c r="A2117" s="1">
        <v>80</v>
      </c>
      <c r="B2117" s="1">
        <v>475813</v>
      </c>
      <c r="C2117" s="1">
        <v>1469.367</v>
      </c>
    </row>
    <row r="2118" spans="1:3" x14ac:dyDescent="0.2">
      <c r="A2118" s="1">
        <v>80</v>
      </c>
      <c r="B2118" s="1">
        <v>415068</v>
      </c>
      <c r="C2118" s="1">
        <v>6073.1329999999998</v>
      </c>
    </row>
    <row r="2119" spans="1:3" x14ac:dyDescent="0.2">
      <c r="A2119" s="1">
        <v>80</v>
      </c>
      <c r="B2119" s="1">
        <v>369416</v>
      </c>
      <c r="C2119" s="1">
        <v>4566.1499999999996</v>
      </c>
    </row>
    <row r="2120" spans="1:3" x14ac:dyDescent="0.2">
      <c r="A2120" s="1">
        <v>80</v>
      </c>
      <c r="B2120" s="1">
        <v>319157</v>
      </c>
      <c r="C2120" s="1">
        <v>5024.6189999999997</v>
      </c>
    </row>
    <row r="2121" spans="1:3" x14ac:dyDescent="0.2">
      <c r="A2121" s="1">
        <v>80</v>
      </c>
      <c r="B2121" s="1">
        <v>261491</v>
      </c>
      <c r="C2121" s="1">
        <v>5767.1869999999999</v>
      </c>
    </row>
    <row r="2122" spans="1:3" x14ac:dyDescent="0.2">
      <c r="A2122" s="1">
        <v>80</v>
      </c>
      <c r="B2122" s="1">
        <v>201157</v>
      </c>
      <c r="C2122" s="1">
        <v>6032.2259999999997</v>
      </c>
    </row>
    <row r="2123" spans="1:3" x14ac:dyDescent="0.2">
      <c r="A2123" s="1">
        <v>80</v>
      </c>
      <c r="B2123" s="1">
        <v>140322</v>
      </c>
      <c r="C2123" s="1">
        <v>6083.433</v>
      </c>
    </row>
    <row r="2124" spans="1:3" x14ac:dyDescent="0.2">
      <c r="A2124" s="1">
        <v>80</v>
      </c>
      <c r="B2124" s="1">
        <v>77118</v>
      </c>
      <c r="C2124" s="1">
        <v>6319.42</v>
      </c>
    </row>
    <row r="2125" spans="1:3" x14ac:dyDescent="0.2">
      <c r="A2125" s="1">
        <v>80</v>
      </c>
      <c r="B2125" s="1">
        <v>13308</v>
      </c>
      <c r="C2125" s="1">
        <v>6380.8490000000002</v>
      </c>
    </row>
    <row r="2126" spans="1:3" x14ac:dyDescent="0.2">
      <c r="A2126" s="1">
        <v>80</v>
      </c>
      <c r="B2126" s="1">
        <v>0</v>
      </c>
      <c r="C2126" s="1">
        <v>1338.2940000000001</v>
      </c>
    </row>
    <row r="2127" spans="1:3" x14ac:dyDescent="0.2">
      <c r="A2127" s="1">
        <v>81</v>
      </c>
      <c r="B2127" s="1">
        <v>252613</v>
      </c>
      <c r="C2127" s="1">
        <v>563.45399999999995</v>
      </c>
    </row>
    <row r="2128" spans="1:3" x14ac:dyDescent="0.2">
      <c r="A2128" s="1">
        <v>81</v>
      </c>
      <c r="B2128" s="1">
        <v>370391</v>
      </c>
      <c r="C2128" s="1">
        <v>1056.123</v>
      </c>
    </row>
    <row r="2129" spans="1:3" x14ac:dyDescent="0.2">
      <c r="A2129" s="1">
        <v>81</v>
      </c>
      <c r="B2129" s="1">
        <v>454712</v>
      </c>
      <c r="C2129" s="1">
        <v>2902.0709999999999</v>
      </c>
    </row>
    <row r="2130" spans="1:3" x14ac:dyDescent="0.2">
      <c r="A2130" s="1">
        <v>81</v>
      </c>
      <c r="B2130" s="1">
        <v>395835</v>
      </c>
      <c r="C2130" s="1">
        <v>5884.3770000000004</v>
      </c>
    </row>
    <row r="2131" spans="1:3" x14ac:dyDescent="0.2">
      <c r="A2131" s="1">
        <v>81</v>
      </c>
      <c r="B2131" s="1">
        <v>336211</v>
      </c>
      <c r="C2131" s="1">
        <v>5958.8320000000003</v>
      </c>
    </row>
    <row r="2132" spans="1:3" x14ac:dyDescent="0.2">
      <c r="A2132" s="1">
        <v>81</v>
      </c>
      <c r="B2132" s="1">
        <v>277259</v>
      </c>
      <c r="C2132" s="1">
        <v>5895.0039999999999</v>
      </c>
    </row>
    <row r="2133" spans="1:3" x14ac:dyDescent="0.2">
      <c r="A2133" s="1">
        <v>81</v>
      </c>
      <c r="B2133" s="1">
        <v>217778</v>
      </c>
      <c r="C2133" s="1">
        <v>5947.9989999999998</v>
      </c>
    </row>
    <row r="2134" spans="1:3" x14ac:dyDescent="0.2">
      <c r="A2134" s="1">
        <v>81</v>
      </c>
      <c r="B2134" s="1">
        <v>158519</v>
      </c>
      <c r="C2134" s="1">
        <v>5925.8310000000001</v>
      </c>
    </row>
    <row r="2135" spans="1:3" x14ac:dyDescent="0.2">
      <c r="A2135" s="1">
        <v>81</v>
      </c>
      <c r="B2135" s="1">
        <v>99934</v>
      </c>
      <c r="C2135" s="1">
        <v>5859.9780000000001</v>
      </c>
    </row>
    <row r="2136" spans="1:3" x14ac:dyDescent="0.2">
      <c r="A2136" s="1">
        <v>81</v>
      </c>
      <c r="B2136" s="1">
        <v>37985</v>
      </c>
      <c r="C2136" s="1">
        <v>6192.8270000000002</v>
      </c>
    </row>
    <row r="2137" spans="1:3" x14ac:dyDescent="0.2">
      <c r="A2137" s="1">
        <v>81</v>
      </c>
      <c r="B2137" s="1">
        <v>0</v>
      </c>
      <c r="C2137" s="1">
        <v>3806.422</v>
      </c>
    </row>
    <row r="2138" spans="1:3" x14ac:dyDescent="0.2">
      <c r="A2138" s="1">
        <v>82</v>
      </c>
      <c r="B2138" s="1">
        <v>115249</v>
      </c>
      <c r="C2138" s="1">
        <v>382.89800000000002</v>
      </c>
    </row>
    <row r="2139" spans="1:3" x14ac:dyDescent="0.2">
      <c r="A2139" s="1">
        <v>82</v>
      </c>
      <c r="B2139" s="1">
        <v>362159</v>
      </c>
      <c r="C2139" s="1">
        <v>653.577</v>
      </c>
    </row>
    <row r="2140" spans="1:3" x14ac:dyDescent="0.2">
      <c r="A2140" s="1">
        <v>82</v>
      </c>
      <c r="B2140" s="1">
        <v>469918</v>
      </c>
      <c r="C2140" s="1">
        <v>1962.88</v>
      </c>
    </row>
    <row r="2141" spans="1:3" x14ac:dyDescent="0.2">
      <c r="A2141" s="1">
        <v>82</v>
      </c>
      <c r="B2141" s="1">
        <v>408402</v>
      </c>
      <c r="C2141" s="1">
        <v>6150.53</v>
      </c>
    </row>
    <row r="2142" spans="1:3" x14ac:dyDescent="0.2">
      <c r="A2142" s="1">
        <v>82</v>
      </c>
      <c r="B2142" s="1">
        <v>347533</v>
      </c>
      <c r="C2142" s="1">
        <v>6088.1850000000004</v>
      </c>
    </row>
    <row r="2143" spans="1:3" x14ac:dyDescent="0.2">
      <c r="A2143" s="1">
        <v>82</v>
      </c>
      <c r="B2143" s="1">
        <v>284676</v>
      </c>
      <c r="C2143" s="1">
        <v>6283.634</v>
      </c>
    </row>
    <row r="2144" spans="1:3" x14ac:dyDescent="0.2">
      <c r="A2144" s="1">
        <v>82</v>
      </c>
      <c r="B2144" s="1">
        <v>222747</v>
      </c>
      <c r="C2144" s="1">
        <v>6192.5330000000004</v>
      </c>
    </row>
    <row r="2145" spans="1:3" x14ac:dyDescent="0.2">
      <c r="A2145" s="1">
        <v>82</v>
      </c>
      <c r="B2145" s="1">
        <v>159980</v>
      </c>
      <c r="C2145" s="1">
        <v>6278.8940000000002</v>
      </c>
    </row>
    <row r="2146" spans="1:3" x14ac:dyDescent="0.2">
      <c r="A2146" s="1">
        <v>82</v>
      </c>
      <c r="B2146" s="1">
        <v>96379</v>
      </c>
      <c r="C2146" s="1">
        <v>6357.6719999999996</v>
      </c>
    </row>
    <row r="2147" spans="1:3" x14ac:dyDescent="0.2">
      <c r="A2147" s="1">
        <v>82</v>
      </c>
      <c r="B2147" s="1">
        <v>32815</v>
      </c>
      <c r="C2147" s="1">
        <v>6356.1809999999996</v>
      </c>
    </row>
    <row r="2148" spans="1:3" x14ac:dyDescent="0.2">
      <c r="A2148" s="1">
        <v>82</v>
      </c>
      <c r="B2148" s="1">
        <v>0</v>
      </c>
      <c r="C2148" s="1">
        <v>3289.5880000000002</v>
      </c>
    </row>
    <row r="2149" spans="1:3" x14ac:dyDescent="0.2">
      <c r="A2149" s="1">
        <v>83</v>
      </c>
      <c r="B2149" s="1">
        <v>158667</v>
      </c>
      <c r="C2149" s="1">
        <v>340.68400000000003</v>
      </c>
    </row>
    <row r="2150" spans="1:3" x14ac:dyDescent="0.2">
      <c r="A2150" s="1">
        <v>83</v>
      </c>
      <c r="B2150" s="1">
        <v>358542</v>
      </c>
      <c r="C2150" s="1">
        <v>568.72</v>
      </c>
    </row>
    <row r="2151" spans="1:3" x14ac:dyDescent="0.2">
      <c r="A2151" s="1">
        <v>83</v>
      </c>
      <c r="B2151" s="1">
        <v>480160</v>
      </c>
      <c r="C2151" s="1">
        <v>718.79200000000003</v>
      </c>
    </row>
    <row r="2152" spans="1:3" x14ac:dyDescent="0.2">
      <c r="A2152" s="1">
        <v>83</v>
      </c>
      <c r="B2152" s="1">
        <v>420792</v>
      </c>
      <c r="C2152" s="1">
        <v>6284.5889999999999</v>
      </c>
    </row>
    <row r="2153" spans="1:3" x14ac:dyDescent="0.2">
      <c r="A2153" s="1">
        <v>83</v>
      </c>
      <c r="B2153" s="1">
        <v>358545</v>
      </c>
      <c r="C2153" s="1">
        <v>6224.6469999999999</v>
      </c>
    </row>
    <row r="2154" spans="1:3" x14ac:dyDescent="0.2">
      <c r="A2154" s="1">
        <v>83</v>
      </c>
      <c r="B2154" s="1">
        <v>296157</v>
      </c>
      <c r="C2154" s="1">
        <v>6240.9579999999996</v>
      </c>
    </row>
    <row r="2155" spans="1:3" x14ac:dyDescent="0.2">
      <c r="A2155" s="1">
        <v>83</v>
      </c>
      <c r="B2155" s="1">
        <v>232759</v>
      </c>
      <c r="C2155" s="1">
        <v>6334.9120000000003</v>
      </c>
    </row>
    <row r="2156" spans="1:3" x14ac:dyDescent="0.2">
      <c r="A2156" s="1">
        <v>83</v>
      </c>
      <c r="B2156" s="1">
        <v>170506</v>
      </c>
      <c r="C2156" s="1">
        <v>6224.7349999999997</v>
      </c>
    </row>
    <row r="2157" spans="1:3" x14ac:dyDescent="0.2">
      <c r="A2157" s="1">
        <v>83</v>
      </c>
      <c r="B2157" s="1">
        <v>107927</v>
      </c>
      <c r="C2157" s="1">
        <v>6258.63</v>
      </c>
    </row>
    <row r="2158" spans="1:3" x14ac:dyDescent="0.2">
      <c r="A2158" s="1">
        <v>83</v>
      </c>
      <c r="B2158" s="1">
        <v>43938</v>
      </c>
      <c r="C2158" s="1">
        <v>6399.5150000000003</v>
      </c>
    </row>
    <row r="2159" spans="1:3" x14ac:dyDescent="0.2">
      <c r="A2159" s="1">
        <v>83</v>
      </c>
      <c r="B2159" s="1">
        <v>0</v>
      </c>
      <c r="C2159" s="1">
        <v>4395.4589999999998</v>
      </c>
    </row>
    <row r="2160" spans="1:3" x14ac:dyDescent="0.2">
      <c r="A2160" s="1">
        <v>84</v>
      </c>
      <c r="B2160" s="1">
        <v>93653</v>
      </c>
      <c r="C2160" s="1">
        <v>351.43200000000002</v>
      </c>
    </row>
    <row r="2161" spans="1:3" x14ac:dyDescent="0.2">
      <c r="A2161" s="1">
        <v>84</v>
      </c>
      <c r="B2161" s="1">
        <v>335286</v>
      </c>
      <c r="C2161" s="1">
        <v>568.93299999999999</v>
      </c>
    </row>
    <row r="2162" spans="1:3" x14ac:dyDescent="0.2">
      <c r="A2162" s="1">
        <v>84</v>
      </c>
      <c r="B2162" s="1">
        <v>475356</v>
      </c>
      <c r="C2162" s="1">
        <v>1537.32</v>
      </c>
    </row>
    <row r="2163" spans="1:3" x14ac:dyDescent="0.2">
      <c r="A2163" s="1">
        <v>84</v>
      </c>
      <c r="B2163" s="1">
        <v>415017</v>
      </c>
      <c r="C2163" s="1">
        <v>6031.1379999999999</v>
      </c>
    </row>
    <row r="2164" spans="1:3" x14ac:dyDescent="0.2">
      <c r="A2164" s="1">
        <v>84</v>
      </c>
      <c r="B2164" s="1">
        <v>352854</v>
      </c>
      <c r="C2164" s="1">
        <v>6218.3509999999997</v>
      </c>
    </row>
    <row r="2165" spans="1:3" x14ac:dyDescent="0.2">
      <c r="A2165" s="1">
        <v>84</v>
      </c>
      <c r="B2165" s="1">
        <v>288809</v>
      </c>
      <c r="C2165" s="1">
        <v>6404.79</v>
      </c>
    </row>
    <row r="2166" spans="1:3" x14ac:dyDescent="0.2">
      <c r="A2166" s="1">
        <v>84</v>
      </c>
      <c r="B2166" s="1">
        <v>228645</v>
      </c>
      <c r="C2166" s="1">
        <v>6013.5159999999996</v>
      </c>
    </row>
    <row r="2167" spans="1:3" x14ac:dyDescent="0.2">
      <c r="A2167" s="1">
        <v>84</v>
      </c>
      <c r="B2167" s="1">
        <v>166125</v>
      </c>
      <c r="C2167" s="1">
        <v>6254.5370000000003</v>
      </c>
    </row>
    <row r="2168" spans="1:3" x14ac:dyDescent="0.2">
      <c r="A2168" s="1">
        <v>84</v>
      </c>
      <c r="B2168" s="1">
        <v>101122</v>
      </c>
      <c r="C2168" s="1">
        <v>6500.43</v>
      </c>
    </row>
    <row r="2169" spans="1:3" x14ac:dyDescent="0.2">
      <c r="A2169" s="1">
        <v>84</v>
      </c>
      <c r="B2169" s="1">
        <v>37263</v>
      </c>
      <c r="C2169" s="1">
        <v>6380.2830000000004</v>
      </c>
    </row>
    <row r="2170" spans="1:3" x14ac:dyDescent="0.2">
      <c r="A2170" s="1">
        <v>84</v>
      </c>
      <c r="B2170" s="1">
        <v>0</v>
      </c>
      <c r="C2170" s="1">
        <v>3728.1750000000002</v>
      </c>
    </row>
    <row r="2171" spans="1:3" x14ac:dyDescent="0.2">
      <c r="A2171" s="1">
        <v>85</v>
      </c>
      <c r="B2171" s="1">
        <v>124196</v>
      </c>
      <c r="C2171" s="1">
        <v>391.09500000000003</v>
      </c>
    </row>
    <row r="2172" spans="1:3" x14ac:dyDescent="0.2">
      <c r="A2172" s="1">
        <v>85</v>
      </c>
      <c r="B2172" s="1">
        <v>343116</v>
      </c>
      <c r="C2172" s="1">
        <v>592.93200000000002</v>
      </c>
    </row>
    <row r="2173" spans="1:3" x14ac:dyDescent="0.2">
      <c r="A2173" s="1">
        <v>85</v>
      </c>
      <c r="B2173" s="1">
        <v>446481</v>
      </c>
      <c r="C2173" s="1">
        <v>539.04200000000003</v>
      </c>
    </row>
    <row r="2174" spans="1:3" x14ac:dyDescent="0.2">
      <c r="A2174" s="1">
        <v>85</v>
      </c>
      <c r="B2174" s="1">
        <v>428657</v>
      </c>
      <c r="C2174" s="1">
        <v>5609.6940000000004</v>
      </c>
    </row>
    <row r="2175" spans="1:3" x14ac:dyDescent="0.2">
      <c r="A2175" s="1">
        <v>85</v>
      </c>
      <c r="B2175" s="1">
        <v>367459</v>
      </c>
      <c r="C2175" s="1">
        <v>6111.0479999999998</v>
      </c>
    </row>
    <row r="2176" spans="1:3" x14ac:dyDescent="0.2">
      <c r="A2176" s="1">
        <v>85</v>
      </c>
      <c r="B2176" s="1">
        <v>306307</v>
      </c>
      <c r="C2176" s="1">
        <v>6115.6019999999999</v>
      </c>
    </row>
    <row r="2177" spans="1:3" x14ac:dyDescent="0.2">
      <c r="A2177" s="1">
        <v>85</v>
      </c>
      <c r="B2177" s="1">
        <v>245291</v>
      </c>
      <c r="C2177" s="1">
        <v>6094.9129999999996</v>
      </c>
    </row>
    <row r="2178" spans="1:3" x14ac:dyDescent="0.2">
      <c r="A2178" s="1">
        <v>85</v>
      </c>
      <c r="B2178" s="1">
        <v>182130</v>
      </c>
      <c r="C2178" s="1">
        <v>6315.9620000000004</v>
      </c>
    </row>
    <row r="2179" spans="1:3" x14ac:dyDescent="0.2">
      <c r="A2179" s="1">
        <v>85</v>
      </c>
      <c r="B2179" s="1">
        <v>134023</v>
      </c>
      <c r="C2179" s="1">
        <v>4811.8670000000002</v>
      </c>
    </row>
    <row r="2180" spans="1:3" x14ac:dyDescent="0.2">
      <c r="A2180" s="1">
        <v>85</v>
      </c>
      <c r="B2180" s="1">
        <v>82626</v>
      </c>
      <c r="C2180" s="1">
        <v>5139.2839999999997</v>
      </c>
    </row>
    <row r="2181" spans="1:3" x14ac:dyDescent="0.2">
      <c r="A2181" s="1">
        <v>85</v>
      </c>
      <c r="B2181" s="1">
        <v>15947</v>
      </c>
      <c r="C2181" s="1">
        <v>6667.9520000000002</v>
      </c>
    </row>
    <row r="2182" spans="1:3" x14ac:dyDescent="0.2">
      <c r="A2182" s="1">
        <v>85</v>
      </c>
      <c r="B2182" s="1">
        <v>0</v>
      </c>
      <c r="C2182" s="1">
        <v>1600.2719999999999</v>
      </c>
    </row>
    <row r="2183" spans="1:3" x14ac:dyDescent="0.2">
      <c r="A2183" s="1">
        <v>86</v>
      </c>
      <c r="B2183" s="1">
        <v>219637</v>
      </c>
      <c r="C2183" s="1">
        <v>574.14</v>
      </c>
    </row>
    <row r="2184" spans="1:3" x14ac:dyDescent="0.2">
      <c r="A2184" s="1">
        <v>86</v>
      </c>
      <c r="B2184" s="1">
        <v>388762</v>
      </c>
      <c r="C2184" s="1">
        <v>1567.6120000000001</v>
      </c>
    </row>
    <row r="2185" spans="1:3" x14ac:dyDescent="0.2">
      <c r="A2185" s="1">
        <v>86</v>
      </c>
      <c r="B2185" s="1">
        <v>457974</v>
      </c>
      <c r="C2185" s="1">
        <v>645.09500000000003</v>
      </c>
    </row>
    <row r="2186" spans="1:3" x14ac:dyDescent="0.2">
      <c r="A2186" s="1">
        <v>86</v>
      </c>
      <c r="B2186" s="1">
        <v>411856</v>
      </c>
      <c r="C2186" s="1">
        <v>6016.7979999999998</v>
      </c>
    </row>
    <row r="2187" spans="1:3" x14ac:dyDescent="0.2">
      <c r="A2187" s="1">
        <v>86</v>
      </c>
      <c r="B2187" s="1">
        <v>349177</v>
      </c>
      <c r="C2187" s="1">
        <v>6267.01</v>
      </c>
    </row>
    <row r="2188" spans="1:3" x14ac:dyDescent="0.2">
      <c r="A2188" s="1">
        <v>86</v>
      </c>
      <c r="B2188" s="1">
        <v>286095</v>
      </c>
      <c r="C2188" s="1">
        <v>6307.39</v>
      </c>
    </row>
    <row r="2189" spans="1:3" x14ac:dyDescent="0.2">
      <c r="A2189" s="1">
        <v>86</v>
      </c>
      <c r="B2189" s="1">
        <v>222201</v>
      </c>
      <c r="C2189" s="1">
        <v>6389.165</v>
      </c>
    </row>
    <row r="2190" spans="1:3" x14ac:dyDescent="0.2">
      <c r="A2190" s="1">
        <v>86</v>
      </c>
      <c r="B2190" s="1">
        <v>158577</v>
      </c>
      <c r="C2190" s="1">
        <v>6362.2370000000001</v>
      </c>
    </row>
    <row r="2191" spans="1:3" x14ac:dyDescent="0.2">
      <c r="A2191" s="1">
        <v>86</v>
      </c>
      <c r="B2191" s="1">
        <v>95226</v>
      </c>
      <c r="C2191" s="1">
        <v>6335.674</v>
      </c>
    </row>
    <row r="2192" spans="1:3" x14ac:dyDescent="0.2">
      <c r="A2192" s="1">
        <v>86</v>
      </c>
      <c r="B2192" s="1">
        <v>30171</v>
      </c>
      <c r="C2192" s="1">
        <v>6505.9390000000003</v>
      </c>
    </row>
    <row r="2193" spans="1:3" x14ac:dyDescent="0.2">
      <c r="A2193" s="1">
        <v>86</v>
      </c>
      <c r="B2193" s="1">
        <v>0</v>
      </c>
      <c r="C2193" s="1">
        <v>3023.087</v>
      </c>
    </row>
    <row r="2194" spans="1:3" x14ac:dyDescent="0.2">
      <c r="A2194" s="1">
        <v>87</v>
      </c>
      <c r="B2194" s="1">
        <v>174898</v>
      </c>
      <c r="C2194" s="1">
        <v>495.904</v>
      </c>
    </row>
    <row r="2195" spans="1:3" x14ac:dyDescent="0.2">
      <c r="A2195" s="1">
        <v>87</v>
      </c>
      <c r="B2195" s="1">
        <v>370736</v>
      </c>
      <c r="C2195" s="1">
        <v>1008.992</v>
      </c>
    </row>
    <row r="2196" spans="1:3" x14ac:dyDescent="0.2">
      <c r="A2196" s="1">
        <v>87</v>
      </c>
      <c r="B2196" s="1">
        <v>457048</v>
      </c>
      <c r="C2196" s="1">
        <v>823.37400000000002</v>
      </c>
    </row>
    <row r="2197" spans="1:3" x14ac:dyDescent="0.2">
      <c r="A2197" s="1">
        <v>87</v>
      </c>
      <c r="B2197" s="1">
        <v>414417</v>
      </c>
      <c r="C2197" s="1">
        <v>6224.7219999999998</v>
      </c>
    </row>
    <row r="2198" spans="1:3" x14ac:dyDescent="0.2">
      <c r="A2198" s="1">
        <v>87</v>
      </c>
      <c r="B2198" s="1">
        <v>349061</v>
      </c>
      <c r="C2198" s="1">
        <v>6527.3710000000001</v>
      </c>
    </row>
    <row r="2199" spans="1:3" x14ac:dyDescent="0.2">
      <c r="A2199" s="1">
        <v>87</v>
      </c>
      <c r="B2199" s="1">
        <v>285585</v>
      </c>
      <c r="C2199" s="1">
        <v>6347.2290000000003</v>
      </c>
    </row>
    <row r="2200" spans="1:3" x14ac:dyDescent="0.2">
      <c r="A2200" s="1">
        <v>87</v>
      </c>
      <c r="B2200" s="1">
        <v>221241</v>
      </c>
      <c r="C2200" s="1">
        <v>6436.3770000000004</v>
      </c>
    </row>
    <row r="2201" spans="1:3" x14ac:dyDescent="0.2">
      <c r="A2201" s="1">
        <v>87</v>
      </c>
      <c r="B2201" s="1">
        <v>159008</v>
      </c>
      <c r="C2201" s="1">
        <v>6227.8620000000001</v>
      </c>
    </row>
    <row r="2202" spans="1:3" x14ac:dyDescent="0.2">
      <c r="A2202" s="1">
        <v>87</v>
      </c>
      <c r="B2202" s="1">
        <v>95876</v>
      </c>
      <c r="C2202" s="1">
        <v>6304.433</v>
      </c>
    </row>
    <row r="2203" spans="1:3" x14ac:dyDescent="0.2">
      <c r="A2203" s="1">
        <v>87</v>
      </c>
      <c r="B2203" s="1">
        <v>31212</v>
      </c>
      <c r="C2203" s="1">
        <v>6466.1570000000002</v>
      </c>
    </row>
    <row r="2204" spans="1:3" x14ac:dyDescent="0.2">
      <c r="A2204" s="1">
        <v>87</v>
      </c>
      <c r="B2204" s="1">
        <v>0</v>
      </c>
      <c r="C2204" s="1">
        <v>3127.94</v>
      </c>
    </row>
    <row r="2205" spans="1:3" x14ac:dyDescent="0.2">
      <c r="A2205" s="1">
        <v>88</v>
      </c>
      <c r="B2205" s="1">
        <v>174115</v>
      </c>
      <c r="C2205" s="1">
        <v>531.50199999999995</v>
      </c>
    </row>
    <row r="2206" spans="1:3" x14ac:dyDescent="0.2">
      <c r="A2206" s="1">
        <v>88</v>
      </c>
      <c r="B2206" s="1">
        <v>384600</v>
      </c>
      <c r="C2206" s="1">
        <v>715.44200000000001</v>
      </c>
    </row>
    <row r="2207" spans="1:3" x14ac:dyDescent="0.2">
      <c r="A2207" s="1">
        <v>88</v>
      </c>
      <c r="B2207" s="1">
        <v>473670</v>
      </c>
      <c r="C2207" s="1">
        <v>1376.29</v>
      </c>
    </row>
    <row r="2208" spans="1:3" x14ac:dyDescent="0.2">
      <c r="A2208" s="1">
        <v>88</v>
      </c>
      <c r="B2208" s="1">
        <v>410435</v>
      </c>
      <c r="C2208" s="1">
        <v>6323.3919999999998</v>
      </c>
    </row>
    <row r="2209" spans="1:3" x14ac:dyDescent="0.2">
      <c r="A2209" s="1">
        <v>88</v>
      </c>
      <c r="B2209" s="1">
        <v>360856</v>
      </c>
      <c r="C2209" s="1">
        <v>4957.8029999999999</v>
      </c>
    </row>
    <row r="2210" spans="1:3" x14ac:dyDescent="0.2">
      <c r="A2210" s="1">
        <v>88</v>
      </c>
      <c r="B2210" s="1">
        <v>296717</v>
      </c>
      <c r="C2210" s="1">
        <v>6420.4219999999996</v>
      </c>
    </row>
    <row r="2211" spans="1:3" x14ac:dyDescent="0.2">
      <c r="A2211" s="1">
        <v>88</v>
      </c>
      <c r="B2211" s="1">
        <v>233924</v>
      </c>
      <c r="C2211" s="1">
        <v>6272.5</v>
      </c>
    </row>
    <row r="2212" spans="1:3" x14ac:dyDescent="0.2">
      <c r="A2212" s="1">
        <v>88</v>
      </c>
      <c r="B2212" s="1">
        <v>169599</v>
      </c>
      <c r="C2212" s="1">
        <v>6435.7979999999998</v>
      </c>
    </row>
    <row r="2213" spans="1:3" x14ac:dyDescent="0.2">
      <c r="A2213" s="1">
        <v>88</v>
      </c>
      <c r="B2213" s="1">
        <v>105802</v>
      </c>
      <c r="C2213" s="1">
        <v>6376.0320000000002</v>
      </c>
    </row>
    <row r="2214" spans="1:3" x14ac:dyDescent="0.2">
      <c r="A2214" s="1">
        <v>88</v>
      </c>
      <c r="B2214" s="1">
        <v>39795</v>
      </c>
      <c r="C2214" s="1">
        <v>6600.3580000000002</v>
      </c>
    </row>
    <row r="2215" spans="1:3" x14ac:dyDescent="0.2">
      <c r="A2215" s="1">
        <v>88</v>
      </c>
      <c r="B2215" s="1">
        <v>0</v>
      </c>
      <c r="C2215" s="1">
        <v>3984.9380000000001</v>
      </c>
    </row>
    <row r="2216" spans="1:3" x14ac:dyDescent="0.2">
      <c r="A2216" s="1">
        <v>89</v>
      </c>
      <c r="B2216" s="1">
        <v>120578</v>
      </c>
      <c r="C2216" s="1">
        <v>413.97899999999998</v>
      </c>
    </row>
    <row r="2217" spans="1:3" x14ac:dyDescent="0.2">
      <c r="A2217" s="1">
        <v>89</v>
      </c>
      <c r="B2217" s="1">
        <v>353963</v>
      </c>
      <c r="C2217" s="1">
        <v>670.64099999999996</v>
      </c>
    </row>
    <row r="2218" spans="1:3" x14ac:dyDescent="0.2">
      <c r="A2218" s="1">
        <v>89</v>
      </c>
      <c r="B2218" s="1">
        <v>473841</v>
      </c>
      <c r="C2218" s="1">
        <v>1521.0889999999999</v>
      </c>
    </row>
    <row r="2219" spans="1:3" x14ac:dyDescent="0.2">
      <c r="A2219" s="1">
        <v>89</v>
      </c>
      <c r="B2219" s="1">
        <v>411438</v>
      </c>
      <c r="C2219" s="1">
        <v>6246.3249999999998</v>
      </c>
    </row>
    <row r="2220" spans="1:3" x14ac:dyDescent="0.2">
      <c r="A2220" s="1">
        <v>89</v>
      </c>
      <c r="B2220" s="1">
        <v>350012</v>
      </c>
      <c r="C2220" s="1">
        <v>6137.9380000000001</v>
      </c>
    </row>
    <row r="2221" spans="1:3" x14ac:dyDescent="0.2">
      <c r="A2221" s="1">
        <v>89</v>
      </c>
      <c r="B2221" s="1">
        <v>288315</v>
      </c>
      <c r="C2221" s="1">
        <v>6168.6890000000003</v>
      </c>
    </row>
    <row r="2222" spans="1:3" x14ac:dyDescent="0.2">
      <c r="A2222" s="1">
        <v>89</v>
      </c>
      <c r="B2222" s="1">
        <v>226089</v>
      </c>
      <c r="C2222" s="1">
        <v>6223.4809999999998</v>
      </c>
    </row>
    <row r="2223" spans="1:3" x14ac:dyDescent="0.2">
      <c r="A2223" s="1">
        <v>89</v>
      </c>
      <c r="B2223" s="1">
        <v>163828</v>
      </c>
      <c r="C2223" s="1">
        <v>6223.8019999999997</v>
      </c>
    </row>
    <row r="2224" spans="1:3" x14ac:dyDescent="0.2">
      <c r="A2224" s="1">
        <v>89</v>
      </c>
      <c r="B2224" s="1">
        <v>100736</v>
      </c>
      <c r="C2224" s="1">
        <v>6310.61</v>
      </c>
    </row>
    <row r="2225" spans="1:3" x14ac:dyDescent="0.2">
      <c r="A2225" s="1">
        <v>89</v>
      </c>
      <c r="B2225" s="1">
        <v>35285</v>
      </c>
      <c r="C2225" s="1">
        <v>6542.9030000000002</v>
      </c>
    </row>
    <row r="2226" spans="1:3" x14ac:dyDescent="0.2">
      <c r="A2226" s="1">
        <v>89</v>
      </c>
      <c r="B2226" s="1">
        <v>0</v>
      </c>
      <c r="C2226" s="1">
        <v>3536.7379999999998</v>
      </c>
    </row>
    <row r="2227" spans="1:3" x14ac:dyDescent="0.2">
      <c r="A2227" s="1">
        <v>90</v>
      </c>
      <c r="B2227" s="1">
        <v>145588</v>
      </c>
      <c r="C2227" s="1">
        <v>430.04500000000002</v>
      </c>
    </row>
    <row r="2228" spans="1:3" x14ac:dyDescent="0.2">
      <c r="A2228" s="1">
        <v>90</v>
      </c>
      <c r="B2228" s="1">
        <v>355832</v>
      </c>
      <c r="C2228" s="1">
        <v>560.61300000000006</v>
      </c>
    </row>
    <row r="2229" spans="1:3" x14ac:dyDescent="0.2">
      <c r="A2229" s="1">
        <v>90</v>
      </c>
      <c r="B2229" s="1">
        <v>472635</v>
      </c>
      <c r="C2229" s="1">
        <v>1736.15</v>
      </c>
    </row>
    <row r="2230" spans="1:3" x14ac:dyDescent="0.2">
      <c r="A2230" s="1">
        <v>90</v>
      </c>
      <c r="B2230" s="1">
        <v>408868</v>
      </c>
      <c r="C2230" s="1">
        <v>6376.1360000000004</v>
      </c>
    </row>
    <row r="2231" spans="1:3" x14ac:dyDescent="0.2">
      <c r="A2231" s="1">
        <v>90</v>
      </c>
      <c r="B2231" s="1">
        <v>346031</v>
      </c>
      <c r="C2231" s="1">
        <v>6285.4830000000002</v>
      </c>
    </row>
    <row r="2232" spans="1:3" x14ac:dyDescent="0.2">
      <c r="A2232" s="1">
        <v>90</v>
      </c>
      <c r="B2232" s="1">
        <v>283776</v>
      </c>
      <c r="C2232" s="1">
        <v>6222.7969999999996</v>
      </c>
    </row>
    <row r="2233" spans="1:3" x14ac:dyDescent="0.2">
      <c r="A2233" s="1">
        <v>90</v>
      </c>
      <c r="B2233" s="1">
        <v>220603</v>
      </c>
      <c r="C2233" s="1">
        <v>6317.1019999999999</v>
      </c>
    </row>
    <row r="2234" spans="1:3" x14ac:dyDescent="0.2">
      <c r="A2234" s="1">
        <v>90</v>
      </c>
      <c r="B2234" s="1">
        <v>158199</v>
      </c>
      <c r="C2234" s="1">
        <v>6243.1679999999997</v>
      </c>
    </row>
    <row r="2235" spans="1:3" x14ac:dyDescent="0.2">
      <c r="A2235" s="1">
        <v>90</v>
      </c>
      <c r="B2235" s="1">
        <v>94677</v>
      </c>
      <c r="C2235" s="1">
        <v>6344.1469999999999</v>
      </c>
    </row>
    <row r="2236" spans="1:3" x14ac:dyDescent="0.2">
      <c r="A2236" s="1">
        <v>90</v>
      </c>
      <c r="B2236" s="1">
        <v>27564</v>
      </c>
      <c r="C2236" s="1">
        <v>6711.0770000000002</v>
      </c>
    </row>
    <row r="2237" spans="1:3" x14ac:dyDescent="0.2">
      <c r="A2237" s="1">
        <v>90</v>
      </c>
      <c r="B2237" s="1">
        <v>0</v>
      </c>
      <c r="C2237" s="1">
        <v>2762.8110000000001</v>
      </c>
    </row>
    <row r="2238" spans="1:3" x14ac:dyDescent="0.2">
      <c r="A2238" s="1">
        <v>91</v>
      </c>
      <c r="B2238" s="1">
        <v>184962</v>
      </c>
      <c r="C2238" s="1">
        <v>534.26</v>
      </c>
    </row>
    <row r="2239" spans="1:3" x14ac:dyDescent="0.2">
      <c r="A2239" s="1">
        <v>91</v>
      </c>
      <c r="B2239" s="1">
        <v>387055</v>
      </c>
      <c r="C2239" s="1">
        <v>569.36300000000006</v>
      </c>
    </row>
    <row r="2240" spans="1:3" x14ac:dyDescent="0.2">
      <c r="A2240" s="1">
        <v>91</v>
      </c>
      <c r="B2240" s="1">
        <v>459694</v>
      </c>
      <c r="C2240" s="1">
        <v>663.19399999999996</v>
      </c>
    </row>
    <row r="2241" spans="1:3" x14ac:dyDescent="0.2">
      <c r="A2241" s="1">
        <v>91</v>
      </c>
      <c r="B2241" s="1">
        <v>422842</v>
      </c>
      <c r="C2241" s="1">
        <v>5936.1769999999997</v>
      </c>
    </row>
    <row r="2242" spans="1:3" x14ac:dyDescent="0.2">
      <c r="A2242" s="1">
        <v>91</v>
      </c>
      <c r="B2242" s="1">
        <v>357895</v>
      </c>
      <c r="C2242" s="1">
        <v>6494.6239999999998</v>
      </c>
    </row>
    <row r="2243" spans="1:3" x14ac:dyDescent="0.2">
      <c r="A2243" s="1">
        <v>91</v>
      </c>
      <c r="B2243" s="1">
        <v>294646</v>
      </c>
      <c r="C2243" s="1">
        <v>6326.6450000000004</v>
      </c>
    </row>
    <row r="2244" spans="1:3" x14ac:dyDescent="0.2">
      <c r="A2244" s="1">
        <v>91</v>
      </c>
      <c r="B2244" s="1">
        <v>230330</v>
      </c>
      <c r="C2244" s="1">
        <v>6433.5150000000003</v>
      </c>
    </row>
    <row r="2245" spans="1:3" x14ac:dyDescent="0.2">
      <c r="A2245" s="1">
        <v>91</v>
      </c>
      <c r="B2245" s="1">
        <v>166743</v>
      </c>
      <c r="C2245" s="1">
        <v>6354.4250000000002</v>
      </c>
    </row>
    <row r="2246" spans="1:3" x14ac:dyDescent="0.2">
      <c r="A2246" s="1">
        <v>91</v>
      </c>
      <c r="B2246" s="1">
        <v>103386</v>
      </c>
      <c r="C2246" s="1">
        <v>6335.6610000000001</v>
      </c>
    </row>
    <row r="2247" spans="1:3" x14ac:dyDescent="0.2">
      <c r="A2247" s="1">
        <v>91</v>
      </c>
      <c r="B2247" s="1">
        <v>38753</v>
      </c>
      <c r="C2247" s="1">
        <v>6461.1090000000004</v>
      </c>
    </row>
    <row r="2248" spans="1:3" x14ac:dyDescent="0.2">
      <c r="A2248" s="1">
        <v>91</v>
      </c>
      <c r="B2248" s="1">
        <v>0</v>
      </c>
      <c r="C2248" s="1">
        <v>3883.6329999999998</v>
      </c>
    </row>
    <row r="2249" spans="1:3" x14ac:dyDescent="0.2">
      <c r="A2249" s="1">
        <v>92</v>
      </c>
      <c r="B2249" s="1">
        <v>111849</v>
      </c>
      <c r="C2249" s="1">
        <v>468.78899999999999</v>
      </c>
    </row>
    <row r="2250" spans="1:3" x14ac:dyDescent="0.2">
      <c r="A2250" s="1">
        <v>92</v>
      </c>
      <c r="B2250" s="1">
        <v>322891</v>
      </c>
      <c r="C2250" s="1">
        <v>752.53599999999994</v>
      </c>
    </row>
    <row r="2251" spans="1:3" x14ac:dyDescent="0.2">
      <c r="A2251" s="1">
        <v>92</v>
      </c>
      <c r="B2251" s="1">
        <v>463820</v>
      </c>
      <c r="C2251" s="1">
        <v>2386.7350000000001</v>
      </c>
    </row>
    <row r="2252" spans="1:3" x14ac:dyDescent="0.2">
      <c r="A2252" s="1">
        <v>92</v>
      </c>
      <c r="B2252" s="1">
        <v>409138</v>
      </c>
      <c r="C2252" s="1">
        <v>5468.6559999999999</v>
      </c>
    </row>
    <row r="2253" spans="1:3" x14ac:dyDescent="0.2">
      <c r="A2253" s="1">
        <v>92</v>
      </c>
      <c r="B2253" s="1">
        <v>346211</v>
      </c>
      <c r="C2253" s="1">
        <v>6291.8969999999999</v>
      </c>
    </row>
    <row r="2254" spans="1:3" x14ac:dyDescent="0.2">
      <c r="A2254" s="1">
        <v>92</v>
      </c>
      <c r="B2254" s="1">
        <v>281473</v>
      </c>
      <c r="C2254" s="1">
        <v>6474.625</v>
      </c>
    </row>
    <row r="2255" spans="1:3" x14ac:dyDescent="0.2">
      <c r="A2255" s="1">
        <v>92</v>
      </c>
      <c r="B2255" s="1">
        <v>218163</v>
      </c>
      <c r="C2255" s="1">
        <v>6330.0590000000002</v>
      </c>
    </row>
    <row r="2256" spans="1:3" x14ac:dyDescent="0.2">
      <c r="A2256" s="1">
        <v>92</v>
      </c>
      <c r="B2256" s="1">
        <v>153523</v>
      </c>
      <c r="C2256" s="1">
        <v>6456.9189999999999</v>
      </c>
    </row>
    <row r="2257" spans="1:3" x14ac:dyDescent="0.2">
      <c r="A2257" s="1">
        <v>92</v>
      </c>
      <c r="B2257" s="1">
        <v>87478</v>
      </c>
      <c r="C2257" s="1">
        <v>6604.2969999999996</v>
      </c>
    </row>
    <row r="2258" spans="1:3" x14ac:dyDescent="0.2">
      <c r="A2258" s="1">
        <v>92</v>
      </c>
      <c r="B2258" s="1">
        <v>18002</v>
      </c>
      <c r="C2258" s="1">
        <v>6948.5349999999999</v>
      </c>
    </row>
    <row r="2259" spans="1:3" x14ac:dyDescent="0.2">
      <c r="A2259" s="1">
        <v>92</v>
      </c>
      <c r="B2259" s="1">
        <v>0</v>
      </c>
      <c r="C2259" s="1">
        <v>1807.4760000000001</v>
      </c>
    </row>
    <row r="2260" spans="1:3" x14ac:dyDescent="0.2">
      <c r="A2260" s="1">
        <v>93</v>
      </c>
      <c r="B2260" s="1">
        <v>228745</v>
      </c>
      <c r="C2260" s="1">
        <v>636.26400000000001</v>
      </c>
    </row>
    <row r="2261" spans="1:3" x14ac:dyDescent="0.2">
      <c r="A2261" s="1">
        <v>93</v>
      </c>
      <c r="B2261" s="1">
        <v>390184</v>
      </c>
      <c r="C2261" s="1">
        <v>1584.4079999999999</v>
      </c>
    </row>
    <row r="2262" spans="1:3" x14ac:dyDescent="0.2">
      <c r="A2262" s="1">
        <v>93</v>
      </c>
      <c r="B2262" s="1">
        <v>466809</v>
      </c>
      <c r="C2262" s="1">
        <v>1088.1959999999999</v>
      </c>
    </row>
    <row r="2263" spans="1:3" x14ac:dyDescent="0.2">
      <c r="A2263" s="1">
        <v>93</v>
      </c>
      <c r="B2263" s="1">
        <v>401974</v>
      </c>
      <c r="C2263" s="1">
        <v>6482.9759999999997</v>
      </c>
    </row>
    <row r="2264" spans="1:3" x14ac:dyDescent="0.2">
      <c r="A2264" s="1">
        <v>93</v>
      </c>
      <c r="B2264" s="1">
        <v>337093</v>
      </c>
      <c r="C2264" s="1">
        <v>6488.0739999999996</v>
      </c>
    </row>
    <row r="2265" spans="1:3" x14ac:dyDescent="0.2">
      <c r="A2265" s="1">
        <v>93</v>
      </c>
      <c r="B2265" s="1">
        <v>272453</v>
      </c>
      <c r="C2265" s="1">
        <v>6462.5730000000003</v>
      </c>
    </row>
    <row r="2266" spans="1:3" x14ac:dyDescent="0.2">
      <c r="A2266" s="1">
        <v>93</v>
      </c>
      <c r="B2266" s="1">
        <v>207021</v>
      </c>
      <c r="C2266" s="1">
        <v>6547.2640000000001</v>
      </c>
    </row>
    <row r="2267" spans="1:3" x14ac:dyDescent="0.2">
      <c r="A2267" s="1">
        <v>93</v>
      </c>
      <c r="B2267" s="1">
        <v>141703</v>
      </c>
      <c r="C2267" s="1">
        <v>6527.49</v>
      </c>
    </row>
    <row r="2268" spans="1:3" x14ac:dyDescent="0.2">
      <c r="A2268" s="1">
        <v>93</v>
      </c>
      <c r="B2268" s="1">
        <v>81062</v>
      </c>
      <c r="C2268" s="1">
        <v>6063.8770000000004</v>
      </c>
    </row>
    <row r="2269" spans="1:3" x14ac:dyDescent="0.2">
      <c r="A2269" s="1">
        <v>93</v>
      </c>
      <c r="B2269" s="1">
        <v>22702</v>
      </c>
      <c r="C2269" s="1">
        <v>5835.2020000000002</v>
      </c>
    </row>
    <row r="2270" spans="1:3" x14ac:dyDescent="0.2">
      <c r="A2270" s="1">
        <v>93</v>
      </c>
      <c r="B2270" s="1">
        <v>0</v>
      </c>
      <c r="C2270" s="1">
        <v>2278.9059999999999</v>
      </c>
    </row>
    <row r="2271" spans="1:3" x14ac:dyDescent="0.2">
      <c r="A2271" s="1">
        <v>94</v>
      </c>
      <c r="B2271" s="1">
        <v>203145</v>
      </c>
      <c r="C2271" s="1">
        <v>576.89</v>
      </c>
    </row>
    <row r="2272" spans="1:3" x14ac:dyDescent="0.2">
      <c r="A2272" s="1">
        <v>94</v>
      </c>
      <c r="B2272" s="1">
        <v>424549</v>
      </c>
      <c r="C2272" s="1">
        <v>1348.3040000000001</v>
      </c>
    </row>
    <row r="2273" spans="1:3" x14ac:dyDescent="0.2">
      <c r="A2273" s="1">
        <v>94</v>
      </c>
      <c r="B2273" s="1">
        <v>466354</v>
      </c>
      <c r="C2273" s="1">
        <v>731.30100000000004</v>
      </c>
    </row>
    <row r="2274" spans="1:3" x14ac:dyDescent="0.2">
      <c r="A2274" s="1">
        <v>94</v>
      </c>
      <c r="B2274" s="1">
        <v>411816</v>
      </c>
      <c r="C2274" s="1">
        <v>6151.6009999999997</v>
      </c>
    </row>
    <row r="2275" spans="1:3" x14ac:dyDescent="0.2">
      <c r="A2275" s="1">
        <v>94</v>
      </c>
      <c r="B2275" s="1">
        <v>347706</v>
      </c>
      <c r="C2275" s="1">
        <v>6410.8549999999996</v>
      </c>
    </row>
    <row r="2276" spans="1:3" x14ac:dyDescent="0.2">
      <c r="A2276" s="1">
        <v>94</v>
      </c>
      <c r="B2276" s="1">
        <v>284423</v>
      </c>
      <c r="C2276" s="1">
        <v>6334.6809999999996</v>
      </c>
    </row>
    <row r="2277" spans="1:3" x14ac:dyDescent="0.2">
      <c r="A2277" s="1">
        <v>94</v>
      </c>
      <c r="B2277" s="1">
        <v>221540</v>
      </c>
      <c r="C2277" s="1">
        <v>6290.8239999999996</v>
      </c>
    </row>
    <row r="2278" spans="1:3" x14ac:dyDescent="0.2">
      <c r="A2278" s="1">
        <v>94</v>
      </c>
      <c r="B2278" s="1">
        <v>158591</v>
      </c>
      <c r="C2278" s="1">
        <v>6294.2939999999999</v>
      </c>
    </row>
    <row r="2279" spans="1:3" x14ac:dyDescent="0.2">
      <c r="A2279" s="1">
        <v>94</v>
      </c>
      <c r="B2279" s="1">
        <v>95304</v>
      </c>
      <c r="C2279" s="1">
        <v>6319.2349999999997</v>
      </c>
    </row>
    <row r="2280" spans="1:3" x14ac:dyDescent="0.2">
      <c r="A2280" s="1">
        <v>94</v>
      </c>
      <c r="B2280" s="1">
        <v>26057</v>
      </c>
      <c r="C2280" s="1">
        <v>6924.4750000000004</v>
      </c>
    </row>
    <row r="2281" spans="1:3" x14ac:dyDescent="0.2">
      <c r="A2281" s="1">
        <v>94</v>
      </c>
      <c r="B2281" s="1">
        <v>0</v>
      </c>
      <c r="C2281" s="1">
        <v>2614.1619999999998</v>
      </c>
    </row>
    <row r="2282" spans="1:3" x14ac:dyDescent="0.2">
      <c r="A2282" s="1">
        <v>95</v>
      </c>
      <c r="B2282" s="1">
        <v>182717</v>
      </c>
      <c r="C2282" s="1">
        <v>571.19500000000005</v>
      </c>
    </row>
    <row r="2283" spans="1:3" x14ac:dyDescent="0.2">
      <c r="A2283" s="1">
        <v>95</v>
      </c>
      <c r="B2283" s="1">
        <v>382887</v>
      </c>
      <c r="C2283" s="1">
        <v>989.50699999999995</v>
      </c>
    </row>
    <row r="2284" spans="1:3" x14ac:dyDescent="0.2">
      <c r="A2284" s="1">
        <v>95</v>
      </c>
      <c r="B2284" s="1">
        <v>460860</v>
      </c>
      <c r="C2284" s="1">
        <v>795.78399999999999</v>
      </c>
    </row>
    <row r="2285" spans="1:3" x14ac:dyDescent="0.2">
      <c r="A2285" s="1">
        <v>95</v>
      </c>
      <c r="B2285" s="1">
        <v>412490</v>
      </c>
      <c r="C2285" s="1">
        <v>6383.5709999999999</v>
      </c>
    </row>
    <row r="2286" spans="1:3" x14ac:dyDescent="0.2">
      <c r="A2286" s="1">
        <v>95</v>
      </c>
      <c r="B2286" s="1">
        <v>349124</v>
      </c>
      <c r="C2286" s="1">
        <v>6344.7950000000001</v>
      </c>
    </row>
    <row r="2287" spans="1:3" x14ac:dyDescent="0.2">
      <c r="A2287" s="1">
        <v>95</v>
      </c>
      <c r="B2287" s="1">
        <v>283267</v>
      </c>
      <c r="C2287" s="1">
        <v>6575.973</v>
      </c>
    </row>
    <row r="2288" spans="1:3" x14ac:dyDescent="0.2">
      <c r="A2288" s="1">
        <v>95</v>
      </c>
      <c r="B2288" s="1">
        <v>218817</v>
      </c>
      <c r="C2288" s="1">
        <v>6446.1109999999999</v>
      </c>
    </row>
    <row r="2289" spans="1:3" x14ac:dyDescent="0.2">
      <c r="A2289" s="1">
        <v>95</v>
      </c>
      <c r="B2289" s="1">
        <v>153202</v>
      </c>
      <c r="C2289" s="1">
        <v>6558.0929999999998</v>
      </c>
    </row>
    <row r="2290" spans="1:3" x14ac:dyDescent="0.2">
      <c r="A2290" s="1">
        <v>95</v>
      </c>
      <c r="B2290" s="1">
        <v>87403</v>
      </c>
      <c r="C2290" s="1">
        <v>6579.424</v>
      </c>
    </row>
    <row r="2291" spans="1:3" x14ac:dyDescent="0.2">
      <c r="A2291" s="1">
        <v>95</v>
      </c>
      <c r="B2291" s="1">
        <v>18450</v>
      </c>
      <c r="C2291" s="1">
        <v>6895.1369999999997</v>
      </c>
    </row>
    <row r="2292" spans="1:3" x14ac:dyDescent="0.2">
      <c r="A2292" s="1">
        <v>95</v>
      </c>
      <c r="B2292" s="1">
        <v>0</v>
      </c>
      <c r="C2292" s="1">
        <v>1853.5740000000001</v>
      </c>
    </row>
    <row r="2293" spans="1:3" x14ac:dyDescent="0.2">
      <c r="A2293" s="1">
        <v>96</v>
      </c>
      <c r="B2293" s="1">
        <v>258046</v>
      </c>
      <c r="C2293" s="1">
        <v>635.76800000000003</v>
      </c>
    </row>
    <row r="2294" spans="1:3" x14ac:dyDescent="0.2">
      <c r="A2294" s="1">
        <v>96</v>
      </c>
      <c r="B2294" s="1">
        <v>320429</v>
      </c>
      <c r="C2294" s="1">
        <v>599.54999999999995</v>
      </c>
    </row>
    <row r="2295" spans="1:3" x14ac:dyDescent="0.2">
      <c r="A2295" s="1">
        <v>96</v>
      </c>
      <c r="B2295" s="1">
        <v>437524</v>
      </c>
      <c r="C2295" s="1">
        <v>4997.8609999999999</v>
      </c>
    </row>
    <row r="2296" spans="1:3" x14ac:dyDescent="0.2">
      <c r="A2296" s="1">
        <v>96</v>
      </c>
      <c r="B2296" s="1">
        <v>405097</v>
      </c>
      <c r="C2296" s="1">
        <v>3242.6410000000001</v>
      </c>
    </row>
    <row r="2297" spans="1:3" x14ac:dyDescent="0.2">
      <c r="A2297" s="1">
        <v>96</v>
      </c>
      <c r="B2297" s="1">
        <v>340723</v>
      </c>
      <c r="C2297" s="1">
        <v>6437.2759999999998</v>
      </c>
    </row>
    <row r="2298" spans="1:3" x14ac:dyDescent="0.2">
      <c r="A2298" s="1">
        <v>96</v>
      </c>
      <c r="B2298" s="1">
        <v>287202</v>
      </c>
      <c r="C2298" s="1">
        <v>5352.4009999999998</v>
      </c>
    </row>
    <row r="2299" spans="1:3" x14ac:dyDescent="0.2">
      <c r="A2299" s="1">
        <v>96</v>
      </c>
      <c r="B2299" s="1">
        <v>225833</v>
      </c>
      <c r="C2299" s="1">
        <v>6127.9679999999998</v>
      </c>
    </row>
    <row r="2300" spans="1:3" x14ac:dyDescent="0.2">
      <c r="A2300" s="1">
        <v>96</v>
      </c>
      <c r="B2300" s="1">
        <v>167657</v>
      </c>
      <c r="C2300" s="1">
        <v>5817.366</v>
      </c>
    </row>
    <row r="2301" spans="1:3" x14ac:dyDescent="0.2">
      <c r="A2301" s="1">
        <v>96</v>
      </c>
      <c r="B2301" s="1">
        <v>103138</v>
      </c>
      <c r="C2301" s="1">
        <v>6451.45</v>
      </c>
    </row>
    <row r="2302" spans="1:3" x14ac:dyDescent="0.2">
      <c r="A2302" s="1">
        <v>96</v>
      </c>
      <c r="B2302" s="1">
        <v>35882</v>
      </c>
      <c r="C2302" s="1">
        <v>6725.26</v>
      </c>
    </row>
    <row r="2303" spans="1:3" x14ac:dyDescent="0.2">
      <c r="A2303" s="1">
        <v>96</v>
      </c>
      <c r="B2303" s="1">
        <v>0</v>
      </c>
      <c r="C2303" s="1">
        <v>3593.9569999999999</v>
      </c>
    </row>
    <row r="2304" spans="1:3" x14ac:dyDescent="0.2">
      <c r="A2304" s="1">
        <v>97</v>
      </c>
      <c r="B2304" s="1">
        <v>139031</v>
      </c>
      <c r="C2304" s="1">
        <v>442.16</v>
      </c>
    </row>
    <row r="2305" spans="1:3" x14ac:dyDescent="0.2">
      <c r="A2305" s="1">
        <v>97</v>
      </c>
      <c r="B2305" s="1">
        <v>352805</v>
      </c>
      <c r="C2305" s="1">
        <v>646.20899999999995</v>
      </c>
    </row>
    <row r="2306" spans="1:3" x14ac:dyDescent="0.2">
      <c r="A2306" s="1">
        <v>97</v>
      </c>
      <c r="B2306" s="1">
        <v>464746</v>
      </c>
      <c r="C2306" s="1">
        <v>2426.25</v>
      </c>
    </row>
    <row r="2307" spans="1:3" x14ac:dyDescent="0.2">
      <c r="A2307" s="1">
        <v>97</v>
      </c>
      <c r="B2307" s="1">
        <v>410192</v>
      </c>
      <c r="C2307" s="1">
        <v>5463.4229999999998</v>
      </c>
    </row>
    <row r="2308" spans="1:3" x14ac:dyDescent="0.2">
      <c r="A2308" s="1">
        <v>97</v>
      </c>
      <c r="B2308" s="1">
        <v>342698</v>
      </c>
      <c r="C2308" s="1">
        <v>6747.2780000000002</v>
      </c>
    </row>
    <row r="2309" spans="1:3" x14ac:dyDescent="0.2">
      <c r="A2309" s="1">
        <v>97</v>
      </c>
      <c r="B2309" s="1">
        <v>273060</v>
      </c>
      <c r="C2309" s="1">
        <v>6956.17</v>
      </c>
    </row>
    <row r="2310" spans="1:3" x14ac:dyDescent="0.2">
      <c r="A2310" s="1">
        <v>97</v>
      </c>
      <c r="B2310" s="1">
        <v>204583</v>
      </c>
      <c r="C2310" s="1">
        <v>6854.4539999999997</v>
      </c>
    </row>
    <row r="2311" spans="1:3" x14ac:dyDescent="0.2">
      <c r="A2311" s="1">
        <v>97</v>
      </c>
      <c r="B2311" s="1">
        <v>133166</v>
      </c>
      <c r="C2311" s="1">
        <v>7132.1239999999998</v>
      </c>
    </row>
    <row r="2312" spans="1:3" x14ac:dyDescent="0.2">
      <c r="A2312" s="1">
        <v>97</v>
      </c>
      <c r="B2312" s="1">
        <v>62272</v>
      </c>
      <c r="C2312" s="1">
        <v>7092.9380000000001</v>
      </c>
    </row>
    <row r="2313" spans="1:3" x14ac:dyDescent="0.2">
      <c r="A2313" s="1">
        <v>97</v>
      </c>
      <c r="B2313" s="1">
        <v>0</v>
      </c>
      <c r="C2313" s="1">
        <v>6232.2280000000001</v>
      </c>
    </row>
    <row r="2314" spans="1:3" x14ac:dyDescent="0.2">
      <c r="A2314" s="1">
        <v>98</v>
      </c>
      <c r="B2314" s="1">
        <v>35962</v>
      </c>
      <c r="C2314" s="1">
        <v>222.476</v>
      </c>
    </row>
    <row r="2315" spans="1:3" x14ac:dyDescent="0.2">
      <c r="A2315" s="1">
        <v>98</v>
      </c>
      <c r="B2315" s="1">
        <v>316934</v>
      </c>
      <c r="C2315" s="1">
        <v>760.63599999999997</v>
      </c>
    </row>
    <row r="2316" spans="1:3" x14ac:dyDescent="0.2">
      <c r="A2316" s="1">
        <v>98</v>
      </c>
      <c r="B2316" s="1">
        <v>454509</v>
      </c>
      <c r="C2316" s="1">
        <v>921.697</v>
      </c>
    </row>
    <row r="2317" spans="1:3" x14ac:dyDescent="0.2">
      <c r="A2317" s="1">
        <v>98</v>
      </c>
      <c r="B2317" s="1">
        <v>427106</v>
      </c>
      <c r="C2317" s="1">
        <v>5382.902</v>
      </c>
    </row>
    <row r="2318" spans="1:3" x14ac:dyDescent="0.2">
      <c r="A2318" s="1">
        <v>98</v>
      </c>
      <c r="B2318" s="1">
        <v>362651</v>
      </c>
      <c r="C2318" s="1">
        <v>6435.3010000000004</v>
      </c>
    </row>
    <row r="2319" spans="1:3" x14ac:dyDescent="0.2">
      <c r="A2319" s="1">
        <v>98</v>
      </c>
      <c r="B2319" s="1">
        <v>297963</v>
      </c>
      <c r="C2319" s="1">
        <v>6469.3469999999998</v>
      </c>
    </row>
    <row r="2320" spans="1:3" x14ac:dyDescent="0.2">
      <c r="A2320" s="1">
        <v>98</v>
      </c>
      <c r="B2320" s="1">
        <v>232518</v>
      </c>
      <c r="C2320" s="1">
        <v>6543.5540000000001</v>
      </c>
    </row>
    <row r="2321" spans="1:3" x14ac:dyDescent="0.2">
      <c r="A2321" s="1">
        <v>98</v>
      </c>
      <c r="B2321" s="1">
        <v>167838</v>
      </c>
      <c r="C2321" s="1">
        <v>6462.0479999999998</v>
      </c>
    </row>
    <row r="2322" spans="1:3" x14ac:dyDescent="0.2">
      <c r="A2322" s="1">
        <v>98</v>
      </c>
      <c r="B2322" s="1">
        <v>101841</v>
      </c>
      <c r="C2322" s="1">
        <v>6599.71</v>
      </c>
    </row>
    <row r="2323" spans="1:3" x14ac:dyDescent="0.2">
      <c r="A2323" s="1">
        <v>98</v>
      </c>
      <c r="B2323" s="1">
        <v>30641</v>
      </c>
      <c r="C2323" s="1">
        <v>7119.6809999999996</v>
      </c>
    </row>
    <row r="2324" spans="1:3" x14ac:dyDescent="0.2">
      <c r="A2324" s="1">
        <v>98</v>
      </c>
      <c r="B2324" s="1">
        <v>0</v>
      </c>
      <c r="C2324" s="1">
        <v>3072.1039999999998</v>
      </c>
    </row>
    <row r="2325" spans="1:3" x14ac:dyDescent="0.2">
      <c r="A2325" s="1">
        <v>99</v>
      </c>
      <c r="B2325" s="1">
        <v>176897</v>
      </c>
      <c r="C2325" s="1">
        <v>579.24699999999996</v>
      </c>
    </row>
    <row r="2326" spans="1:3" x14ac:dyDescent="0.2">
      <c r="A2326" s="1">
        <v>99</v>
      </c>
      <c r="B2326" s="1">
        <v>358867</v>
      </c>
      <c r="C2326" s="1">
        <v>773.47799999999995</v>
      </c>
    </row>
    <row r="2327" spans="1:3" x14ac:dyDescent="0.2">
      <c r="A2327" s="1">
        <v>99</v>
      </c>
      <c r="B2327" s="1">
        <v>472757</v>
      </c>
      <c r="C2327" s="1">
        <v>1365.6669999999999</v>
      </c>
    </row>
    <row r="2328" spans="1:3" x14ac:dyDescent="0.2">
      <c r="A2328" s="1">
        <v>99</v>
      </c>
      <c r="B2328" s="1">
        <v>419543</v>
      </c>
      <c r="C2328" s="1">
        <v>5317.28</v>
      </c>
    </row>
    <row r="2329" spans="1:3" x14ac:dyDescent="0.2">
      <c r="A2329" s="1">
        <v>99</v>
      </c>
      <c r="B2329" s="1">
        <v>351897</v>
      </c>
      <c r="C2329" s="1">
        <v>6763.5060000000003</v>
      </c>
    </row>
    <row r="2330" spans="1:3" x14ac:dyDescent="0.2">
      <c r="A2330" s="1">
        <v>99</v>
      </c>
      <c r="B2330" s="1">
        <v>284563</v>
      </c>
      <c r="C2330" s="1">
        <v>6729.491</v>
      </c>
    </row>
    <row r="2331" spans="1:3" x14ac:dyDescent="0.2">
      <c r="A2331" s="1">
        <v>99</v>
      </c>
      <c r="B2331" s="1">
        <v>216831</v>
      </c>
      <c r="C2331" s="1">
        <v>6772.8959999999997</v>
      </c>
    </row>
    <row r="2332" spans="1:3" x14ac:dyDescent="0.2">
      <c r="A2332" s="1">
        <v>99</v>
      </c>
      <c r="B2332" s="1">
        <v>149650</v>
      </c>
      <c r="C2332" s="1">
        <v>6715.1469999999999</v>
      </c>
    </row>
    <row r="2333" spans="1:3" x14ac:dyDescent="0.2">
      <c r="A2333" s="1">
        <v>99</v>
      </c>
      <c r="B2333" s="1">
        <v>81897</v>
      </c>
      <c r="C2333" s="1">
        <v>6778.4620000000004</v>
      </c>
    </row>
    <row r="2334" spans="1:3" x14ac:dyDescent="0.2">
      <c r="A2334" s="1">
        <v>99</v>
      </c>
      <c r="B2334" s="1">
        <v>9655</v>
      </c>
      <c r="C2334" s="1">
        <v>7214.1980000000003</v>
      </c>
    </row>
    <row r="2335" spans="1:3" x14ac:dyDescent="0.2">
      <c r="A2335" s="1">
        <v>99</v>
      </c>
      <c r="B2335" s="1">
        <v>0</v>
      </c>
      <c r="C2335" s="1">
        <v>974.32299999999998</v>
      </c>
    </row>
    <row r="2336" spans="1:3" x14ac:dyDescent="0.2">
      <c r="A2336" s="1">
        <v>100</v>
      </c>
      <c r="B2336" s="1">
        <v>313540</v>
      </c>
      <c r="C2336" s="1">
        <v>729.64599999999996</v>
      </c>
    </row>
    <row r="2337" spans="1:3" x14ac:dyDescent="0.2">
      <c r="A2337" s="1">
        <v>100</v>
      </c>
      <c r="B2337" s="1">
        <v>363719</v>
      </c>
      <c r="C2337" s="1">
        <v>708.60500000000002</v>
      </c>
    </row>
    <row r="2338" spans="1:3" x14ac:dyDescent="0.2">
      <c r="A2338" s="1">
        <v>100</v>
      </c>
      <c r="B2338" s="1">
        <v>432686</v>
      </c>
      <c r="C2338" s="1">
        <v>5289.8</v>
      </c>
    </row>
    <row r="2339" spans="1:3" x14ac:dyDescent="0.2">
      <c r="A2339" s="1">
        <v>100</v>
      </c>
      <c r="B2339" s="1">
        <v>377721</v>
      </c>
      <c r="C2339" s="1">
        <v>5488.46</v>
      </c>
    </row>
    <row r="2340" spans="1:3" x14ac:dyDescent="0.2">
      <c r="A2340" s="1">
        <v>100</v>
      </c>
      <c r="B2340" s="1">
        <v>311585</v>
      </c>
      <c r="C2340" s="1">
        <v>6613.223</v>
      </c>
    </row>
    <row r="2341" spans="1:3" x14ac:dyDescent="0.2">
      <c r="A2341" s="1">
        <v>100</v>
      </c>
      <c r="B2341" s="1">
        <v>243985</v>
      </c>
      <c r="C2341" s="1">
        <v>6759.5749999999998</v>
      </c>
    </row>
    <row r="2342" spans="1:3" x14ac:dyDescent="0.2">
      <c r="A2342" s="1">
        <v>100</v>
      </c>
      <c r="B2342" s="1">
        <v>177256</v>
      </c>
      <c r="C2342" s="1">
        <v>6672.6840000000002</v>
      </c>
    </row>
    <row r="2343" spans="1:3" x14ac:dyDescent="0.2">
      <c r="A2343" s="1">
        <v>100</v>
      </c>
      <c r="B2343" s="1">
        <v>109330</v>
      </c>
      <c r="C2343" s="1">
        <v>6792.9179999999997</v>
      </c>
    </row>
    <row r="2344" spans="1:3" x14ac:dyDescent="0.2">
      <c r="A2344" s="1">
        <v>100</v>
      </c>
      <c r="B2344" s="1">
        <v>37891</v>
      </c>
      <c r="C2344" s="1">
        <v>7141.5460000000003</v>
      </c>
    </row>
    <row r="2345" spans="1:3" x14ac:dyDescent="0.2">
      <c r="A2345" s="1">
        <v>100</v>
      </c>
      <c r="B2345" s="1">
        <v>0</v>
      </c>
      <c r="C2345" s="1">
        <v>3796.7829999999999</v>
      </c>
    </row>
    <row r="2346" spans="1:3" x14ac:dyDescent="0.2">
      <c r="A2346" s="1">
        <v>101</v>
      </c>
      <c r="B2346" s="1">
        <v>142825</v>
      </c>
      <c r="C2346" s="1">
        <v>510.62</v>
      </c>
    </row>
    <row r="2347" spans="1:3" x14ac:dyDescent="0.2">
      <c r="A2347" s="1">
        <v>101</v>
      </c>
      <c r="B2347" s="1">
        <v>360050</v>
      </c>
      <c r="C2347" s="1">
        <v>732.76300000000003</v>
      </c>
    </row>
    <row r="2348" spans="1:3" x14ac:dyDescent="0.2">
      <c r="A2348" s="1">
        <v>101</v>
      </c>
      <c r="B2348" s="1">
        <v>454127</v>
      </c>
      <c r="C2348" s="1">
        <v>985.90800000000002</v>
      </c>
    </row>
    <row r="2349" spans="1:3" x14ac:dyDescent="0.2">
      <c r="A2349" s="1">
        <v>101</v>
      </c>
      <c r="B2349" s="1">
        <v>413197</v>
      </c>
      <c r="C2349" s="1">
        <v>6442.2139999999999</v>
      </c>
    </row>
    <row r="2350" spans="1:3" x14ac:dyDescent="0.2">
      <c r="A2350" s="1">
        <v>101</v>
      </c>
      <c r="B2350" s="1">
        <v>344374</v>
      </c>
      <c r="C2350" s="1">
        <v>6880.5429999999997</v>
      </c>
    </row>
    <row r="2351" spans="1:3" x14ac:dyDescent="0.2">
      <c r="A2351" s="1">
        <v>101</v>
      </c>
      <c r="B2351" s="1">
        <v>274782</v>
      </c>
      <c r="C2351" s="1">
        <v>6957.8429999999998</v>
      </c>
    </row>
    <row r="2352" spans="1:3" x14ac:dyDescent="0.2">
      <c r="A2352" s="1">
        <v>101</v>
      </c>
      <c r="B2352" s="1">
        <v>206474</v>
      </c>
      <c r="C2352" s="1">
        <v>6833.1819999999998</v>
      </c>
    </row>
    <row r="2353" spans="1:3" x14ac:dyDescent="0.2">
      <c r="A2353" s="1">
        <v>101</v>
      </c>
      <c r="B2353" s="1">
        <v>137533</v>
      </c>
      <c r="C2353" s="1">
        <v>6891.3530000000001</v>
      </c>
    </row>
    <row r="2354" spans="1:3" x14ac:dyDescent="0.2">
      <c r="A2354" s="1">
        <v>101</v>
      </c>
      <c r="B2354" s="1">
        <v>69402</v>
      </c>
      <c r="C2354" s="1">
        <v>6812.75</v>
      </c>
    </row>
    <row r="2355" spans="1:3" x14ac:dyDescent="0.2">
      <c r="A2355" s="1">
        <v>101</v>
      </c>
      <c r="B2355" s="1">
        <v>0</v>
      </c>
      <c r="C2355" s="1">
        <v>6944.692</v>
      </c>
    </row>
    <row r="2356" spans="1:3" x14ac:dyDescent="0.2">
      <c r="A2356" s="1">
        <v>102</v>
      </c>
      <c r="B2356" s="1">
        <v>21005</v>
      </c>
      <c r="C2356" s="1">
        <v>136.154</v>
      </c>
    </row>
    <row r="2357" spans="1:3" x14ac:dyDescent="0.2">
      <c r="A2357" s="1">
        <v>102</v>
      </c>
      <c r="B2357" s="1">
        <v>384211</v>
      </c>
      <c r="C2357" s="1">
        <v>932.654</v>
      </c>
    </row>
    <row r="2358" spans="1:3" x14ac:dyDescent="0.2">
      <c r="A2358" s="1">
        <v>102</v>
      </c>
      <c r="B2358" s="1">
        <v>389664</v>
      </c>
      <c r="C2358" s="1">
        <v>448.94299999999998</v>
      </c>
    </row>
    <row r="2359" spans="1:3" x14ac:dyDescent="0.2">
      <c r="A2359" s="1">
        <v>102</v>
      </c>
      <c r="B2359" s="1">
        <v>443055</v>
      </c>
      <c r="C2359" s="1">
        <v>4165.2190000000001</v>
      </c>
    </row>
    <row r="2360" spans="1:3" x14ac:dyDescent="0.2">
      <c r="A2360" s="1">
        <v>102</v>
      </c>
      <c r="B2360" s="1">
        <v>381765</v>
      </c>
      <c r="C2360" s="1">
        <v>6128.0469999999996</v>
      </c>
    </row>
    <row r="2361" spans="1:3" x14ac:dyDescent="0.2">
      <c r="A2361" s="1">
        <v>102</v>
      </c>
      <c r="B2361" s="1">
        <v>312152</v>
      </c>
      <c r="C2361" s="1">
        <v>6961.0590000000002</v>
      </c>
    </row>
    <row r="2362" spans="1:3" x14ac:dyDescent="0.2">
      <c r="A2362" s="1">
        <v>102</v>
      </c>
      <c r="B2362" s="1">
        <v>243657</v>
      </c>
      <c r="C2362" s="1">
        <v>6849.1790000000001</v>
      </c>
    </row>
    <row r="2363" spans="1:3" x14ac:dyDescent="0.2">
      <c r="A2363" s="1">
        <v>102</v>
      </c>
      <c r="B2363" s="1">
        <v>174458</v>
      </c>
      <c r="C2363" s="1">
        <v>6919.1149999999998</v>
      </c>
    </row>
    <row r="2364" spans="1:3" x14ac:dyDescent="0.2">
      <c r="A2364" s="1">
        <v>102</v>
      </c>
      <c r="B2364" s="1">
        <v>106214</v>
      </c>
      <c r="C2364" s="1">
        <v>6826.7719999999999</v>
      </c>
    </row>
    <row r="2365" spans="1:3" x14ac:dyDescent="0.2">
      <c r="A2365" s="1">
        <v>102</v>
      </c>
      <c r="B2365" s="1">
        <v>35162</v>
      </c>
      <c r="C2365" s="1">
        <v>7102.6959999999999</v>
      </c>
    </row>
    <row r="2366" spans="1:3" x14ac:dyDescent="0.2">
      <c r="A2366" s="1">
        <v>102</v>
      </c>
      <c r="B2366" s="1">
        <v>0</v>
      </c>
      <c r="C2366" s="1">
        <v>3526.049</v>
      </c>
    </row>
    <row r="2367" spans="1:3" x14ac:dyDescent="0.2">
      <c r="A2367" s="1">
        <v>103</v>
      </c>
      <c r="B2367" s="1">
        <v>150691</v>
      </c>
      <c r="C2367" s="1">
        <v>509.98099999999999</v>
      </c>
    </row>
    <row r="2368" spans="1:3" x14ac:dyDescent="0.2">
      <c r="A2368" s="1">
        <v>103</v>
      </c>
      <c r="B2368" s="1">
        <v>370805</v>
      </c>
      <c r="C2368" s="1">
        <v>804.28599999999994</v>
      </c>
    </row>
    <row r="2369" spans="1:3" x14ac:dyDescent="0.2">
      <c r="A2369" s="1">
        <v>103</v>
      </c>
      <c r="B2369" s="1">
        <v>454811</v>
      </c>
      <c r="C2369" s="1">
        <v>3190.6190000000001</v>
      </c>
    </row>
    <row r="2370" spans="1:3" x14ac:dyDescent="0.2">
      <c r="A2370" s="1">
        <v>103</v>
      </c>
      <c r="B2370" s="1">
        <v>385950</v>
      </c>
      <c r="C2370" s="1">
        <v>6886.07</v>
      </c>
    </row>
    <row r="2371" spans="1:3" x14ac:dyDescent="0.2">
      <c r="A2371" s="1">
        <v>103</v>
      </c>
      <c r="B2371" s="1">
        <v>318750</v>
      </c>
      <c r="C2371" s="1">
        <v>6720.74</v>
      </c>
    </row>
    <row r="2372" spans="1:3" x14ac:dyDescent="0.2">
      <c r="A2372" s="1">
        <v>103</v>
      </c>
      <c r="B2372" s="1">
        <v>251509</v>
      </c>
      <c r="C2372" s="1">
        <v>6721.393</v>
      </c>
    </row>
    <row r="2373" spans="1:3" x14ac:dyDescent="0.2">
      <c r="A2373" s="1">
        <v>103</v>
      </c>
      <c r="B2373" s="1">
        <v>182951</v>
      </c>
      <c r="C2373" s="1">
        <v>6856.6530000000002</v>
      </c>
    </row>
    <row r="2374" spans="1:3" x14ac:dyDescent="0.2">
      <c r="A2374" s="1">
        <v>103</v>
      </c>
      <c r="B2374" s="1">
        <v>114254</v>
      </c>
      <c r="C2374" s="1">
        <v>6868.768</v>
      </c>
    </row>
    <row r="2375" spans="1:3" x14ac:dyDescent="0.2">
      <c r="A2375" s="1">
        <v>103</v>
      </c>
      <c r="B2375" s="1">
        <v>38475</v>
      </c>
      <c r="C2375" s="1">
        <v>7577.7920000000004</v>
      </c>
    </row>
    <row r="2376" spans="1:3" x14ac:dyDescent="0.2">
      <c r="A2376" s="1">
        <v>103</v>
      </c>
      <c r="B2376" s="1">
        <v>0</v>
      </c>
      <c r="C2376" s="1">
        <v>3855.7719999999999</v>
      </c>
    </row>
    <row r="2377" spans="1:3" x14ac:dyDescent="0.2">
      <c r="A2377" s="1">
        <v>104</v>
      </c>
      <c r="B2377" s="1">
        <v>143437</v>
      </c>
      <c r="C2377" s="1">
        <v>540.01400000000001</v>
      </c>
    </row>
    <row r="2378" spans="1:3" x14ac:dyDescent="0.2">
      <c r="A2378" s="1">
        <v>104</v>
      </c>
      <c r="B2378" s="1">
        <v>355388</v>
      </c>
      <c r="C2378" s="1">
        <v>704.73800000000006</v>
      </c>
    </row>
    <row r="2379" spans="1:3" x14ac:dyDescent="0.2">
      <c r="A2379" s="1">
        <v>104</v>
      </c>
      <c r="B2379" s="1">
        <v>476314</v>
      </c>
      <c r="C2379" s="1">
        <v>1112.097</v>
      </c>
    </row>
    <row r="2380" spans="1:3" x14ac:dyDescent="0.2">
      <c r="A2380" s="1">
        <v>104</v>
      </c>
      <c r="B2380" s="1">
        <v>407742</v>
      </c>
      <c r="C2380" s="1">
        <v>6853.1970000000001</v>
      </c>
    </row>
    <row r="2381" spans="1:3" x14ac:dyDescent="0.2">
      <c r="A2381" s="1">
        <v>104</v>
      </c>
      <c r="B2381" s="1">
        <v>338160</v>
      </c>
      <c r="C2381" s="1">
        <v>6957.8720000000003</v>
      </c>
    </row>
    <row r="2382" spans="1:3" x14ac:dyDescent="0.2">
      <c r="A2382" s="1">
        <v>104</v>
      </c>
      <c r="B2382" s="1">
        <v>268219</v>
      </c>
      <c r="C2382" s="1">
        <v>6993.942</v>
      </c>
    </row>
    <row r="2383" spans="1:3" x14ac:dyDescent="0.2">
      <c r="A2383" s="1">
        <v>104</v>
      </c>
      <c r="B2383" s="1">
        <v>197076</v>
      </c>
      <c r="C2383" s="1">
        <v>7117.8379999999997</v>
      </c>
    </row>
    <row r="2384" spans="1:3" x14ac:dyDescent="0.2">
      <c r="A2384" s="1">
        <v>104</v>
      </c>
      <c r="B2384" s="1">
        <v>126466</v>
      </c>
      <c r="C2384" s="1">
        <v>7058.8209999999999</v>
      </c>
    </row>
    <row r="2385" spans="1:3" x14ac:dyDescent="0.2">
      <c r="A2385" s="1">
        <v>104</v>
      </c>
      <c r="B2385" s="1">
        <v>54574</v>
      </c>
      <c r="C2385" s="1">
        <v>7189.6180000000004</v>
      </c>
    </row>
    <row r="2386" spans="1:3" x14ac:dyDescent="0.2">
      <c r="A2386" s="1">
        <v>104</v>
      </c>
      <c r="B2386" s="1">
        <v>0</v>
      </c>
      <c r="C2386" s="1">
        <v>5464.7309999999998</v>
      </c>
    </row>
    <row r="2387" spans="1:3" x14ac:dyDescent="0.2">
      <c r="A2387" s="1">
        <v>105</v>
      </c>
      <c r="B2387" s="1">
        <v>60773</v>
      </c>
      <c r="C2387" s="1">
        <v>348.9</v>
      </c>
    </row>
    <row r="2388" spans="1:3" x14ac:dyDescent="0.2">
      <c r="A2388" s="1">
        <v>105</v>
      </c>
      <c r="B2388" s="1">
        <v>355319</v>
      </c>
      <c r="C2388" s="1">
        <v>560.803</v>
      </c>
    </row>
    <row r="2389" spans="1:3" x14ac:dyDescent="0.2">
      <c r="A2389" s="1">
        <v>105</v>
      </c>
      <c r="B2389" s="1">
        <v>466237</v>
      </c>
      <c r="C2389" s="1">
        <v>973.37199999999996</v>
      </c>
    </row>
    <row r="2390" spans="1:3" x14ac:dyDescent="0.2">
      <c r="A2390" s="1">
        <v>105</v>
      </c>
      <c r="B2390" s="1">
        <v>414841</v>
      </c>
      <c r="C2390" s="1">
        <v>6621.6220000000003</v>
      </c>
    </row>
    <row r="2391" spans="1:3" x14ac:dyDescent="0.2">
      <c r="A2391" s="1">
        <v>105</v>
      </c>
      <c r="B2391" s="1">
        <v>342588</v>
      </c>
      <c r="C2391" s="1">
        <v>7225.3770000000004</v>
      </c>
    </row>
    <row r="2392" spans="1:3" x14ac:dyDescent="0.2">
      <c r="A2392" s="1">
        <v>105</v>
      </c>
      <c r="B2392" s="1">
        <v>274669</v>
      </c>
      <c r="C2392" s="1">
        <v>6799.9179999999997</v>
      </c>
    </row>
    <row r="2393" spans="1:3" x14ac:dyDescent="0.2">
      <c r="A2393" s="1">
        <v>105</v>
      </c>
      <c r="B2393" s="1">
        <v>203394</v>
      </c>
      <c r="C2393" s="1">
        <v>7117.0330000000004</v>
      </c>
    </row>
    <row r="2394" spans="1:3" x14ac:dyDescent="0.2">
      <c r="A2394" s="1">
        <v>105</v>
      </c>
      <c r="B2394" s="1">
        <v>133475</v>
      </c>
      <c r="C2394" s="1">
        <v>6995.7139999999999</v>
      </c>
    </row>
    <row r="2395" spans="1:3" x14ac:dyDescent="0.2">
      <c r="A2395" s="1">
        <v>105</v>
      </c>
      <c r="B2395" s="1">
        <v>62597</v>
      </c>
      <c r="C2395" s="1">
        <v>7083.6180000000004</v>
      </c>
    </row>
    <row r="2396" spans="1:3" x14ac:dyDescent="0.2">
      <c r="A2396" s="1">
        <v>105</v>
      </c>
      <c r="B2396" s="1">
        <v>0</v>
      </c>
      <c r="C2396" s="1">
        <v>6264.6109999999999</v>
      </c>
    </row>
    <row r="2397" spans="1:3" x14ac:dyDescent="0.2">
      <c r="A2397" s="1">
        <v>106</v>
      </c>
      <c r="B2397" s="1">
        <v>43859</v>
      </c>
      <c r="C2397" s="1">
        <v>303.96100000000001</v>
      </c>
    </row>
    <row r="2398" spans="1:3" x14ac:dyDescent="0.2">
      <c r="A2398" s="1">
        <v>106</v>
      </c>
      <c r="B2398" s="1">
        <v>307147</v>
      </c>
      <c r="C2398" s="1">
        <v>758.27300000000002</v>
      </c>
    </row>
    <row r="2399" spans="1:3" x14ac:dyDescent="0.2">
      <c r="A2399" s="1">
        <v>106</v>
      </c>
      <c r="B2399" s="1">
        <v>438054</v>
      </c>
      <c r="C2399" s="1">
        <v>1143.665</v>
      </c>
    </row>
    <row r="2400" spans="1:3" x14ac:dyDescent="0.2">
      <c r="A2400" s="1">
        <v>106</v>
      </c>
      <c r="B2400" s="1">
        <v>424553</v>
      </c>
      <c r="C2400" s="1">
        <v>5335.527</v>
      </c>
    </row>
    <row r="2401" spans="1:3" x14ac:dyDescent="0.2">
      <c r="A2401" s="1">
        <v>106</v>
      </c>
      <c r="B2401" s="1">
        <v>357276</v>
      </c>
      <c r="C2401" s="1">
        <v>6716.2070000000003</v>
      </c>
    </row>
    <row r="2402" spans="1:3" x14ac:dyDescent="0.2">
      <c r="A2402" s="1">
        <v>106</v>
      </c>
      <c r="B2402" s="1">
        <v>286236</v>
      </c>
      <c r="C2402" s="1">
        <v>7111.8630000000003</v>
      </c>
    </row>
    <row r="2403" spans="1:3" x14ac:dyDescent="0.2">
      <c r="A2403" s="1">
        <v>106</v>
      </c>
      <c r="B2403" s="1">
        <v>216096</v>
      </c>
      <c r="C2403" s="1">
        <v>7005.5969999999998</v>
      </c>
    </row>
    <row r="2404" spans="1:3" x14ac:dyDescent="0.2">
      <c r="A2404" s="1">
        <v>106</v>
      </c>
      <c r="B2404" s="1">
        <v>145162</v>
      </c>
      <c r="C2404" s="1">
        <v>7092.0410000000002</v>
      </c>
    </row>
    <row r="2405" spans="1:3" x14ac:dyDescent="0.2">
      <c r="A2405" s="1">
        <v>106</v>
      </c>
      <c r="B2405" s="1">
        <v>73201</v>
      </c>
      <c r="C2405" s="1">
        <v>7200.4309999999996</v>
      </c>
    </row>
    <row r="2406" spans="1:3" x14ac:dyDescent="0.2">
      <c r="A2406" s="1">
        <v>106</v>
      </c>
      <c r="B2406" s="1">
        <v>0</v>
      </c>
      <c r="C2406" s="1">
        <v>7322.7820000000002</v>
      </c>
    </row>
    <row r="2407" spans="1:3" x14ac:dyDescent="0.2">
      <c r="A2407" s="1">
        <v>107</v>
      </c>
      <c r="B2407" s="1">
        <v>7516</v>
      </c>
      <c r="C2407" s="1">
        <v>62.686</v>
      </c>
    </row>
    <row r="2408" spans="1:3" x14ac:dyDescent="0.2">
      <c r="A2408" s="1">
        <v>107</v>
      </c>
      <c r="B2408" s="1">
        <v>346624</v>
      </c>
      <c r="C2408" s="1">
        <v>1010.963</v>
      </c>
    </row>
    <row r="2409" spans="1:3" x14ac:dyDescent="0.2">
      <c r="A2409" s="1">
        <v>107</v>
      </c>
      <c r="B2409" s="1">
        <v>349722</v>
      </c>
      <c r="C2409" s="1">
        <v>383.81599999999997</v>
      </c>
    </row>
    <row r="2410" spans="1:3" x14ac:dyDescent="0.2">
      <c r="A2410" s="1">
        <v>107</v>
      </c>
      <c r="B2410" s="1">
        <v>447137</v>
      </c>
      <c r="C2410" s="1">
        <v>3816.614</v>
      </c>
    </row>
    <row r="2411" spans="1:3" x14ac:dyDescent="0.2">
      <c r="A2411" s="1">
        <v>107</v>
      </c>
      <c r="B2411" s="1">
        <v>378436</v>
      </c>
      <c r="C2411" s="1">
        <v>6871.5770000000002</v>
      </c>
    </row>
    <row r="2412" spans="1:3" x14ac:dyDescent="0.2">
      <c r="A2412" s="1">
        <v>107</v>
      </c>
      <c r="B2412" s="1">
        <v>309600</v>
      </c>
      <c r="C2412" s="1">
        <v>6881.8609999999999</v>
      </c>
    </row>
    <row r="2413" spans="1:3" x14ac:dyDescent="0.2">
      <c r="A2413" s="1">
        <v>107</v>
      </c>
      <c r="B2413" s="1">
        <v>239607</v>
      </c>
      <c r="C2413" s="1">
        <v>6992.6570000000002</v>
      </c>
    </row>
    <row r="2414" spans="1:3" x14ac:dyDescent="0.2">
      <c r="A2414" s="1">
        <v>107</v>
      </c>
      <c r="B2414" s="1">
        <v>170082</v>
      </c>
      <c r="C2414" s="1">
        <v>6952.3389999999999</v>
      </c>
    </row>
    <row r="2415" spans="1:3" x14ac:dyDescent="0.2">
      <c r="A2415" s="1">
        <v>107</v>
      </c>
      <c r="B2415" s="1">
        <v>102050</v>
      </c>
      <c r="C2415" s="1">
        <v>6801.6729999999998</v>
      </c>
    </row>
    <row r="2416" spans="1:3" x14ac:dyDescent="0.2">
      <c r="A2416" s="1">
        <v>107</v>
      </c>
      <c r="B2416" s="1">
        <v>27342</v>
      </c>
      <c r="C2416" s="1">
        <v>7468.68</v>
      </c>
    </row>
    <row r="2417" spans="1:3" x14ac:dyDescent="0.2">
      <c r="A2417" s="1">
        <v>107</v>
      </c>
      <c r="B2417" s="1">
        <v>0</v>
      </c>
      <c r="C2417" s="1">
        <v>2742.1210000000001</v>
      </c>
    </row>
    <row r="2418" spans="1:3" x14ac:dyDescent="0.2">
      <c r="A2418" s="1">
        <v>108</v>
      </c>
      <c r="B2418" s="1">
        <v>180336</v>
      </c>
      <c r="C2418" s="1">
        <v>409.81</v>
      </c>
    </row>
    <row r="2419" spans="1:3" x14ac:dyDescent="0.2">
      <c r="A2419" s="1">
        <v>108</v>
      </c>
      <c r="B2419" s="1">
        <v>350773</v>
      </c>
      <c r="C2419" s="1">
        <v>1631.501</v>
      </c>
    </row>
    <row r="2420" spans="1:3" x14ac:dyDescent="0.2">
      <c r="A2420" s="1">
        <v>108</v>
      </c>
      <c r="B2420" s="1">
        <v>450730</v>
      </c>
      <c r="C2420" s="1">
        <v>2878.9830000000002</v>
      </c>
    </row>
    <row r="2421" spans="1:3" x14ac:dyDescent="0.2">
      <c r="A2421" s="1">
        <v>108</v>
      </c>
      <c r="B2421" s="1">
        <v>378129</v>
      </c>
      <c r="C2421" s="1">
        <v>7254.3509999999997</v>
      </c>
    </row>
    <row r="2422" spans="1:3" x14ac:dyDescent="0.2">
      <c r="A2422" s="1">
        <v>108</v>
      </c>
      <c r="B2422" s="1">
        <v>306361</v>
      </c>
      <c r="C2422" s="1">
        <v>7176.4759999999997</v>
      </c>
    </row>
    <row r="2423" spans="1:3" x14ac:dyDescent="0.2">
      <c r="A2423" s="1">
        <v>108</v>
      </c>
      <c r="B2423" s="1">
        <v>234018</v>
      </c>
      <c r="C2423" s="1">
        <v>7233.8140000000003</v>
      </c>
    </row>
    <row r="2424" spans="1:3" x14ac:dyDescent="0.2">
      <c r="A2424" s="1">
        <v>108</v>
      </c>
      <c r="B2424" s="1">
        <v>161467</v>
      </c>
      <c r="C2424" s="1">
        <v>7253.4219999999996</v>
      </c>
    </row>
    <row r="2425" spans="1:3" x14ac:dyDescent="0.2">
      <c r="A2425" s="1">
        <v>108</v>
      </c>
      <c r="B2425" s="1">
        <v>87341</v>
      </c>
      <c r="C2425" s="1">
        <v>7412.9160000000002</v>
      </c>
    </row>
    <row r="2426" spans="1:3" x14ac:dyDescent="0.2">
      <c r="A2426" s="1">
        <v>108</v>
      </c>
      <c r="B2426" s="1">
        <v>11494</v>
      </c>
      <c r="C2426" s="1">
        <v>7586.8670000000002</v>
      </c>
    </row>
    <row r="2427" spans="1:3" x14ac:dyDescent="0.2">
      <c r="A2427" s="1">
        <v>108</v>
      </c>
      <c r="B2427" s="1">
        <v>0</v>
      </c>
      <c r="C2427" s="1">
        <v>1155.816</v>
      </c>
    </row>
    <row r="2428" spans="1:3" x14ac:dyDescent="0.2">
      <c r="A2428" s="1">
        <v>109</v>
      </c>
      <c r="B2428" s="1">
        <v>266518</v>
      </c>
      <c r="C2428" s="1">
        <v>758.6</v>
      </c>
    </row>
    <row r="2429" spans="1:3" x14ac:dyDescent="0.2">
      <c r="A2429" s="1">
        <v>109</v>
      </c>
      <c r="B2429" s="1">
        <v>366012</v>
      </c>
      <c r="C2429" s="1">
        <v>871.97199999999998</v>
      </c>
    </row>
    <row r="2430" spans="1:3" x14ac:dyDescent="0.2">
      <c r="A2430" s="1">
        <v>109</v>
      </c>
      <c r="B2430" s="1">
        <v>439564</v>
      </c>
      <c r="C2430" s="1">
        <v>4401.0680000000002</v>
      </c>
    </row>
    <row r="2431" spans="1:3" x14ac:dyDescent="0.2">
      <c r="A2431" s="1">
        <v>109</v>
      </c>
      <c r="B2431" s="1">
        <v>368061</v>
      </c>
      <c r="C2431" s="1">
        <v>7159.7879999999996</v>
      </c>
    </row>
    <row r="2432" spans="1:3" x14ac:dyDescent="0.2">
      <c r="A2432" s="1">
        <v>109</v>
      </c>
      <c r="B2432" s="1">
        <v>295477</v>
      </c>
      <c r="C2432" s="1">
        <v>7247.3630000000003</v>
      </c>
    </row>
    <row r="2433" spans="1:3" x14ac:dyDescent="0.2">
      <c r="A2433" s="1">
        <v>109</v>
      </c>
      <c r="B2433" s="1">
        <v>222821</v>
      </c>
      <c r="C2433" s="1">
        <v>7265.5069999999996</v>
      </c>
    </row>
    <row r="2434" spans="1:3" x14ac:dyDescent="0.2">
      <c r="A2434" s="1">
        <v>109</v>
      </c>
      <c r="B2434" s="1">
        <v>149766</v>
      </c>
      <c r="C2434" s="1">
        <v>7313.8410000000003</v>
      </c>
    </row>
    <row r="2435" spans="1:3" x14ac:dyDescent="0.2">
      <c r="A2435" s="1">
        <v>109</v>
      </c>
      <c r="B2435" s="1">
        <v>77034</v>
      </c>
      <c r="C2435" s="1">
        <v>7261.4480000000003</v>
      </c>
    </row>
    <row r="2436" spans="1:3" x14ac:dyDescent="0.2">
      <c r="A2436" s="1">
        <v>109</v>
      </c>
      <c r="B2436" s="1">
        <v>0</v>
      </c>
      <c r="C2436" s="1">
        <v>7706.473</v>
      </c>
    </row>
    <row r="2437" spans="1:3" x14ac:dyDescent="0.2">
      <c r="A2437" s="1">
        <v>110</v>
      </c>
      <c r="B2437" s="1">
        <v>2739</v>
      </c>
      <c r="C2437" s="1">
        <v>31.29</v>
      </c>
    </row>
    <row r="2438" spans="1:3" x14ac:dyDescent="0.2">
      <c r="A2438" s="1">
        <v>110</v>
      </c>
      <c r="B2438" s="1">
        <v>346091</v>
      </c>
      <c r="C2438" s="1">
        <v>1074.9390000000001</v>
      </c>
    </row>
    <row r="2439" spans="1:3" x14ac:dyDescent="0.2">
      <c r="A2439" s="1">
        <v>110</v>
      </c>
      <c r="B2439" s="1">
        <v>404695</v>
      </c>
      <c r="C2439" s="1">
        <v>809.47699999999998</v>
      </c>
    </row>
    <row r="2440" spans="1:3" x14ac:dyDescent="0.2">
      <c r="A2440" s="1">
        <v>110</v>
      </c>
      <c r="B2440" s="1">
        <v>417379</v>
      </c>
      <c r="C2440" s="1">
        <v>6334.1890000000003</v>
      </c>
    </row>
    <row r="2441" spans="1:3" x14ac:dyDescent="0.2">
      <c r="A2441" s="1">
        <v>110</v>
      </c>
      <c r="B2441" s="1">
        <v>346115</v>
      </c>
      <c r="C2441" s="1">
        <v>7124.7920000000004</v>
      </c>
    </row>
    <row r="2442" spans="1:3" x14ac:dyDescent="0.2">
      <c r="A2442" s="1">
        <v>110</v>
      </c>
      <c r="B2442" s="1">
        <v>275284</v>
      </c>
      <c r="C2442" s="1">
        <v>7091</v>
      </c>
    </row>
    <row r="2443" spans="1:3" x14ac:dyDescent="0.2">
      <c r="A2443" s="1">
        <v>110</v>
      </c>
      <c r="B2443" s="1">
        <v>205529</v>
      </c>
      <c r="C2443" s="1">
        <v>6964.3990000000003</v>
      </c>
    </row>
    <row r="2444" spans="1:3" x14ac:dyDescent="0.2">
      <c r="A2444" s="1">
        <v>110</v>
      </c>
      <c r="B2444" s="1">
        <v>134831</v>
      </c>
      <c r="C2444" s="1">
        <v>7069.7430000000004</v>
      </c>
    </row>
    <row r="2445" spans="1:3" x14ac:dyDescent="0.2">
      <c r="A2445" s="1">
        <v>110</v>
      </c>
      <c r="B2445" s="1">
        <v>57351</v>
      </c>
      <c r="C2445" s="1">
        <v>7747.6</v>
      </c>
    </row>
    <row r="2446" spans="1:3" x14ac:dyDescent="0.2">
      <c r="A2446" s="1">
        <v>110</v>
      </c>
      <c r="B2446" s="1">
        <v>0</v>
      </c>
      <c r="C2446" s="1">
        <v>5740.4679999999998</v>
      </c>
    </row>
    <row r="2447" spans="1:3" x14ac:dyDescent="0.2">
      <c r="A2447" s="1">
        <v>111</v>
      </c>
      <c r="B2447" s="1">
        <v>66647</v>
      </c>
      <c r="C2447" s="1">
        <v>314.738</v>
      </c>
    </row>
    <row r="2448" spans="1:3" x14ac:dyDescent="0.2">
      <c r="A2448" s="1">
        <v>111</v>
      </c>
      <c r="B2448" s="1">
        <v>350140</v>
      </c>
      <c r="C2448" s="1">
        <v>891.43499999999995</v>
      </c>
    </row>
    <row r="2449" spans="1:3" x14ac:dyDescent="0.2">
      <c r="A2449" s="1">
        <v>111</v>
      </c>
      <c r="B2449" s="1">
        <v>428042</v>
      </c>
      <c r="C2449" s="1">
        <v>817.37599999999998</v>
      </c>
    </row>
    <row r="2450" spans="1:3" x14ac:dyDescent="0.2">
      <c r="A2450" s="1">
        <v>111</v>
      </c>
      <c r="B2450" s="1">
        <v>423702</v>
      </c>
      <c r="C2450" s="1">
        <v>5594.4719999999998</v>
      </c>
    </row>
    <row r="2451" spans="1:3" x14ac:dyDescent="0.2">
      <c r="A2451" s="1">
        <v>111</v>
      </c>
      <c r="B2451" s="1">
        <v>352039</v>
      </c>
      <c r="C2451" s="1">
        <v>7166.2709999999997</v>
      </c>
    </row>
    <row r="2452" spans="1:3" x14ac:dyDescent="0.2">
      <c r="A2452" s="1">
        <v>111</v>
      </c>
      <c r="B2452" s="1">
        <v>280100</v>
      </c>
      <c r="C2452" s="1">
        <v>7193.7349999999997</v>
      </c>
    </row>
    <row r="2453" spans="1:3" x14ac:dyDescent="0.2">
      <c r="A2453" s="1">
        <v>111</v>
      </c>
      <c r="B2453" s="1">
        <v>206892</v>
      </c>
      <c r="C2453" s="1">
        <v>7322.2139999999999</v>
      </c>
    </row>
    <row r="2454" spans="1:3" x14ac:dyDescent="0.2">
      <c r="A2454" s="1">
        <v>111</v>
      </c>
      <c r="B2454" s="1">
        <v>134001</v>
      </c>
      <c r="C2454" s="1">
        <v>7283.6880000000001</v>
      </c>
    </row>
    <row r="2455" spans="1:3" x14ac:dyDescent="0.2">
      <c r="A2455" s="1">
        <v>111</v>
      </c>
      <c r="B2455" s="1">
        <v>59858</v>
      </c>
      <c r="C2455" s="1">
        <v>7416.3360000000002</v>
      </c>
    </row>
    <row r="2456" spans="1:3" x14ac:dyDescent="0.2">
      <c r="A2456" s="1">
        <v>111</v>
      </c>
      <c r="B2456" s="1">
        <v>0</v>
      </c>
      <c r="C2456" s="1">
        <v>5993.9049999999997</v>
      </c>
    </row>
    <row r="2457" spans="1:3" x14ac:dyDescent="0.2">
      <c r="A2457" s="1">
        <v>112</v>
      </c>
      <c r="B2457" s="1">
        <v>58064</v>
      </c>
      <c r="C2457" s="1">
        <v>348.14</v>
      </c>
    </row>
    <row r="2458" spans="1:3" x14ac:dyDescent="0.2">
      <c r="A2458" s="1">
        <v>112</v>
      </c>
      <c r="B2458" s="1">
        <v>350651</v>
      </c>
      <c r="C2458" s="1">
        <v>743.35900000000004</v>
      </c>
    </row>
    <row r="2459" spans="1:3" x14ac:dyDescent="0.2">
      <c r="A2459" s="1">
        <v>112</v>
      </c>
      <c r="B2459" s="1">
        <v>403843</v>
      </c>
      <c r="C2459" s="1">
        <v>599.06200000000001</v>
      </c>
    </row>
    <row r="2460" spans="1:3" x14ac:dyDescent="0.2">
      <c r="A2460" s="1">
        <v>112</v>
      </c>
      <c r="B2460" s="1">
        <v>431244</v>
      </c>
      <c r="C2460" s="1">
        <v>5172.91</v>
      </c>
    </row>
    <row r="2461" spans="1:3" x14ac:dyDescent="0.2">
      <c r="A2461" s="1">
        <v>112</v>
      </c>
      <c r="B2461" s="1">
        <v>360560</v>
      </c>
      <c r="C2461" s="1">
        <v>7061.759</v>
      </c>
    </row>
    <row r="2462" spans="1:3" x14ac:dyDescent="0.2">
      <c r="A2462" s="1">
        <v>112</v>
      </c>
      <c r="B2462" s="1">
        <v>287988</v>
      </c>
      <c r="C2462" s="1">
        <v>7260.0129999999999</v>
      </c>
    </row>
    <row r="2463" spans="1:3" x14ac:dyDescent="0.2">
      <c r="A2463" s="1">
        <v>112</v>
      </c>
      <c r="B2463" s="1">
        <v>218112</v>
      </c>
      <c r="C2463" s="1">
        <v>6986.1689999999999</v>
      </c>
    </row>
    <row r="2464" spans="1:3" x14ac:dyDescent="0.2">
      <c r="A2464" s="1">
        <v>112</v>
      </c>
      <c r="B2464" s="1">
        <v>147271</v>
      </c>
      <c r="C2464" s="1">
        <v>7084.5569999999998</v>
      </c>
    </row>
    <row r="2465" spans="1:3" x14ac:dyDescent="0.2">
      <c r="A2465" s="1">
        <v>112</v>
      </c>
      <c r="B2465" s="1">
        <v>73565</v>
      </c>
      <c r="C2465" s="1">
        <v>7367.0039999999999</v>
      </c>
    </row>
    <row r="2466" spans="1:3" x14ac:dyDescent="0.2">
      <c r="A2466" s="1">
        <v>112</v>
      </c>
      <c r="B2466" s="1">
        <v>0</v>
      </c>
      <c r="C2466" s="1">
        <v>7363.28</v>
      </c>
    </row>
    <row r="2467" spans="1:3" x14ac:dyDescent="0.2">
      <c r="A2467" s="1">
        <v>113</v>
      </c>
      <c r="B2467" s="1">
        <v>18787</v>
      </c>
      <c r="C2467" s="1">
        <v>131.095</v>
      </c>
    </row>
    <row r="2468" spans="1:3" x14ac:dyDescent="0.2">
      <c r="A2468" s="1">
        <v>113</v>
      </c>
      <c r="B2468" s="1">
        <v>346345</v>
      </c>
      <c r="C2468" s="1">
        <v>968.875</v>
      </c>
    </row>
    <row r="2469" spans="1:3" x14ac:dyDescent="0.2">
      <c r="A2469" s="1">
        <v>113</v>
      </c>
      <c r="B2469" s="1">
        <v>399042</v>
      </c>
      <c r="C2469" s="1">
        <v>727.077</v>
      </c>
    </row>
    <row r="2470" spans="1:3" x14ac:dyDescent="0.2">
      <c r="A2470" s="1">
        <v>113</v>
      </c>
      <c r="B2470" s="1">
        <v>416883</v>
      </c>
      <c r="C2470" s="1">
        <v>6468.5619999999999</v>
      </c>
    </row>
    <row r="2471" spans="1:3" x14ac:dyDescent="0.2">
      <c r="A2471" s="1">
        <v>113</v>
      </c>
      <c r="B2471" s="1">
        <v>345777</v>
      </c>
      <c r="C2471" s="1">
        <v>7108.1189999999997</v>
      </c>
    </row>
    <row r="2472" spans="1:3" x14ac:dyDescent="0.2">
      <c r="A2472" s="1">
        <v>113</v>
      </c>
      <c r="B2472" s="1">
        <v>272431</v>
      </c>
      <c r="C2472" s="1">
        <v>7334.43</v>
      </c>
    </row>
    <row r="2473" spans="1:3" x14ac:dyDescent="0.2">
      <c r="A2473" s="1">
        <v>113</v>
      </c>
      <c r="B2473" s="1">
        <v>200780</v>
      </c>
      <c r="C2473" s="1">
        <v>7168.0649999999996</v>
      </c>
    </row>
    <row r="2474" spans="1:3" x14ac:dyDescent="0.2">
      <c r="A2474" s="1">
        <v>113</v>
      </c>
      <c r="B2474" s="1">
        <v>127342</v>
      </c>
      <c r="C2474" s="1">
        <v>7342.299</v>
      </c>
    </row>
    <row r="2475" spans="1:3" x14ac:dyDescent="0.2">
      <c r="A2475" s="1">
        <v>113</v>
      </c>
      <c r="B2475" s="1">
        <v>48340</v>
      </c>
      <c r="C2475" s="1">
        <v>7898.8739999999998</v>
      </c>
    </row>
    <row r="2476" spans="1:3" x14ac:dyDescent="0.2">
      <c r="A2476" s="1">
        <v>113</v>
      </c>
      <c r="B2476" s="1">
        <v>0</v>
      </c>
      <c r="C2476" s="1">
        <v>4839.2879999999996</v>
      </c>
    </row>
    <row r="2477" spans="1:3" x14ac:dyDescent="0.2">
      <c r="A2477" s="1">
        <v>114</v>
      </c>
      <c r="B2477" s="1">
        <v>99485</v>
      </c>
      <c r="C2477" s="1">
        <v>509.101</v>
      </c>
    </row>
    <row r="2478" spans="1:3" x14ac:dyDescent="0.2">
      <c r="A2478" s="1">
        <v>114</v>
      </c>
      <c r="B2478" s="1">
        <v>350278</v>
      </c>
      <c r="C2478" s="1">
        <v>1002.178</v>
      </c>
    </row>
    <row r="2479" spans="1:3" x14ac:dyDescent="0.2">
      <c r="A2479" s="1">
        <v>114</v>
      </c>
      <c r="B2479" s="1">
        <v>459911</v>
      </c>
      <c r="C2479" s="1">
        <v>2487.973</v>
      </c>
    </row>
    <row r="2480" spans="1:3" x14ac:dyDescent="0.2">
      <c r="A2480" s="1">
        <v>114</v>
      </c>
      <c r="B2480" s="1">
        <v>398040</v>
      </c>
      <c r="C2480" s="1">
        <v>6182.2489999999998</v>
      </c>
    </row>
    <row r="2481" spans="1:3" x14ac:dyDescent="0.2">
      <c r="A2481" s="1">
        <v>114</v>
      </c>
      <c r="B2481" s="1">
        <v>324827</v>
      </c>
      <c r="C2481" s="1">
        <v>7321.0780000000004</v>
      </c>
    </row>
    <row r="2482" spans="1:3" x14ac:dyDescent="0.2">
      <c r="A2482" s="1">
        <v>114</v>
      </c>
      <c r="B2482" s="1">
        <v>251856</v>
      </c>
      <c r="C2482" s="1">
        <v>7296.9139999999998</v>
      </c>
    </row>
    <row r="2483" spans="1:3" x14ac:dyDescent="0.2">
      <c r="A2483" s="1">
        <v>114</v>
      </c>
      <c r="B2483" s="1">
        <v>178391</v>
      </c>
      <c r="C2483" s="1">
        <v>7348.3729999999996</v>
      </c>
    </row>
    <row r="2484" spans="1:3" x14ac:dyDescent="0.2">
      <c r="A2484" s="1">
        <v>114</v>
      </c>
      <c r="B2484" s="1">
        <v>106793</v>
      </c>
      <c r="C2484" s="1">
        <v>7157.8720000000003</v>
      </c>
    </row>
    <row r="2485" spans="1:3" x14ac:dyDescent="0.2">
      <c r="A2485" s="1">
        <v>114</v>
      </c>
      <c r="B2485" s="1">
        <v>28281</v>
      </c>
      <c r="C2485" s="1">
        <v>7850.9870000000001</v>
      </c>
    </row>
    <row r="2486" spans="1:3" x14ac:dyDescent="0.2">
      <c r="A2486" s="1">
        <v>114</v>
      </c>
      <c r="B2486" s="1">
        <v>0</v>
      </c>
      <c r="C2486" s="1">
        <v>2836.8980000000001</v>
      </c>
    </row>
    <row r="2487" spans="1:3" x14ac:dyDescent="0.2">
      <c r="A2487" s="1">
        <v>115</v>
      </c>
      <c r="B2487" s="1">
        <v>207057</v>
      </c>
      <c r="C2487" s="1">
        <v>700.60299999999995</v>
      </c>
    </row>
    <row r="2488" spans="1:3" x14ac:dyDescent="0.2">
      <c r="A2488" s="1">
        <v>115</v>
      </c>
      <c r="B2488" s="1">
        <v>427506</v>
      </c>
      <c r="C2488" s="1">
        <v>1493.8689999999999</v>
      </c>
    </row>
    <row r="2489" spans="1:3" x14ac:dyDescent="0.2">
      <c r="A2489" s="1">
        <v>115</v>
      </c>
      <c r="B2489" s="1">
        <v>463351</v>
      </c>
      <c r="C2489" s="1">
        <v>1461.771</v>
      </c>
    </row>
    <row r="2490" spans="1:3" x14ac:dyDescent="0.2">
      <c r="A2490" s="1">
        <v>115</v>
      </c>
      <c r="B2490" s="1">
        <v>389413</v>
      </c>
      <c r="C2490" s="1">
        <v>7390.3109999999997</v>
      </c>
    </row>
    <row r="2491" spans="1:3" x14ac:dyDescent="0.2">
      <c r="A2491" s="1">
        <v>115</v>
      </c>
      <c r="B2491" s="1">
        <v>314583</v>
      </c>
      <c r="C2491" s="1">
        <v>7490.0020000000004</v>
      </c>
    </row>
    <row r="2492" spans="1:3" x14ac:dyDescent="0.2">
      <c r="A2492" s="1">
        <v>115</v>
      </c>
      <c r="B2492" s="1">
        <v>240916</v>
      </c>
      <c r="C2492" s="1">
        <v>7359.2340000000004</v>
      </c>
    </row>
    <row r="2493" spans="1:3" x14ac:dyDescent="0.2">
      <c r="A2493" s="1">
        <v>115</v>
      </c>
      <c r="B2493" s="1">
        <v>166581</v>
      </c>
      <c r="C2493" s="1">
        <v>7439.9070000000002</v>
      </c>
    </row>
    <row r="2494" spans="1:3" x14ac:dyDescent="0.2">
      <c r="A2494" s="1">
        <v>115</v>
      </c>
      <c r="B2494" s="1">
        <v>92284</v>
      </c>
      <c r="C2494" s="1">
        <v>7417.6679999999997</v>
      </c>
    </row>
    <row r="2495" spans="1:3" x14ac:dyDescent="0.2">
      <c r="A2495" s="1">
        <v>115</v>
      </c>
      <c r="B2495" s="1">
        <v>14169</v>
      </c>
      <c r="C2495" s="1">
        <v>7811.6859999999997</v>
      </c>
    </row>
    <row r="2496" spans="1:3" x14ac:dyDescent="0.2">
      <c r="A2496" s="1">
        <v>115</v>
      </c>
      <c r="B2496" s="1">
        <v>0</v>
      </c>
      <c r="C2496" s="1">
        <v>1427.1279999999999</v>
      </c>
    </row>
    <row r="2497" spans="1:3" x14ac:dyDescent="0.2">
      <c r="A2497" s="1">
        <v>116</v>
      </c>
      <c r="B2497" s="1">
        <v>263093</v>
      </c>
      <c r="C2497" s="1">
        <v>773.73800000000006</v>
      </c>
    </row>
    <row r="2498" spans="1:3" x14ac:dyDescent="0.2">
      <c r="A2498" s="1">
        <v>116</v>
      </c>
      <c r="B2498" s="1">
        <v>349187</v>
      </c>
      <c r="C2498" s="1">
        <v>887.43299999999999</v>
      </c>
    </row>
    <row r="2499" spans="1:3" x14ac:dyDescent="0.2">
      <c r="A2499" s="1">
        <v>116</v>
      </c>
      <c r="B2499" s="1">
        <v>453709</v>
      </c>
      <c r="C2499" s="1">
        <v>2957.3939999999998</v>
      </c>
    </row>
    <row r="2500" spans="1:3" x14ac:dyDescent="0.2">
      <c r="A2500" s="1">
        <v>116</v>
      </c>
      <c r="B2500" s="1">
        <v>387626</v>
      </c>
      <c r="C2500" s="1">
        <v>6606.0919999999996</v>
      </c>
    </row>
    <row r="2501" spans="1:3" x14ac:dyDescent="0.2">
      <c r="A2501" s="1">
        <v>116</v>
      </c>
      <c r="B2501" s="1">
        <v>314610</v>
      </c>
      <c r="C2501" s="1">
        <v>7302.732</v>
      </c>
    </row>
    <row r="2502" spans="1:3" x14ac:dyDescent="0.2">
      <c r="A2502" s="1">
        <v>116</v>
      </c>
      <c r="B2502" s="1">
        <v>239754</v>
      </c>
      <c r="C2502" s="1">
        <v>7484.2659999999996</v>
      </c>
    </row>
    <row r="2503" spans="1:3" x14ac:dyDescent="0.2">
      <c r="A2503" s="1">
        <v>116</v>
      </c>
      <c r="B2503" s="1">
        <v>164740</v>
      </c>
      <c r="C2503" s="1">
        <v>7500.37</v>
      </c>
    </row>
    <row r="2504" spans="1:3" x14ac:dyDescent="0.2">
      <c r="A2504" s="1">
        <v>116</v>
      </c>
      <c r="B2504" s="1">
        <v>90018</v>
      </c>
      <c r="C2504" s="1">
        <v>7471.7960000000003</v>
      </c>
    </row>
    <row r="2505" spans="1:3" x14ac:dyDescent="0.2">
      <c r="A2505" s="1">
        <v>116</v>
      </c>
      <c r="B2505" s="1">
        <v>9583</v>
      </c>
      <c r="C2505" s="1">
        <v>8043.2449999999999</v>
      </c>
    </row>
    <row r="2506" spans="1:3" x14ac:dyDescent="0.2">
      <c r="A2506" s="1">
        <v>116</v>
      </c>
      <c r="B2506" s="1">
        <v>0</v>
      </c>
      <c r="C2506" s="1">
        <v>969.03499999999997</v>
      </c>
    </row>
    <row r="2507" spans="1:3" x14ac:dyDescent="0.2">
      <c r="A2507" s="1">
        <v>117</v>
      </c>
      <c r="B2507" s="1">
        <v>310777</v>
      </c>
      <c r="C2507" s="1">
        <v>863.92499999999995</v>
      </c>
    </row>
    <row r="2508" spans="1:3" x14ac:dyDescent="0.2">
      <c r="A2508" s="1">
        <v>117</v>
      </c>
      <c r="B2508" s="1">
        <v>344762</v>
      </c>
      <c r="C2508" s="1">
        <v>588.50400000000002</v>
      </c>
    </row>
    <row r="2509" spans="1:3" x14ac:dyDescent="0.2">
      <c r="A2509" s="1">
        <v>117</v>
      </c>
      <c r="B2509" s="1">
        <v>443556</v>
      </c>
      <c r="C2509" s="1">
        <v>4178.4250000000002</v>
      </c>
    </row>
    <row r="2510" spans="1:3" x14ac:dyDescent="0.2">
      <c r="A2510" s="1">
        <v>117</v>
      </c>
      <c r="B2510" s="1">
        <v>376025</v>
      </c>
      <c r="C2510" s="1">
        <v>6760.8329999999996</v>
      </c>
    </row>
    <row r="2511" spans="1:3" x14ac:dyDescent="0.2">
      <c r="A2511" s="1">
        <v>117</v>
      </c>
      <c r="B2511" s="1">
        <v>303679</v>
      </c>
      <c r="C2511" s="1">
        <v>7226.741</v>
      </c>
    </row>
    <row r="2512" spans="1:3" x14ac:dyDescent="0.2">
      <c r="A2512" s="1">
        <v>117</v>
      </c>
      <c r="B2512" s="1">
        <v>231773</v>
      </c>
      <c r="C2512" s="1">
        <v>7187.5330000000004</v>
      </c>
    </row>
    <row r="2513" spans="1:3" x14ac:dyDescent="0.2">
      <c r="A2513" s="1">
        <v>117</v>
      </c>
      <c r="B2513" s="1">
        <v>160072</v>
      </c>
      <c r="C2513" s="1">
        <v>7169.86</v>
      </c>
    </row>
    <row r="2514" spans="1:3" x14ac:dyDescent="0.2">
      <c r="A2514" s="1">
        <v>117</v>
      </c>
      <c r="B2514" s="1">
        <v>87844</v>
      </c>
      <c r="C2514" s="1">
        <v>7222.4139999999998</v>
      </c>
    </row>
    <row r="2515" spans="1:3" x14ac:dyDescent="0.2">
      <c r="A2515" s="1">
        <v>117</v>
      </c>
      <c r="B2515" s="1">
        <v>8906</v>
      </c>
      <c r="C2515" s="1">
        <v>7893.7250000000004</v>
      </c>
    </row>
    <row r="2516" spans="1:3" x14ac:dyDescent="0.2">
      <c r="A2516" s="1">
        <v>117</v>
      </c>
      <c r="B2516" s="1">
        <v>0</v>
      </c>
      <c r="C2516" s="1">
        <v>901.923</v>
      </c>
    </row>
    <row r="2517" spans="1:3" x14ac:dyDescent="0.2">
      <c r="A2517" s="1">
        <v>118</v>
      </c>
      <c r="B2517" s="1">
        <v>295353</v>
      </c>
      <c r="C2517" s="1">
        <v>783.10599999999999</v>
      </c>
    </row>
    <row r="2518" spans="1:3" x14ac:dyDescent="0.2">
      <c r="A2518" s="1">
        <v>118</v>
      </c>
      <c r="B2518" s="1">
        <v>352576</v>
      </c>
      <c r="C2518" s="1">
        <v>838.89099999999996</v>
      </c>
    </row>
    <row r="2519" spans="1:3" x14ac:dyDescent="0.2">
      <c r="A2519" s="1">
        <v>118</v>
      </c>
      <c r="B2519" s="1">
        <v>444203</v>
      </c>
      <c r="C2519" s="1">
        <v>3944.4029999999998</v>
      </c>
    </row>
    <row r="2520" spans="1:3" x14ac:dyDescent="0.2">
      <c r="A2520" s="1">
        <v>118</v>
      </c>
      <c r="B2520" s="1">
        <v>370360</v>
      </c>
      <c r="C2520" s="1">
        <v>7395.3829999999998</v>
      </c>
    </row>
    <row r="2521" spans="1:3" x14ac:dyDescent="0.2">
      <c r="A2521" s="1">
        <v>118</v>
      </c>
      <c r="B2521" s="1">
        <v>296856</v>
      </c>
      <c r="C2521" s="1">
        <v>7338.3770000000004</v>
      </c>
    </row>
    <row r="2522" spans="1:3" x14ac:dyDescent="0.2">
      <c r="A2522" s="1">
        <v>118</v>
      </c>
      <c r="B2522" s="1">
        <v>224332</v>
      </c>
      <c r="C2522" s="1">
        <v>7250.9620000000004</v>
      </c>
    </row>
    <row r="2523" spans="1:3" x14ac:dyDescent="0.2">
      <c r="A2523" s="1">
        <v>118</v>
      </c>
      <c r="B2523" s="1">
        <v>150604</v>
      </c>
      <c r="C2523" s="1">
        <v>7384.2809999999999</v>
      </c>
    </row>
    <row r="2524" spans="1:3" x14ac:dyDescent="0.2">
      <c r="A2524" s="1">
        <v>118</v>
      </c>
      <c r="B2524" s="1">
        <v>74955</v>
      </c>
      <c r="C2524" s="1">
        <v>7553.5919999999996</v>
      </c>
    </row>
    <row r="2525" spans="1:3" x14ac:dyDescent="0.2">
      <c r="A2525" s="1">
        <v>118</v>
      </c>
      <c r="B2525" s="1">
        <v>0</v>
      </c>
      <c r="C2525" s="1">
        <v>7501.2830000000004</v>
      </c>
    </row>
    <row r="2526" spans="1:3" x14ac:dyDescent="0.2">
      <c r="A2526" s="1">
        <v>119</v>
      </c>
      <c r="B2526" s="1">
        <v>18589</v>
      </c>
      <c r="C2526" s="1">
        <v>173.946</v>
      </c>
    </row>
    <row r="2527" spans="1:3" x14ac:dyDescent="0.2">
      <c r="A2527" s="1">
        <v>119</v>
      </c>
      <c r="B2527" s="1">
        <v>350121</v>
      </c>
      <c r="C2527" s="1">
        <v>1068.5909999999999</v>
      </c>
    </row>
    <row r="2528" spans="1:3" x14ac:dyDescent="0.2">
      <c r="A2528" s="1">
        <v>119</v>
      </c>
      <c r="B2528" s="1">
        <v>383193</v>
      </c>
      <c r="C2528" s="1">
        <v>572.02800000000002</v>
      </c>
    </row>
    <row r="2529" spans="1:3" x14ac:dyDescent="0.2">
      <c r="A2529" s="1">
        <v>119</v>
      </c>
      <c r="B2529" s="1">
        <v>436253</v>
      </c>
      <c r="C2529" s="1">
        <v>4547.741</v>
      </c>
    </row>
    <row r="2530" spans="1:3" x14ac:dyDescent="0.2">
      <c r="A2530" s="1">
        <v>119</v>
      </c>
      <c r="B2530" s="1">
        <v>361978</v>
      </c>
      <c r="C2530" s="1">
        <v>7427.3819999999996</v>
      </c>
    </row>
    <row r="2531" spans="1:3" x14ac:dyDescent="0.2">
      <c r="A2531" s="1">
        <v>119</v>
      </c>
      <c r="B2531" s="1">
        <v>289154</v>
      </c>
      <c r="C2531" s="1">
        <v>7281.3990000000003</v>
      </c>
    </row>
    <row r="2532" spans="1:3" x14ac:dyDescent="0.2">
      <c r="A2532" s="1">
        <v>119</v>
      </c>
      <c r="B2532" s="1">
        <v>213050</v>
      </c>
      <c r="C2532" s="1">
        <v>7613.8289999999997</v>
      </c>
    </row>
    <row r="2533" spans="1:3" x14ac:dyDescent="0.2">
      <c r="A2533" s="1">
        <v>119</v>
      </c>
      <c r="B2533" s="1">
        <v>136515</v>
      </c>
      <c r="C2533" s="1">
        <v>7652.2560000000003</v>
      </c>
    </row>
    <row r="2534" spans="1:3" x14ac:dyDescent="0.2">
      <c r="A2534" s="1">
        <v>119</v>
      </c>
      <c r="B2534" s="1">
        <v>58185</v>
      </c>
      <c r="C2534" s="1">
        <v>7836.8630000000003</v>
      </c>
    </row>
    <row r="2535" spans="1:3" x14ac:dyDescent="0.2">
      <c r="A2535" s="1">
        <v>119</v>
      </c>
      <c r="B2535" s="1">
        <v>0</v>
      </c>
      <c r="C2535" s="1">
        <v>5815.2640000000001</v>
      </c>
    </row>
    <row r="2536" spans="1:3" x14ac:dyDescent="0.2">
      <c r="A2536" s="1">
        <v>120</v>
      </c>
      <c r="B2536" s="1">
        <v>81030</v>
      </c>
      <c r="C2536" s="1">
        <v>434.88900000000001</v>
      </c>
    </row>
    <row r="2537" spans="1:3" x14ac:dyDescent="0.2">
      <c r="A2537" s="1">
        <v>120</v>
      </c>
      <c r="B2537" s="1">
        <v>337457</v>
      </c>
      <c r="C2537" s="1">
        <v>751.53899999999999</v>
      </c>
    </row>
    <row r="2538" spans="1:3" x14ac:dyDescent="0.2">
      <c r="A2538" s="1">
        <v>120</v>
      </c>
      <c r="B2538" s="1">
        <v>468269</v>
      </c>
      <c r="C2538" s="1">
        <v>1973.7909999999999</v>
      </c>
    </row>
    <row r="2539" spans="1:3" x14ac:dyDescent="0.2">
      <c r="A2539" s="1">
        <v>120</v>
      </c>
      <c r="B2539" s="1">
        <v>400914</v>
      </c>
      <c r="C2539" s="1">
        <v>6730.6409999999996</v>
      </c>
    </row>
    <row r="2540" spans="1:3" x14ac:dyDescent="0.2">
      <c r="A2540" s="1">
        <v>120</v>
      </c>
      <c r="B2540" s="1">
        <v>336469</v>
      </c>
      <c r="C2540" s="1">
        <v>6449.93</v>
      </c>
    </row>
    <row r="2541" spans="1:3" x14ac:dyDescent="0.2">
      <c r="A2541" s="1">
        <v>120</v>
      </c>
      <c r="B2541" s="1">
        <v>263098</v>
      </c>
      <c r="C2541" s="1">
        <v>7329.7309999999998</v>
      </c>
    </row>
    <row r="2542" spans="1:3" x14ac:dyDescent="0.2">
      <c r="A2542" s="1">
        <v>120</v>
      </c>
      <c r="B2542" s="1">
        <v>191150</v>
      </c>
      <c r="C2542" s="1">
        <v>7190.0069999999996</v>
      </c>
    </row>
    <row r="2543" spans="1:3" x14ac:dyDescent="0.2">
      <c r="A2543" s="1">
        <v>120</v>
      </c>
      <c r="B2543" s="1">
        <v>119444</v>
      </c>
      <c r="C2543" s="1">
        <v>7170.12</v>
      </c>
    </row>
    <row r="2544" spans="1:3" x14ac:dyDescent="0.2">
      <c r="A2544" s="1">
        <v>120</v>
      </c>
      <c r="B2544" s="1">
        <v>40066</v>
      </c>
      <c r="C2544" s="1">
        <v>7936.4030000000002</v>
      </c>
    </row>
    <row r="2545" spans="1:3" x14ac:dyDescent="0.2">
      <c r="A2545" s="1">
        <v>120</v>
      </c>
      <c r="B2545" s="1">
        <v>0</v>
      </c>
      <c r="C2545" s="1">
        <v>4018.3240000000001</v>
      </c>
    </row>
    <row r="2546" spans="1:3" x14ac:dyDescent="0.2">
      <c r="A2546" s="1">
        <v>121</v>
      </c>
      <c r="B2546" s="1">
        <v>151212</v>
      </c>
      <c r="C2546" s="1">
        <v>634.072</v>
      </c>
    </row>
    <row r="2547" spans="1:3" x14ac:dyDescent="0.2">
      <c r="A2547" s="1">
        <v>121</v>
      </c>
      <c r="B2547" s="1">
        <v>352778</v>
      </c>
      <c r="C2547" s="1">
        <v>769.66099999999994</v>
      </c>
    </row>
    <row r="2548" spans="1:3" x14ac:dyDescent="0.2">
      <c r="A2548" s="1">
        <v>121</v>
      </c>
      <c r="B2548" s="1">
        <v>454436</v>
      </c>
      <c r="C2548" s="1">
        <v>3140.2689999999998</v>
      </c>
    </row>
    <row r="2549" spans="1:3" x14ac:dyDescent="0.2">
      <c r="A2549" s="1">
        <v>121</v>
      </c>
      <c r="B2549" s="1">
        <v>385651</v>
      </c>
      <c r="C2549" s="1">
        <v>6877.8379999999997</v>
      </c>
    </row>
    <row r="2550" spans="1:3" x14ac:dyDescent="0.2">
      <c r="A2550" s="1">
        <v>121</v>
      </c>
      <c r="B2550" s="1">
        <v>307775</v>
      </c>
      <c r="C2550" s="1">
        <v>7790.2830000000004</v>
      </c>
    </row>
    <row r="2551" spans="1:3" x14ac:dyDescent="0.2">
      <c r="A2551" s="1">
        <v>121</v>
      </c>
      <c r="B2551" s="1">
        <v>229720</v>
      </c>
      <c r="C2551" s="1">
        <v>7802.7169999999996</v>
      </c>
    </row>
    <row r="2552" spans="1:3" x14ac:dyDescent="0.2">
      <c r="A2552" s="1">
        <v>121</v>
      </c>
      <c r="B2552" s="1">
        <v>152284</v>
      </c>
      <c r="C2552" s="1">
        <v>7744.5789999999997</v>
      </c>
    </row>
    <row r="2553" spans="1:3" x14ac:dyDescent="0.2">
      <c r="A2553" s="1">
        <v>121</v>
      </c>
      <c r="B2553" s="1">
        <v>71120</v>
      </c>
      <c r="C2553" s="1">
        <v>8114.5010000000002</v>
      </c>
    </row>
    <row r="2554" spans="1:3" x14ac:dyDescent="0.2">
      <c r="A2554" s="1">
        <v>121</v>
      </c>
      <c r="B2554" s="1">
        <v>0</v>
      </c>
      <c r="C2554" s="1">
        <v>7116.9390000000003</v>
      </c>
    </row>
    <row r="2555" spans="1:3" x14ac:dyDescent="0.2">
      <c r="A2555" s="1">
        <v>122</v>
      </c>
      <c r="B2555" s="1">
        <v>35388</v>
      </c>
      <c r="C2555" s="1">
        <v>285.98399999999998</v>
      </c>
    </row>
    <row r="2556" spans="1:3" x14ac:dyDescent="0.2">
      <c r="A2556" s="1">
        <v>122</v>
      </c>
      <c r="B2556" s="1">
        <v>364988</v>
      </c>
      <c r="C2556" s="1">
        <v>878.29399999999998</v>
      </c>
    </row>
    <row r="2557" spans="1:3" x14ac:dyDescent="0.2">
      <c r="A2557" s="1">
        <v>122</v>
      </c>
      <c r="B2557" s="1">
        <v>408246</v>
      </c>
      <c r="C2557" s="1">
        <v>800.99800000000005</v>
      </c>
    </row>
    <row r="2558" spans="1:3" x14ac:dyDescent="0.2">
      <c r="A2558" s="1">
        <v>122</v>
      </c>
      <c r="B2558" s="1">
        <v>428272</v>
      </c>
      <c r="C2558" s="1">
        <v>5194.1970000000001</v>
      </c>
    </row>
    <row r="2559" spans="1:3" x14ac:dyDescent="0.2">
      <c r="A2559" s="1">
        <v>122</v>
      </c>
      <c r="B2559" s="1">
        <v>349755</v>
      </c>
      <c r="C2559" s="1">
        <v>7851.902</v>
      </c>
    </row>
    <row r="2560" spans="1:3" x14ac:dyDescent="0.2">
      <c r="A2560" s="1">
        <v>122</v>
      </c>
      <c r="B2560" s="1">
        <v>271928</v>
      </c>
      <c r="C2560" s="1">
        <v>7793.9570000000003</v>
      </c>
    </row>
    <row r="2561" spans="1:3" x14ac:dyDescent="0.2">
      <c r="A2561" s="1">
        <v>122</v>
      </c>
      <c r="B2561" s="1">
        <v>193853</v>
      </c>
      <c r="C2561" s="1">
        <v>7795.01</v>
      </c>
    </row>
    <row r="2562" spans="1:3" x14ac:dyDescent="0.2">
      <c r="A2562" s="1">
        <v>122</v>
      </c>
      <c r="B2562" s="1">
        <v>114166</v>
      </c>
      <c r="C2562" s="1">
        <v>7968.1260000000002</v>
      </c>
    </row>
    <row r="2563" spans="1:3" x14ac:dyDescent="0.2">
      <c r="A2563" s="1">
        <v>122</v>
      </c>
      <c r="B2563" s="1">
        <v>33679</v>
      </c>
      <c r="C2563" s="1">
        <v>8044.884</v>
      </c>
    </row>
    <row r="2564" spans="1:3" x14ac:dyDescent="0.2">
      <c r="A2564" s="1">
        <v>122</v>
      </c>
      <c r="B2564" s="1">
        <v>0</v>
      </c>
      <c r="C2564" s="1">
        <v>3378.7669999999998</v>
      </c>
    </row>
    <row r="2565" spans="1:3" x14ac:dyDescent="0.2">
      <c r="A2565" s="1">
        <v>123</v>
      </c>
      <c r="B2565" s="1">
        <v>205158</v>
      </c>
      <c r="C2565" s="1">
        <v>699.78800000000001</v>
      </c>
    </row>
    <row r="2566" spans="1:3" x14ac:dyDescent="0.2">
      <c r="A2566" s="1">
        <v>123</v>
      </c>
      <c r="B2566" s="1">
        <v>351767</v>
      </c>
      <c r="C2566" s="1">
        <v>1310.6410000000001</v>
      </c>
    </row>
    <row r="2567" spans="1:3" x14ac:dyDescent="0.2">
      <c r="A2567" s="1">
        <v>123</v>
      </c>
      <c r="B2567" s="1">
        <v>461109</v>
      </c>
      <c r="C2567" s="1">
        <v>816.49599999999998</v>
      </c>
    </row>
    <row r="2568" spans="1:3" x14ac:dyDescent="0.2">
      <c r="A2568" s="1">
        <v>123</v>
      </c>
      <c r="B2568" s="1">
        <v>401228</v>
      </c>
      <c r="C2568" s="1">
        <v>7043.893</v>
      </c>
    </row>
    <row r="2569" spans="1:3" x14ac:dyDescent="0.2">
      <c r="A2569" s="1">
        <v>123</v>
      </c>
      <c r="B2569" s="1">
        <v>323750</v>
      </c>
      <c r="C2569" s="1">
        <v>7743.4759999999997</v>
      </c>
    </row>
    <row r="2570" spans="1:3" x14ac:dyDescent="0.2">
      <c r="A2570" s="1">
        <v>123</v>
      </c>
      <c r="B2570" s="1">
        <v>248080</v>
      </c>
      <c r="C2570" s="1">
        <v>7556.2839999999997</v>
      </c>
    </row>
    <row r="2571" spans="1:3" x14ac:dyDescent="0.2">
      <c r="A2571" s="1">
        <v>123</v>
      </c>
      <c r="B2571" s="1">
        <v>169632</v>
      </c>
      <c r="C2571" s="1">
        <v>7845.2730000000001</v>
      </c>
    </row>
    <row r="2572" spans="1:3" x14ac:dyDescent="0.2">
      <c r="A2572" s="1">
        <v>123</v>
      </c>
      <c r="B2572" s="1">
        <v>92643</v>
      </c>
      <c r="C2572" s="1">
        <v>7698.2730000000001</v>
      </c>
    </row>
    <row r="2573" spans="1:3" x14ac:dyDescent="0.2">
      <c r="A2573" s="1">
        <v>123</v>
      </c>
      <c r="B2573" s="1">
        <v>11662</v>
      </c>
      <c r="C2573" s="1">
        <v>8098.4120000000003</v>
      </c>
    </row>
    <row r="2574" spans="1:3" x14ac:dyDescent="0.2">
      <c r="A2574" s="1">
        <v>123</v>
      </c>
      <c r="B2574" s="1">
        <v>0</v>
      </c>
      <c r="C2574" s="1">
        <v>1177.4359999999999</v>
      </c>
    </row>
    <row r="2575" spans="1:3" x14ac:dyDescent="0.2">
      <c r="A2575" s="1">
        <v>124</v>
      </c>
      <c r="B2575" s="1">
        <v>250523</v>
      </c>
      <c r="C2575" s="1">
        <v>807.45399999999995</v>
      </c>
    </row>
    <row r="2576" spans="1:3" x14ac:dyDescent="0.2">
      <c r="A2576" s="1">
        <v>124</v>
      </c>
      <c r="B2576" s="1">
        <v>346893</v>
      </c>
      <c r="C2576" s="1">
        <v>980.10500000000002</v>
      </c>
    </row>
    <row r="2577" spans="1:3" x14ac:dyDescent="0.2">
      <c r="A2577" s="1">
        <v>124</v>
      </c>
      <c r="B2577" s="1">
        <v>442634</v>
      </c>
      <c r="C2577" s="1">
        <v>3938.355</v>
      </c>
    </row>
    <row r="2578" spans="1:3" x14ac:dyDescent="0.2">
      <c r="A2578" s="1">
        <v>124</v>
      </c>
      <c r="B2578" s="1">
        <v>371462</v>
      </c>
      <c r="C2578" s="1">
        <v>7114.6120000000001</v>
      </c>
    </row>
    <row r="2579" spans="1:3" x14ac:dyDescent="0.2">
      <c r="A2579" s="1">
        <v>124</v>
      </c>
      <c r="B2579" s="1">
        <v>296055</v>
      </c>
      <c r="C2579" s="1">
        <v>7540.299</v>
      </c>
    </row>
    <row r="2580" spans="1:3" x14ac:dyDescent="0.2">
      <c r="A2580" s="1">
        <v>124</v>
      </c>
      <c r="B2580" s="1">
        <v>221078</v>
      </c>
      <c r="C2580" s="1">
        <v>7504.7759999999998</v>
      </c>
    </row>
    <row r="2581" spans="1:3" x14ac:dyDescent="0.2">
      <c r="A2581" s="1">
        <v>124</v>
      </c>
      <c r="B2581" s="1">
        <v>144882</v>
      </c>
      <c r="C2581" s="1">
        <v>7611.7560000000003</v>
      </c>
    </row>
    <row r="2582" spans="1:3" x14ac:dyDescent="0.2">
      <c r="A2582" s="1">
        <v>124</v>
      </c>
      <c r="B2582" s="1">
        <v>67420</v>
      </c>
      <c r="C2582" s="1">
        <v>7746.1310000000003</v>
      </c>
    </row>
    <row r="2583" spans="1:3" x14ac:dyDescent="0.2">
      <c r="A2583" s="1">
        <v>124</v>
      </c>
      <c r="B2583" s="1">
        <v>0</v>
      </c>
      <c r="C2583" s="1">
        <v>6747.7939999999999</v>
      </c>
    </row>
    <row r="2584" spans="1:3" x14ac:dyDescent="0.2">
      <c r="A2584" s="1">
        <v>125</v>
      </c>
      <c r="B2584" s="1">
        <v>44640</v>
      </c>
      <c r="C2584" s="1">
        <v>361.02300000000002</v>
      </c>
    </row>
    <row r="2585" spans="1:3" x14ac:dyDescent="0.2">
      <c r="A2585" s="1">
        <v>125</v>
      </c>
      <c r="B2585" s="1">
        <v>343664</v>
      </c>
      <c r="C2585" s="1">
        <v>878.10699999999997</v>
      </c>
    </row>
    <row r="2586" spans="1:3" x14ac:dyDescent="0.2">
      <c r="A2586" s="1">
        <v>125</v>
      </c>
      <c r="B2586" s="1">
        <v>413572</v>
      </c>
      <c r="C2586" s="1">
        <v>913.07899999999995</v>
      </c>
    </row>
    <row r="2587" spans="1:3" x14ac:dyDescent="0.2">
      <c r="A2587" s="1">
        <v>125</v>
      </c>
      <c r="B2587" s="1">
        <v>423181</v>
      </c>
      <c r="C2587" s="1">
        <v>5514.3329999999996</v>
      </c>
    </row>
    <row r="2588" spans="1:3" x14ac:dyDescent="0.2">
      <c r="A2588" s="1">
        <v>125</v>
      </c>
      <c r="B2588" s="1">
        <v>346741</v>
      </c>
      <c r="C2588" s="1">
        <v>7650.9160000000002</v>
      </c>
    </row>
    <row r="2589" spans="1:3" x14ac:dyDescent="0.2">
      <c r="A2589" s="1">
        <v>125</v>
      </c>
      <c r="B2589" s="1">
        <v>268099</v>
      </c>
      <c r="C2589" s="1">
        <v>7853.2730000000001</v>
      </c>
    </row>
    <row r="2590" spans="1:3" x14ac:dyDescent="0.2">
      <c r="A2590" s="1">
        <v>125</v>
      </c>
      <c r="B2590" s="1">
        <v>188569</v>
      </c>
      <c r="C2590" s="1">
        <v>7957.0789999999997</v>
      </c>
    </row>
    <row r="2591" spans="1:3" x14ac:dyDescent="0.2">
      <c r="A2591" s="1">
        <v>125</v>
      </c>
      <c r="B2591" s="1">
        <v>109625</v>
      </c>
      <c r="C2591" s="1">
        <v>7889.558</v>
      </c>
    </row>
    <row r="2592" spans="1:3" x14ac:dyDescent="0.2">
      <c r="A2592" s="1">
        <v>125</v>
      </c>
      <c r="B2592" s="1">
        <v>27863</v>
      </c>
      <c r="C2592" s="1">
        <v>8173.8810000000003</v>
      </c>
    </row>
    <row r="2593" spans="1:3" x14ac:dyDescent="0.2">
      <c r="A2593" s="1">
        <v>125</v>
      </c>
      <c r="B2593" s="1">
        <v>0</v>
      </c>
      <c r="C2593" s="1">
        <v>2796.134</v>
      </c>
    </row>
    <row r="2594" spans="1:3" x14ac:dyDescent="0.2">
      <c r="A2594" s="1">
        <v>126</v>
      </c>
      <c r="B2594" s="1">
        <v>223254</v>
      </c>
      <c r="C2594" s="1">
        <v>785.38</v>
      </c>
    </row>
    <row r="2595" spans="1:3" x14ac:dyDescent="0.2">
      <c r="A2595" s="1">
        <v>126</v>
      </c>
      <c r="B2595" s="1">
        <v>403136</v>
      </c>
      <c r="C2595" s="1">
        <v>892.23800000000006</v>
      </c>
    </row>
    <row r="2596" spans="1:3" x14ac:dyDescent="0.2">
      <c r="A2596" s="1">
        <v>126</v>
      </c>
      <c r="B2596" s="1">
        <v>469102</v>
      </c>
      <c r="C2596" s="1">
        <v>806.16700000000003</v>
      </c>
    </row>
    <row r="2597" spans="1:3" x14ac:dyDescent="0.2">
      <c r="A2597" s="1">
        <v>126</v>
      </c>
      <c r="B2597" s="1">
        <v>418029</v>
      </c>
      <c r="C2597" s="1">
        <v>5698.9560000000001</v>
      </c>
    </row>
    <row r="2598" spans="1:3" x14ac:dyDescent="0.2">
      <c r="A2598" s="1">
        <v>126</v>
      </c>
      <c r="B2598" s="1">
        <v>342049</v>
      </c>
      <c r="C2598" s="1">
        <v>7598.808</v>
      </c>
    </row>
    <row r="2599" spans="1:3" x14ac:dyDescent="0.2">
      <c r="A2599" s="1">
        <v>126</v>
      </c>
      <c r="B2599" s="1">
        <v>269341</v>
      </c>
      <c r="C2599" s="1">
        <v>7266.5169999999998</v>
      </c>
    </row>
    <row r="2600" spans="1:3" x14ac:dyDescent="0.2">
      <c r="A2600" s="1">
        <v>126</v>
      </c>
      <c r="B2600" s="1">
        <v>197956</v>
      </c>
      <c r="C2600" s="1">
        <v>7133.93</v>
      </c>
    </row>
    <row r="2601" spans="1:3" x14ac:dyDescent="0.2">
      <c r="A2601" s="1">
        <v>126</v>
      </c>
      <c r="B2601" s="1">
        <v>119829</v>
      </c>
      <c r="C2601" s="1">
        <v>7813.0320000000002</v>
      </c>
    </row>
    <row r="2602" spans="1:3" x14ac:dyDescent="0.2">
      <c r="A2602" s="1">
        <v>126</v>
      </c>
      <c r="B2602" s="1">
        <v>40623</v>
      </c>
      <c r="C2602" s="1">
        <v>7918.46</v>
      </c>
    </row>
    <row r="2603" spans="1:3" x14ac:dyDescent="0.2">
      <c r="A2603" s="1">
        <v>126</v>
      </c>
      <c r="B2603" s="1">
        <v>0</v>
      </c>
      <c r="C2603" s="1">
        <v>4070.759</v>
      </c>
    </row>
    <row r="2604" spans="1:3" x14ac:dyDescent="0.2">
      <c r="A2604" s="1">
        <v>127</v>
      </c>
      <c r="B2604" s="1">
        <v>146556</v>
      </c>
      <c r="C2604" s="1">
        <v>694.29700000000003</v>
      </c>
    </row>
    <row r="2605" spans="1:3" x14ac:dyDescent="0.2">
      <c r="A2605" s="1">
        <v>127</v>
      </c>
      <c r="B2605" s="1">
        <v>351635</v>
      </c>
      <c r="C2605" s="1">
        <v>811.47299999999996</v>
      </c>
    </row>
    <row r="2606" spans="1:3" x14ac:dyDescent="0.2">
      <c r="A2606" s="1">
        <v>127</v>
      </c>
      <c r="B2606" s="1">
        <v>471647</v>
      </c>
      <c r="C2606" s="1">
        <v>1315.7560000000001</v>
      </c>
    </row>
    <row r="2607" spans="1:3" x14ac:dyDescent="0.2">
      <c r="A2607" s="1">
        <v>127</v>
      </c>
      <c r="B2607" s="1">
        <v>393700</v>
      </c>
      <c r="C2607" s="1">
        <v>7794.3419999999996</v>
      </c>
    </row>
    <row r="2608" spans="1:3" x14ac:dyDescent="0.2">
      <c r="A2608" s="1">
        <v>127</v>
      </c>
      <c r="B2608" s="1">
        <v>316183</v>
      </c>
      <c r="C2608" s="1">
        <v>7747.9629999999997</v>
      </c>
    </row>
    <row r="2609" spans="1:3" x14ac:dyDescent="0.2">
      <c r="A2609" s="1">
        <v>127</v>
      </c>
      <c r="B2609" s="1">
        <v>240449</v>
      </c>
      <c r="C2609" s="1">
        <v>7574.2849999999999</v>
      </c>
    </row>
    <row r="2610" spans="1:3" x14ac:dyDescent="0.2">
      <c r="A2610" s="1">
        <v>127</v>
      </c>
      <c r="B2610" s="1">
        <v>163282</v>
      </c>
      <c r="C2610" s="1">
        <v>7713.5659999999998</v>
      </c>
    </row>
    <row r="2611" spans="1:3" x14ac:dyDescent="0.2">
      <c r="A2611" s="1">
        <v>127</v>
      </c>
      <c r="B2611" s="1">
        <v>85256</v>
      </c>
      <c r="C2611" s="1">
        <v>7802.5439999999999</v>
      </c>
    </row>
    <row r="2612" spans="1:3" x14ac:dyDescent="0.2">
      <c r="A2612" s="1">
        <v>127</v>
      </c>
      <c r="B2612" s="1">
        <v>982</v>
      </c>
      <c r="C2612" s="1">
        <v>8427.1980000000003</v>
      </c>
    </row>
    <row r="2613" spans="1:3" x14ac:dyDescent="0.2">
      <c r="A2613" s="1">
        <v>127</v>
      </c>
      <c r="B2613" s="1">
        <v>0</v>
      </c>
      <c r="C2613" s="1">
        <v>110.789</v>
      </c>
    </row>
    <row r="2614" spans="1:3" x14ac:dyDescent="0.2">
      <c r="A2614" s="1">
        <v>128</v>
      </c>
      <c r="B2614" s="1">
        <v>322179</v>
      </c>
      <c r="C2614" s="1">
        <v>1235.386</v>
      </c>
    </row>
    <row r="2615" spans="1:3" x14ac:dyDescent="0.2">
      <c r="A2615" s="1">
        <v>128</v>
      </c>
      <c r="B2615" s="1">
        <v>376238</v>
      </c>
      <c r="C2615" s="1">
        <v>923.50199999999995</v>
      </c>
    </row>
    <row r="2616" spans="1:3" x14ac:dyDescent="0.2">
      <c r="A2616" s="1">
        <v>128</v>
      </c>
      <c r="B2616" s="1">
        <v>411759</v>
      </c>
      <c r="C2616" s="1">
        <v>6651.54</v>
      </c>
    </row>
    <row r="2617" spans="1:3" x14ac:dyDescent="0.2">
      <c r="A2617" s="1">
        <v>128</v>
      </c>
      <c r="B2617" s="1">
        <v>331656</v>
      </c>
      <c r="C2617" s="1">
        <v>8010.1620000000003</v>
      </c>
    </row>
    <row r="2618" spans="1:3" x14ac:dyDescent="0.2">
      <c r="A2618" s="1">
        <v>128</v>
      </c>
      <c r="B2618" s="1">
        <v>253698</v>
      </c>
      <c r="C2618" s="1">
        <v>7794.1350000000002</v>
      </c>
    </row>
    <row r="2619" spans="1:3" x14ac:dyDescent="0.2">
      <c r="A2619" s="1">
        <v>128</v>
      </c>
      <c r="B2619" s="1">
        <v>175726</v>
      </c>
      <c r="C2619" s="1">
        <v>7796.8810000000003</v>
      </c>
    </row>
    <row r="2620" spans="1:3" x14ac:dyDescent="0.2">
      <c r="A2620" s="1">
        <v>128</v>
      </c>
      <c r="B2620" s="1">
        <v>91949</v>
      </c>
      <c r="C2620" s="1">
        <v>8374.2839999999997</v>
      </c>
    </row>
    <row r="2621" spans="1:3" x14ac:dyDescent="0.2">
      <c r="A2621" s="1">
        <v>128</v>
      </c>
      <c r="B2621" s="1">
        <v>7407</v>
      </c>
      <c r="C2621" s="1">
        <v>8453.8109999999997</v>
      </c>
    </row>
    <row r="2622" spans="1:3" x14ac:dyDescent="0.2">
      <c r="A2622" s="1">
        <v>128</v>
      </c>
      <c r="B2622" s="1">
        <v>0</v>
      </c>
      <c r="C2622" s="1">
        <v>753.38499999999999</v>
      </c>
    </row>
    <row r="2623" spans="1:3" x14ac:dyDescent="0.2">
      <c r="A2623" s="1">
        <v>129</v>
      </c>
      <c r="B2623" s="1">
        <v>303250</v>
      </c>
      <c r="C2623" s="1">
        <v>992.26700000000005</v>
      </c>
    </row>
    <row r="2624" spans="1:3" x14ac:dyDescent="0.2">
      <c r="A2624" s="1">
        <v>129</v>
      </c>
      <c r="B2624" s="1">
        <v>362829</v>
      </c>
      <c r="C2624" s="1">
        <v>955.83500000000004</v>
      </c>
    </row>
    <row r="2625" spans="1:3" x14ac:dyDescent="0.2">
      <c r="A2625" s="1">
        <v>129</v>
      </c>
      <c r="B2625" s="1">
        <v>419503</v>
      </c>
      <c r="C2625" s="1">
        <v>6093.52</v>
      </c>
    </row>
    <row r="2626" spans="1:3" x14ac:dyDescent="0.2">
      <c r="A2626" s="1">
        <v>129</v>
      </c>
      <c r="B2626" s="1">
        <v>349827</v>
      </c>
      <c r="C2626" s="1">
        <v>6961.7240000000002</v>
      </c>
    </row>
    <row r="2627" spans="1:3" x14ac:dyDescent="0.2">
      <c r="A2627" s="1">
        <v>129</v>
      </c>
      <c r="B2627" s="1">
        <v>289067</v>
      </c>
      <c r="C2627" s="1">
        <v>6075.8590000000004</v>
      </c>
    </row>
    <row r="2628" spans="1:3" x14ac:dyDescent="0.2">
      <c r="A2628" s="1">
        <v>129</v>
      </c>
      <c r="B2628" s="1">
        <v>211515</v>
      </c>
      <c r="C2628" s="1">
        <v>7754.8869999999997</v>
      </c>
    </row>
    <row r="2629" spans="1:3" x14ac:dyDescent="0.2">
      <c r="A2629" s="1">
        <v>129</v>
      </c>
      <c r="B2629" s="1">
        <v>132575</v>
      </c>
      <c r="C2629" s="1">
        <v>7893.6570000000002</v>
      </c>
    </row>
    <row r="2630" spans="1:3" x14ac:dyDescent="0.2">
      <c r="A2630" s="1">
        <v>129</v>
      </c>
      <c r="B2630" s="1">
        <v>52720</v>
      </c>
      <c r="C2630" s="1">
        <v>7985.2</v>
      </c>
    </row>
    <row r="2631" spans="1:3" x14ac:dyDescent="0.2">
      <c r="A2631" s="1">
        <v>129</v>
      </c>
      <c r="B2631" s="1">
        <v>0</v>
      </c>
      <c r="C2631" s="1">
        <v>5283.7209999999995</v>
      </c>
    </row>
    <row r="2632" spans="1:3" x14ac:dyDescent="0.2">
      <c r="A2632" s="1">
        <v>130</v>
      </c>
      <c r="B2632" s="1">
        <v>107076</v>
      </c>
      <c r="C2632" s="1">
        <v>601.16700000000003</v>
      </c>
    </row>
    <row r="2633" spans="1:3" x14ac:dyDescent="0.2">
      <c r="A2633" s="1">
        <v>130</v>
      </c>
      <c r="B2633" s="1">
        <v>342505</v>
      </c>
      <c r="C2633" s="1">
        <v>854.74900000000002</v>
      </c>
    </row>
    <row r="2634" spans="1:3" x14ac:dyDescent="0.2">
      <c r="A2634" s="1">
        <v>130</v>
      </c>
      <c r="B2634" s="1">
        <v>466498</v>
      </c>
      <c r="C2634" s="1">
        <v>1880.2429999999999</v>
      </c>
    </row>
    <row r="2635" spans="1:3" x14ac:dyDescent="0.2">
      <c r="A2635" s="1">
        <v>130</v>
      </c>
      <c r="B2635" s="1">
        <v>391922</v>
      </c>
      <c r="C2635" s="1">
        <v>7470.134</v>
      </c>
    </row>
    <row r="2636" spans="1:3" x14ac:dyDescent="0.2">
      <c r="A2636" s="1">
        <v>130</v>
      </c>
      <c r="B2636" s="1">
        <v>314467</v>
      </c>
      <c r="C2636" s="1">
        <v>7734.402</v>
      </c>
    </row>
    <row r="2637" spans="1:3" x14ac:dyDescent="0.2">
      <c r="A2637" s="1">
        <v>130</v>
      </c>
      <c r="B2637" s="1">
        <v>238016</v>
      </c>
      <c r="C2637" s="1">
        <v>7642.826</v>
      </c>
    </row>
    <row r="2638" spans="1:3" x14ac:dyDescent="0.2">
      <c r="A2638" s="1">
        <v>130</v>
      </c>
      <c r="B2638" s="1">
        <v>160728</v>
      </c>
      <c r="C2638" s="1">
        <v>7725.6850000000004</v>
      </c>
    </row>
    <row r="2639" spans="1:3" x14ac:dyDescent="0.2">
      <c r="A2639" s="1">
        <v>130</v>
      </c>
      <c r="B2639" s="1">
        <v>81387</v>
      </c>
      <c r="C2639" s="1">
        <v>7933.8289999999997</v>
      </c>
    </row>
    <row r="2640" spans="1:3" x14ac:dyDescent="0.2">
      <c r="A2640" s="1">
        <v>130</v>
      </c>
      <c r="B2640" s="1">
        <v>0</v>
      </c>
      <c r="C2640" s="1">
        <v>8149.12</v>
      </c>
    </row>
    <row r="2641" spans="1:3" x14ac:dyDescent="0.2">
      <c r="A2641" s="1">
        <v>131</v>
      </c>
      <c r="B2641" s="1">
        <v>12487</v>
      </c>
      <c r="C2641" s="1">
        <v>101.843</v>
      </c>
    </row>
    <row r="2642" spans="1:3" x14ac:dyDescent="0.2">
      <c r="A2642" s="1">
        <v>131</v>
      </c>
      <c r="B2642" s="1">
        <v>333333</v>
      </c>
      <c r="C2642" s="1">
        <v>1129.8610000000001</v>
      </c>
    </row>
    <row r="2643" spans="1:3" x14ac:dyDescent="0.2">
      <c r="A2643" s="1">
        <v>131</v>
      </c>
      <c r="B2643" s="1">
        <v>382879</v>
      </c>
      <c r="C2643" s="1">
        <v>689.399</v>
      </c>
    </row>
    <row r="2644" spans="1:3" x14ac:dyDescent="0.2">
      <c r="A2644" s="1">
        <v>131</v>
      </c>
      <c r="B2644" s="1">
        <v>431915</v>
      </c>
      <c r="C2644" s="1">
        <v>4883.8739999999998</v>
      </c>
    </row>
    <row r="2645" spans="1:3" x14ac:dyDescent="0.2">
      <c r="A2645" s="1">
        <v>131</v>
      </c>
      <c r="B2645" s="1">
        <v>352500</v>
      </c>
      <c r="C2645" s="1">
        <v>7929.7539999999999</v>
      </c>
    </row>
    <row r="2646" spans="1:3" x14ac:dyDescent="0.2">
      <c r="A2646" s="1">
        <v>131</v>
      </c>
      <c r="B2646" s="1">
        <v>275522</v>
      </c>
      <c r="C2646" s="1">
        <v>7701.5649999999996</v>
      </c>
    </row>
    <row r="2647" spans="1:3" x14ac:dyDescent="0.2">
      <c r="A2647" s="1">
        <v>131</v>
      </c>
      <c r="B2647" s="1">
        <v>197050</v>
      </c>
      <c r="C2647" s="1">
        <v>7842.8789999999999</v>
      </c>
    </row>
    <row r="2648" spans="1:3" x14ac:dyDescent="0.2">
      <c r="A2648" s="1">
        <v>131</v>
      </c>
      <c r="B2648" s="1">
        <v>118429</v>
      </c>
      <c r="C2648" s="1">
        <v>7861.9840000000004</v>
      </c>
    </row>
    <row r="2649" spans="1:3" x14ac:dyDescent="0.2">
      <c r="A2649" s="1">
        <v>131</v>
      </c>
      <c r="B2649" s="1">
        <v>35851</v>
      </c>
      <c r="C2649" s="1">
        <v>8256.875</v>
      </c>
    </row>
    <row r="2650" spans="1:3" x14ac:dyDescent="0.2">
      <c r="A2650" s="1">
        <v>131</v>
      </c>
      <c r="B2650" s="1">
        <v>0</v>
      </c>
      <c r="C2650" s="1">
        <v>3596.9490000000001</v>
      </c>
    </row>
    <row r="2651" spans="1:3" x14ac:dyDescent="0.2">
      <c r="A2651" s="1">
        <v>132</v>
      </c>
      <c r="B2651" s="1">
        <v>191252</v>
      </c>
      <c r="C2651" s="1">
        <v>733.64200000000005</v>
      </c>
    </row>
    <row r="2652" spans="1:3" x14ac:dyDescent="0.2">
      <c r="A2652" s="1">
        <v>132</v>
      </c>
      <c r="B2652" s="1">
        <v>377160</v>
      </c>
      <c r="C2652" s="1">
        <v>1070.0619999999999</v>
      </c>
    </row>
    <row r="2653" spans="1:3" x14ac:dyDescent="0.2">
      <c r="A2653" s="1">
        <v>132</v>
      </c>
      <c r="B2653" s="1">
        <v>432776</v>
      </c>
      <c r="C2653" s="1">
        <v>807.64300000000003</v>
      </c>
    </row>
    <row r="2654" spans="1:3" x14ac:dyDescent="0.2">
      <c r="A2654" s="1">
        <v>132</v>
      </c>
      <c r="B2654" s="1">
        <v>401919</v>
      </c>
      <c r="C2654" s="1">
        <v>7188.3220000000001</v>
      </c>
    </row>
    <row r="2655" spans="1:3" x14ac:dyDescent="0.2">
      <c r="A2655" s="1">
        <v>132</v>
      </c>
      <c r="B2655" s="1">
        <v>326213</v>
      </c>
      <c r="C2655" s="1">
        <v>7565.3190000000004</v>
      </c>
    </row>
    <row r="2656" spans="1:3" x14ac:dyDescent="0.2">
      <c r="A2656" s="1">
        <v>132</v>
      </c>
      <c r="B2656" s="1">
        <v>249014</v>
      </c>
      <c r="C2656" s="1">
        <v>7719.8689999999997</v>
      </c>
    </row>
    <row r="2657" spans="1:3" x14ac:dyDescent="0.2">
      <c r="A2657" s="1">
        <v>132</v>
      </c>
      <c r="B2657" s="1">
        <v>188701</v>
      </c>
      <c r="C2657" s="1">
        <v>6031.174</v>
      </c>
    </row>
    <row r="2658" spans="1:3" x14ac:dyDescent="0.2">
      <c r="A2658" s="1">
        <v>132</v>
      </c>
      <c r="B2658" s="1">
        <v>111602</v>
      </c>
      <c r="C2658" s="1">
        <v>7721.7629999999999</v>
      </c>
    </row>
    <row r="2659" spans="1:3" x14ac:dyDescent="0.2">
      <c r="A2659" s="1">
        <v>132</v>
      </c>
      <c r="B2659" s="1">
        <v>32918</v>
      </c>
      <c r="C2659" s="1">
        <v>7848.0749999999998</v>
      </c>
    </row>
    <row r="2660" spans="1:3" x14ac:dyDescent="0.2">
      <c r="A2660" s="1">
        <v>132</v>
      </c>
      <c r="B2660" s="1">
        <v>0</v>
      </c>
      <c r="C2660" s="1">
        <v>3301.6289999999999</v>
      </c>
    </row>
    <row r="2661" spans="1:3" x14ac:dyDescent="0.2">
      <c r="A2661" s="1">
        <v>133</v>
      </c>
      <c r="B2661" s="1">
        <v>156033</v>
      </c>
      <c r="C2661" s="1">
        <v>689.52200000000005</v>
      </c>
    </row>
    <row r="2662" spans="1:3" x14ac:dyDescent="0.2">
      <c r="A2662" s="1">
        <v>133</v>
      </c>
      <c r="B2662" s="1">
        <v>348425</v>
      </c>
      <c r="C2662" s="1">
        <v>1144.586</v>
      </c>
    </row>
    <row r="2663" spans="1:3" x14ac:dyDescent="0.2">
      <c r="A2663" s="1">
        <v>133</v>
      </c>
      <c r="B2663" s="1">
        <v>445292</v>
      </c>
      <c r="C2663" s="1">
        <v>3628.0749999999998</v>
      </c>
    </row>
    <row r="2664" spans="1:3" x14ac:dyDescent="0.2">
      <c r="A2664" s="1">
        <v>133</v>
      </c>
      <c r="B2664" s="1">
        <v>367950</v>
      </c>
      <c r="C2664" s="1">
        <v>7732.5469999999996</v>
      </c>
    </row>
    <row r="2665" spans="1:3" x14ac:dyDescent="0.2">
      <c r="A2665" s="1">
        <v>133</v>
      </c>
      <c r="B2665" s="1">
        <v>289193</v>
      </c>
      <c r="C2665" s="1">
        <v>7871.42</v>
      </c>
    </row>
    <row r="2666" spans="1:3" x14ac:dyDescent="0.2">
      <c r="A2666" s="1">
        <v>133</v>
      </c>
      <c r="B2666" s="1">
        <v>210615</v>
      </c>
      <c r="C2666" s="1">
        <v>7858.491</v>
      </c>
    </row>
    <row r="2667" spans="1:3" x14ac:dyDescent="0.2">
      <c r="A2667" s="1">
        <v>133</v>
      </c>
      <c r="B2667" s="1">
        <v>131321</v>
      </c>
      <c r="C2667" s="1">
        <v>7928.5860000000002</v>
      </c>
    </row>
    <row r="2668" spans="1:3" x14ac:dyDescent="0.2">
      <c r="A2668" s="1">
        <v>133</v>
      </c>
      <c r="B2668" s="1">
        <v>48527</v>
      </c>
      <c r="C2668" s="1">
        <v>8278.2669999999998</v>
      </c>
    </row>
    <row r="2669" spans="1:3" x14ac:dyDescent="0.2">
      <c r="A2669" s="1">
        <v>133</v>
      </c>
      <c r="B2669" s="1">
        <v>0</v>
      </c>
      <c r="C2669" s="1">
        <v>4862.0879999999997</v>
      </c>
    </row>
    <row r="2670" spans="1:3" x14ac:dyDescent="0.2">
      <c r="A2670" s="1">
        <v>134</v>
      </c>
      <c r="B2670" s="1">
        <v>118998</v>
      </c>
      <c r="C2670" s="1">
        <v>627.12199999999996</v>
      </c>
    </row>
    <row r="2671" spans="1:3" x14ac:dyDescent="0.2">
      <c r="A2671" s="1">
        <v>134</v>
      </c>
      <c r="B2671" s="1">
        <v>311624</v>
      </c>
      <c r="C2671" s="1">
        <v>972.19299999999998</v>
      </c>
    </row>
    <row r="2672" spans="1:3" x14ac:dyDescent="0.2">
      <c r="A2672" s="1">
        <v>134</v>
      </c>
      <c r="B2672" s="1">
        <v>458294</v>
      </c>
      <c r="C2672" s="1">
        <v>2558.6579999999999</v>
      </c>
    </row>
    <row r="2673" spans="1:3" x14ac:dyDescent="0.2">
      <c r="A2673" s="1">
        <v>134</v>
      </c>
      <c r="B2673" s="1">
        <v>387191</v>
      </c>
      <c r="C2673" s="1">
        <v>7109.1450000000004</v>
      </c>
    </row>
    <row r="2674" spans="1:3" x14ac:dyDescent="0.2">
      <c r="A2674" s="1">
        <v>134</v>
      </c>
      <c r="B2674" s="1">
        <v>306277</v>
      </c>
      <c r="C2674" s="1">
        <v>8090.9920000000002</v>
      </c>
    </row>
    <row r="2675" spans="1:3" x14ac:dyDescent="0.2">
      <c r="A2675" s="1">
        <v>134</v>
      </c>
      <c r="B2675" s="1">
        <v>224675</v>
      </c>
      <c r="C2675" s="1">
        <v>8161.7820000000002</v>
      </c>
    </row>
    <row r="2676" spans="1:3" x14ac:dyDescent="0.2">
      <c r="A2676" s="1">
        <v>134</v>
      </c>
      <c r="B2676" s="1">
        <v>143500</v>
      </c>
      <c r="C2676" s="1">
        <v>8116.8419999999996</v>
      </c>
    </row>
    <row r="2677" spans="1:3" x14ac:dyDescent="0.2">
      <c r="A2677" s="1">
        <v>134</v>
      </c>
      <c r="B2677" s="1">
        <v>59168</v>
      </c>
      <c r="C2677" s="1">
        <v>8429.5589999999993</v>
      </c>
    </row>
    <row r="2678" spans="1:3" x14ac:dyDescent="0.2">
      <c r="A2678" s="1">
        <v>134</v>
      </c>
      <c r="B2678" s="1">
        <v>0</v>
      </c>
      <c r="C2678" s="1">
        <v>5928.8239999999996</v>
      </c>
    </row>
    <row r="2679" spans="1:3" x14ac:dyDescent="0.2">
      <c r="A2679" s="1">
        <v>135</v>
      </c>
      <c r="B2679" s="1">
        <v>76537</v>
      </c>
      <c r="C2679" s="1">
        <v>505.48700000000002</v>
      </c>
    </row>
    <row r="2680" spans="1:3" x14ac:dyDescent="0.2">
      <c r="A2680" s="1">
        <v>135</v>
      </c>
      <c r="B2680" s="1">
        <v>345318</v>
      </c>
      <c r="C2680" s="1">
        <v>1146.1189999999999</v>
      </c>
    </row>
    <row r="2681" spans="1:3" x14ac:dyDescent="0.2">
      <c r="A2681" s="1">
        <v>135</v>
      </c>
      <c r="B2681" s="1">
        <v>459659</v>
      </c>
      <c r="C2681" s="1">
        <v>2368.3589999999999</v>
      </c>
    </row>
    <row r="2682" spans="1:3" x14ac:dyDescent="0.2">
      <c r="A2682" s="1">
        <v>135</v>
      </c>
      <c r="B2682" s="1">
        <v>380915</v>
      </c>
      <c r="C2682" s="1">
        <v>7868.7179999999998</v>
      </c>
    </row>
    <row r="2683" spans="1:3" x14ac:dyDescent="0.2">
      <c r="A2683" s="1">
        <v>135</v>
      </c>
      <c r="B2683" s="1">
        <v>302080</v>
      </c>
      <c r="C2683" s="1">
        <v>7886.3620000000001</v>
      </c>
    </row>
    <row r="2684" spans="1:3" x14ac:dyDescent="0.2">
      <c r="A2684" s="1">
        <v>135</v>
      </c>
      <c r="B2684" s="1">
        <v>224164</v>
      </c>
      <c r="C2684" s="1">
        <v>7794.3289999999997</v>
      </c>
    </row>
    <row r="2685" spans="1:3" x14ac:dyDescent="0.2">
      <c r="A2685" s="1">
        <v>135</v>
      </c>
      <c r="B2685" s="1">
        <v>144569</v>
      </c>
      <c r="C2685" s="1">
        <v>7942.174</v>
      </c>
    </row>
    <row r="2686" spans="1:3" x14ac:dyDescent="0.2">
      <c r="A2686" s="1">
        <v>135</v>
      </c>
      <c r="B2686" s="1">
        <v>59593</v>
      </c>
      <c r="C2686" s="1">
        <v>8499.4570000000003</v>
      </c>
    </row>
    <row r="2687" spans="1:3" x14ac:dyDescent="0.2">
      <c r="A2687" s="1">
        <v>135</v>
      </c>
      <c r="B2687" s="1">
        <v>0</v>
      </c>
      <c r="C2687" s="1">
        <v>5966.8980000000001</v>
      </c>
    </row>
    <row r="2688" spans="1:3" x14ac:dyDescent="0.2">
      <c r="A2688" s="1">
        <v>136</v>
      </c>
      <c r="B2688" s="1">
        <v>22341</v>
      </c>
      <c r="C2688" s="1">
        <v>229.01900000000001</v>
      </c>
    </row>
    <row r="2689" spans="1:3" x14ac:dyDescent="0.2">
      <c r="A2689" s="1">
        <v>136</v>
      </c>
      <c r="B2689" s="1">
        <v>348862</v>
      </c>
      <c r="C2689" s="1">
        <v>1107.991</v>
      </c>
    </row>
    <row r="2690" spans="1:3" x14ac:dyDescent="0.2">
      <c r="A2690" s="1">
        <v>136</v>
      </c>
      <c r="B2690" s="1">
        <v>419565</v>
      </c>
      <c r="C2690" s="1">
        <v>1064.82</v>
      </c>
    </row>
    <row r="2691" spans="1:3" x14ac:dyDescent="0.2">
      <c r="A2691" s="1">
        <v>136</v>
      </c>
      <c r="B2691" s="1">
        <v>400609</v>
      </c>
      <c r="C2691" s="1">
        <v>7530.8230000000003</v>
      </c>
    </row>
    <row r="2692" spans="1:3" x14ac:dyDescent="0.2">
      <c r="A2692" s="1">
        <v>136</v>
      </c>
      <c r="B2692" s="1">
        <v>320918</v>
      </c>
      <c r="C2692" s="1">
        <v>7955.4889999999996</v>
      </c>
    </row>
    <row r="2693" spans="1:3" x14ac:dyDescent="0.2">
      <c r="A2693" s="1">
        <v>136</v>
      </c>
      <c r="B2693" s="1">
        <v>241462</v>
      </c>
      <c r="C2693" s="1">
        <v>7941.4390000000003</v>
      </c>
    </row>
    <row r="2694" spans="1:3" x14ac:dyDescent="0.2">
      <c r="A2694" s="1">
        <v>136</v>
      </c>
      <c r="B2694" s="1">
        <v>161286</v>
      </c>
      <c r="C2694" s="1">
        <v>8017.4650000000001</v>
      </c>
    </row>
    <row r="2695" spans="1:3" x14ac:dyDescent="0.2">
      <c r="A2695" s="1">
        <v>136</v>
      </c>
      <c r="B2695" s="1">
        <v>77693</v>
      </c>
      <c r="C2695" s="1">
        <v>8359.2009999999991</v>
      </c>
    </row>
    <row r="2696" spans="1:3" x14ac:dyDescent="0.2">
      <c r="A2696" s="1">
        <v>136</v>
      </c>
      <c r="B2696" s="1">
        <v>0</v>
      </c>
      <c r="C2696" s="1">
        <v>7775.4340000000002</v>
      </c>
    </row>
    <row r="2697" spans="1:3" x14ac:dyDescent="0.2">
      <c r="A2697" s="1">
        <v>137</v>
      </c>
      <c r="B2697" s="1">
        <v>28669</v>
      </c>
      <c r="C2697" s="1">
        <v>236.90600000000001</v>
      </c>
    </row>
    <row r="2698" spans="1:3" x14ac:dyDescent="0.2">
      <c r="A2698" s="1">
        <v>137</v>
      </c>
      <c r="B2698" s="1">
        <v>336102</v>
      </c>
      <c r="C2698" s="1">
        <v>950.64499999999998</v>
      </c>
    </row>
    <row r="2699" spans="1:3" x14ac:dyDescent="0.2">
      <c r="A2699" s="1">
        <v>137</v>
      </c>
      <c r="B2699" s="1">
        <v>418237</v>
      </c>
      <c r="C2699" s="1">
        <v>1025.7719999999999</v>
      </c>
    </row>
    <row r="2700" spans="1:3" x14ac:dyDescent="0.2">
      <c r="A2700" s="1">
        <v>137</v>
      </c>
      <c r="B2700" s="1">
        <v>403694</v>
      </c>
      <c r="C2700" s="1">
        <v>7401.7529999999997</v>
      </c>
    </row>
    <row r="2701" spans="1:3" x14ac:dyDescent="0.2">
      <c r="A2701" s="1">
        <v>137</v>
      </c>
      <c r="B2701" s="1">
        <v>321418</v>
      </c>
      <c r="C2701" s="1">
        <v>8226.83</v>
      </c>
    </row>
    <row r="2702" spans="1:3" x14ac:dyDescent="0.2">
      <c r="A2702" s="1">
        <v>137</v>
      </c>
      <c r="B2702" s="1">
        <v>236787</v>
      </c>
      <c r="C2702" s="1">
        <v>8459.1110000000008</v>
      </c>
    </row>
    <row r="2703" spans="1:3" x14ac:dyDescent="0.2">
      <c r="A2703" s="1">
        <v>137</v>
      </c>
      <c r="B2703" s="1">
        <v>153128</v>
      </c>
      <c r="C2703" s="1">
        <v>8365.4889999999996</v>
      </c>
    </row>
    <row r="2704" spans="1:3" x14ac:dyDescent="0.2">
      <c r="A2704" s="1">
        <v>137</v>
      </c>
      <c r="B2704" s="1">
        <v>66948</v>
      </c>
      <c r="C2704" s="1">
        <v>8618.3739999999998</v>
      </c>
    </row>
    <row r="2705" spans="1:3" x14ac:dyDescent="0.2">
      <c r="A2705" s="1">
        <v>137</v>
      </c>
      <c r="B2705" s="1">
        <v>0</v>
      </c>
      <c r="C2705" s="1">
        <v>6704.8109999999997</v>
      </c>
    </row>
    <row r="2706" spans="1:3" x14ac:dyDescent="0.2">
      <c r="A2706" s="1">
        <v>138</v>
      </c>
      <c r="B2706" s="1">
        <v>54515</v>
      </c>
      <c r="C2706" s="1">
        <v>355.88299999999998</v>
      </c>
    </row>
    <row r="2707" spans="1:3" x14ac:dyDescent="0.2">
      <c r="A2707" s="1">
        <v>138</v>
      </c>
      <c r="B2707" s="1">
        <v>352594</v>
      </c>
      <c r="C2707" s="1">
        <v>860.52499999999998</v>
      </c>
    </row>
    <row r="2708" spans="1:3" x14ac:dyDescent="0.2">
      <c r="A2708" s="1">
        <v>138</v>
      </c>
      <c r="B2708" s="1">
        <v>473034</v>
      </c>
      <c r="C2708" s="1">
        <v>1247.5540000000001</v>
      </c>
    </row>
    <row r="2709" spans="1:3" x14ac:dyDescent="0.2">
      <c r="A2709" s="1">
        <v>138</v>
      </c>
      <c r="B2709" s="1">
        <v>393744</v>
      </c>
      <c r="C2709" s="1">
        <v>8157.9110000000001</v>
      </c>
    </row>
    <row r="2710" spans="1:3" x14ac:dyDescent="0.2">
      <c r="A2710" s="1">
        <v>138</v>
      </c>
      <c r="B2710" s="1">
        <v>311800</v>
      </c>
      <c r="C2710" s="1">
        <v>8179.6989999999996</v>
      </c>
    </row>
    <row r="2711" spans="1:3" x14ac:dyDescent="0.2">
      <c r="A2711" s="1">
        <v>138</v>
      </c>
      <c r="B2711" s="1">
        <v>231547</v>
      </c>
      <c r="C2711" s="1">
        <v>8022.3429999999998</v>
      </c>
    </row>
    <row r="2712" spans="1:3" x14ac:dyDescent="0.2">
      <c r="A2712" s="1">
        <v>138</v>
      </c>
      <c r="B2712" s="1">
        <v>148557</v>
      </c>
      <c r="C2712" s="1">
        <v>8299.9590000000007</v>
      </c>
    </row>
    <row r="2713" spans="1:3" x14ac:dyDescent="0.2">
      <c r="A2713" s="1">
        <v>138</v>
      </c>
      <c r="B2713" s="1">
        <v>61741</v>
      </c>
      <c r="C2713" s="1">
        <v>8676.7669999999998</v>
      </c>
    </row>
    <row r="2714" spans="1:3" x14ac:dyDescent="0.2">
      <c r="A2714" s="1">
        <v>138</v>
      </c>
      <c r="B2714" s="1">
        <v>0</v>
      </c>
      <c r="C2714" s="1">
        <v>6187.6059999999998</v>
      </c>
    </row>
    <row r="2715" spans="1:3" x14ac:dyDescent="0.2">
      <c r="A2715" s="1">
        <v>139</v>
      </c>
      <c r="B2715" s="1">
        <v>80421</v>
      </c>
      <c r="C2715" s="1">
        <v>527.51700000000005</v>
      </c>
    </row>
    <row r="2716" spans="1:3" x14ac:dyDescent="0.2">
      <c r="A2716" s="1">
        <v>139</v>
      </c>
      <c r="B2716" s="1">
        <v>352468</v>
      </c>
      <c r="C2716" s="1">
        <v>850.09400000000005</v>
      </c>
    </row>
    <row r="2717" spans="1:3" x14ac:dyDescent="0.2">
      <c r="A2717" s="1">
        <v>139</v>
      </c>
      <c r="B2717" s="1">
        <v>467884</v>
      </c>
      <c r="C2717" s="1">
        <v>1822.2850000000001</v>
      </c>
    </row>
    <row r="2718" spans="1:3" x14ac:dyDescent="0.2">
      <c r="A2718" s="1">
        <v>139</v>
      </c>
      <c r="B2718" s="1">
        <v>384987</v>
      </c>
      <c r="C2718" s="1">
        <v>8286.4459999999999</v>
      </c>
    </row>
    <row r="2719" spans="1:3" x14ac:dyDescent="0.2">
      <c r="A2719" s="1">
        <v>139</v>
      </c>
      <c r="B2719" s="1">
        <v>309549</v>
      </c>
      <c r="C2719" s="1">
        <v>7536.62</v>
      </c>
    </row>
    <row r="2720" spans="1:3" x14ac:dyDescent="0.2">
      <c r="A2720" s="1">
        <v>139</v>
      </c>
      <c r="B2720" s="1">
        <v>230437</v>
      </c>
      <c r="C2720" s="1">
        <v>7910.9309999999996</v>
      </c>
    </row>
    <row r="2721" spans="1:3" x14ac:dyDescent="0.2">
      <c r="A2721" s="1">
        <v>139</v>
      </c>
      <c r="B2721" s="1">
        <v>148873</v>
      </c>
      <c r="C2721" s="1">
        <v>8160.9380000000001</v>
      </c>
    </row>
    <row r="2722" spans="1:3" x14ac:dyDescent="0.2">
      <c r="A2722" s="1">
        <v>139</v>
      </c>
      <c r="B2722" s="1">
        <v>60768</v>
      </c>
      <c r="C2722" s="1">
        <v>8805.6239999999998</v>
      </c>
    </row>
    <row r="2723" spans="1:3" x14ac:dyDescent="0.2">
      <c r="A2723" s="1">
        <v>139</v>
      </c>
      <c r="B2723" s="1">
        <v>0</v>
      </c>
      <c r="C2723" s="1">
        <v>6083.9989999999998</v>
      </c>
    </row>
    <row r="2724" spans="1:3" x14ac:dyDescent="0.2">
      <c r="A2724" s="1">
        <v>140</v>
      </c>
      <c r="B2724" s="1">
        <v>85079</v>
      </c>
      <c r="C2724" s="1">
        <v>577.54100000000005</v>
      </c>
    </row>
    <row r="2725" spans="1:3" x14ac:dyDescent="0.2">
      <c r="A2725" s="1">
        <v>140</v>
      </c>
      <c r="B2725" s="1">
        <v>309711</v>
      </c>
      <c r="C2725" s="1">
        <v>1033.402</v>
      </c>
    </row>
    <row r="2726" spans="1:3" x14ac:dyDescent="0.2">
      <c r="A2726" s="1">
        <v>140</v>
      </c>
      <c r="B2726" s="1">
        <v>465821</v>
      </c>
      <c r="C2726" s="1">
        <v>1805.01</v>
      </c>
    </row>
    <row r="2727" spans="1:3" x14ac:dyDescent="0.2">
      <c r="A2727" s="1">
        <v>140</v>
      </c>
      <c r="B2727" s="1">
        <v>400979</v>
      </c>
      <c r="C2727" s="1">
        <v>6470.0919999999996</v>
      </c>
    </row>
    <row r="2728" spans="1:3" x14ac:dyDescent="0.2">
      <c r="A2728" s="1">
        <v>140</v>
      </c>
      <c r="B2728" s="1">
        <v>318448</v>
      </c>
      <c r="C2728" s="1">
        <v>8263.8009999999995</v>
      </c>
    </row>
    <row r="2729" spans="1:3" x14ac:dyDescent="0.2">
      <c r="A2729" s="1">
        <v>140</v>
      </c>
      <c r="B2729" s="1">
        <v>235730</v>
      </c>
      <c r="C2729" s="1">
        <v>8256.3610000000008</v>
      </c>
    </row>
    <row r="2730" spans="1:3" x14ac:dyDescent="0.2">
      <c r="A2730" s="1">
        <v>140</v>
      </c>
      <c r="B2730" s="1">
        <v>153380</v>
      </c>
      <c r="C2730" s="1">
        <v>8234.6370000000006</v>
      </c>
    </row>
    <row r="2731" spans="1:3" x14ac:dyDescent="0.2">
      <c r="A2731" s="1">
        <v>140</v>
      </c>
      <c r="B2731" s="1">
        <v>67228</v>
      </c>
      <c r="C2731" s="1">
        <v>8614.5840000000007</v>
      </c>
    </row>
    <row r="2732" spans="1:3" x14ac:dyDescent="0.2">
      <c r="A2732" s="1">
        <v>140</v>
      </c>
      <c r="B2732" s="1">
        <v>0</v>
      </c>
      <c r="C2732" s="1">
        <v>6736.1750000000002</v>
      </c>
    </row>
    <row r="2733" spans="1:3" x14ac:dyDescent="0.2">
      <c r="A2733" s="1">
        <v>141</v>
      </c>
      <c r="B2733" s="1">
        <v>60907</v>
      </c>
      <c r="C2733" s="1">
        <v>470.19600000000003</v>
      </c>
    </row>
    <row r="2734" spans="1:3" x14ac:dyDescent="0.2">
      <c r="A2734" s="1">
        <v>141</v>
      </c>
      <c r="B2734" s="1">
        <v>324055</v>
      </c>
      <c r="C2734" s="1">
        <v>833.65200000000004</v>
      </c>
    </row>
    <row r="2735" spans="1:3" x14ac:dyDescent="0.2">
      <c r="A2735" s="1">
        <v>141</v>
      </c>
      <c r="B2735" s="1">
        <v>454567</v>
      </c>
      <c r="C2735" s="1">
        <v>1319.4739999999999</v>
      </c>
    </row>
    <row r="2736" spans="1:3" x14ac:dyDescent="0.2">
      <c r="A2736" s="1">
        <v>141</v>
      </c>
      <c r="B2736" s="1">
        <v>409821</v>
      </c>
      <c r="C2736" s="1">
        <v>6382.4440000000004</v>
      </c>
    </row>
    <row r="2737" spans="1:3" x14ac:dyDescent="0.2">
      <c r="A2737" s="1">
        <v>141</v>
      </c>
      <c r="B2737" s="1">
        <v>327200</v>
      </c>
      <c r="C2737" s="1">
        <v>8254.5660000000007</v>
      </c>
    </row>
    <row r="2738" spans="1:3" x14ac:dyDescent="0.2">
      <c r="A2738" s="1">
        <v>141</v>
      </c>
      <c r="B2738" s="1">
        <v>244960</v>
      </c>
      <c r="C2738" s="1">
        <v>8222.7279999999992</v>
      </c>
    </row>
    <row r="2739" spans="1:3" x14ac:dyDescent="0.2">
      <c r="A2739" s="1">
        <v>141</v>
      </c>
      <c r="B2739" s="1">
        <v>163350</v>
      </c>
      <c r="C2739" s="1">
        <v>8156.3620000000001</v>
      </c>
    </row>
    <row r="2740" spans="1:3" x14ac:dyDescent="0.2">
      <c r="A2740" s="1">
        <v>141</v>
      </c>
      <c r="B2740" s="1">
        <v>78337</v>
      </c>
      <c r="C2740" s="1">
        <v>8503.1740000000009</v>
      </c>
    </row>
    <row r="2741" spans="1:3" x14ac:dyDescent="0.2">
      <c r="A2741" s="1">
        <v>141</v>
      </c>
      <c r="B2741" s="1">
        <v>0</v>
      </c>
      <c r="C2741" s="1">
        <v>7841.2839999999997</v>
      </c>
    </row>
    <row r="2742" spans="1:3" x14ac:dyDescent="0.2">
      <c r="A2742" s="1">
        <v>142</v>
      </c>
      <c r="B2742" s="1">
        <v>30016</v>
      </c>
      <c r="C2742" s="1">
        <v>249.56800000000001</v>
      </c>
    </row>
    <row r="2743" spans="1:3" x14ac:dyDescent="0.2">
      <c r="A2743" s="1">
        <v>142</v>
      </c>
      <c r="B2743" s="1">
        <v>343713</v>
      </c>
      <c r="C2743" s="1">
        <v>978.35699999999997</v>
      </c>
    </row>
    <row r="2744" spans="1:3" x14ac:dyDescent="0.2">
      <c r="A2744" s="1">
        <v>142</v>
      </c>
      <c r="B2744" s="1">
        <v>381232</v>
      </c>
      <c r="C2744" s="1">
        <v>730.86400000000003</v>
      </c>
    </row>
    <row r="2745" spans="1:3" x14ac:dyDescent="0.2">
      <c r="A2745" s="1">
        <v>142</v>
      </c>
      <c r="B2745" s="1">
        <v>425634</v>
      </c>
      <c r="C2745" s="1">
        <v>5462.96</v>
      </c>
    </row>
    <row r="2746" spans="1:3" x14ac:dyDescent="0.2">
      <c r="A2746" s="1">
        <v>142</v>
      </c>
      <c r="B2746" s="1">
        <v>342515</v>
      </c>
      <c r="C2746" s="1">
        <v>8311.16</v>
      </c>
    </row>
    <row r="2747" spans="1:3" x14ac:dyDescent="0.2">
      <c r="A2747" s="1">
        <v>142</v>
      </c>
      <c r="B2747" s="1">
        <v>277856</v>
      </c>
      <c r="C2747" s="1">
        <v>6465.58</v>
      </c>
    </row>
    <row r="2748" spans="1:3" x14ac:dyDescent="0.2">
      <c r="A2748" s="1">
        <v>142</v>
      </c>
      <c r="B2748" s="1">
        <v>194460</v>
      </c>
      <c r="C2748" s="1">
        <v>8339.5840000000007</v>
      </c>
    </row>
    <row r="2749" spans="1:3" x14ac:dyDescent="0.2">
      <c r="A2749" s="1">
        <v>142</v>
      </c>
      <c r="B2749" s="1">
        <v>111639</v>
      </c>
      <c r="C2749" s="1">
        <v>8281.9840000000004</v>
      </c>
    </row>
    <row r="2750" spans="1:3" x14ac:dyDescent="0.2">
      <c r="A2750" s="1">
        <v>142</v>
      </c>
      <c r="B2750" s="1">
        <v>22455</v>
      </c>
      <c r="C2750" s="1">
        <v>8918.2810000000009</v>
      </c>
    </row>
    <row r="2751" spans="1:3" x14ac:dyDescent="0.2">
      <c r="A2751" s="1">
        <v>142</v>
      </c>
      <c r="B2751" s="1">
        <v>0</v>
      </c>
      <c r="C2751" s="1">
        <v>2259.4960000000001</v>
      </c>
    </row>
    <row r="2752" spans="1:3" x14ac:dyDescent="0.2">
      <c r="A2752" s="1">
        <v>143</v>
      </c>
      <c r="B2752" s="1">
        <v>245594</v>
      </c>
      <c r="C2752" s="1">
        <v>866.28200000000004</v>
      </c>
    </row>
    <row r="2753" spans="1:3" x14ac:dyDescent="0.2">
      <c r="A2753" s="1">
        <v>143</v>
      </c>
      <c r="B2753" s="1">
        <v>322754</v>
      </c>
      <c r="C2753" s="1">
        <v>1070.4690000000001</v>
      </c>
    </row>
    <row r="2754" spans="1:3" x14ac:dyDescent="0.2">
      <c r="A2754" s="1">
        <v>143</v>
      </c>
      <c r="B2754" s="1">
        <v>447806</v>
      </c>
      <c r="C2754" s="1">
        <v>3265.2890000000002</v>
      </c>
    </row>
    <row r="2755" spans="1:3" x14ac:dyDescent="0.2">
      <c r="A2755" s="1">
        <v>143</v>
      </c>
      <c r="B2755" s="1">
        <v>375873</v>
      </c>
      <c r="C2755" s="1">
        <v>7193.125</v>
      </c>
    </row>
    <row r="2756" spans="1:3" x14ac:dyDescent="0.2">
      <c r="A2756" s="1">
        <v>143</v>
      </c>
      <c r="B2756" s="1">
        <v>292749</v>
      </c>
      <c r="C2756" s="1">
        <v>8321.9269999999997</v>
      </c>
    </row>
    <row r="2757" spans="1:3" x14ac:dyDescent="0.2">
      <c r="A2757" s="1">
        <v>143</v>
      </c>
      <c r="B2757" s="1">
        <v>209799</v>
      </c>
      <c r="C2757" s="1">
        <v>8283.6759999999995</v>
      </c>
    </row>
    <row r="2758" spans="1:3" x14ac:dyDescent="0.2">
      <c r="A2758" s="1">
        <v>143</v>
      </c>
      <c r="B2758" s="1">
        <v>126001</v>
      </c>
      <c r="C2758" s="1">
        <v>8387.8080000000009</v>
      </c>
    </row>
    <row r="2759" spans="1:3" x14ac:dyDescent="0.2">
      <c r="A2759" s="1">
        <v>143</v>
      </c>
      <c r="B2759" s="1">
        <v>39627</v>
      </c>
      <c r="C2759" s="1">
        <v>8623.6810000000005</v>
      </c>
    </row>
    <row r="2760" spans="1:3" x14ac:dyDescent="0.2">
      <c r="A2760" s="1">
        <v>143</v>
      </c>
      <c r="B2760" s="1">
        <v>0</v>
      </c>
      <c r="C2760" s="1">
        <v>3974.0059999999999</v>
      </c>
    </row>
    <row r="2761" spans="1:3" x14ac:dyDescent="0.2">
      <c r="A2761" s="1">
        <v>144</v>
      </c>
      <c r="B2761" s="1">
        <v>175251</v>
      </c>
      <c r="C2761" s="1">
        <v>842.82100000000003</v>
      </c>
    </row>
    <row r="2762" spans="1:3" x14ac:dyDescent="0.2">
      <c r="A2762" s="1">
        <v>144</v>
      </c>
      <c r="B2762" s="1">
        <v>346278</v>
      </c>
      <c r="C2762" s="1">
        <v>1487.7940000000001</v>
      </c>
    </row>
    <row r="2763" spans="1:3" x14ac:dyDescent="0.2">
      <c r="A2763" s="1">
        <v>144</v>
      </c>
      <c r="B2763" s="1">
        <v>450190</v>
      </c>
      <c r="C2763" s="1">
        <v>1325.356</v>
      </c>
    </row>
    <row r="2764" spans="1:3" x14ac:dyDescent="0.2">
      <c r="A2764" s="1">
        <v>144</v>
      </c>
      <c r="B2764" s="1">
        <v>381128</v>
      </c>
      <c r="C2764" s="1">
        <v>8214.5730000000003</v>
      </c>
    </row>
    <row r="2765" spans="1:3" x14ac:dyDescent="0.2">
      <c r="A2765" s="1">
        <v>144</v>
      </c>
      <c r="B2765" s="1">
        <v>297950</v>
      </c>
      <c r="C2765" s="1">
        <v>8317.5939999999991</v>
      </c>
    </row>
    <row r="2766" spans="1:3" x14ac:dyDescent="0.2">
      <c r="A2766" s="1">
        <v>144</v>
      </c>
      <c r="B2766" s="1">
        <v>215350</v>
      </c>
      <c r="C2766" s="1">
        <v>8268.6509999999998</v>
      </c>
    </row>
    <row r="2767" spans="1:3" x14ac:dyDescent="0.2">
      <c r="A2767" s="1">
        <v>144</v>
      </c>
      <c r="B2767" s="1">
        <v>134045</v>
      </c>
      <c r="C2767" s="1">
        <v>8121.2470000000003</v>
      </c>
    </row>
    <row r="2768" spans="1:3" x14ac:dyDescent="0.2">
      <c r="A2768" s="1">
        <v>144</v>
      </c>
      <c r="B2768" s="1">
        <v>49733</v>
      </c>
      <c r="C2768" s="1">
        <v>8431.0460000000003</v>
      </c>
    </row>
    <row r="2769" spans="1:3" x14ac:dyDescent="0.2">
      <c r="A2769" s="1">
        <v>144</v>
      </c>
      <c r="B2769" s="1">
        <v>0</v>
      </c>
      <c r="C2769" s="1">
        <v>4987.5200000000004</v>
      </c>
    </row>
    <row r="2770" spans="1:3" x14ac:dyDescent="0.2">
      <c r="A2770" s="1">
        <v>145</v>
      </c>
      <c r="B2770" s="1">
        <v>134308</v>
      </c>
      <c r="C2770" s="1">
        <v>763.22900000000004</v>
      </c>
    </row>
    <row r="2771" spans="1:3" x14ac:dyDescent="0.2">
      <c r="A2771" s="1">
        <v>145</v>
      </c>
      <c r="B2771" s="1">
        <v>341406</v>
      </c>
      <c r="C2771" s="1">
        <v>958.51599999999996</v>
      </c>
    </row>
    <row r="2772" spans="1:3" x14ac:dyDescent="0.2">
      <c r="A2772" s="1">
        <v>145</v>
      </c>
      <c r="B2772" s="1">
        <v>451907</v>
      </c>
      <c r="C2772" s="1">
        <v>3071.8449999999998</v>
      </c>
    </row>
    <row r="2773" spans="1:3" x14ac:dyDescent="0.2">
      <c r="A2773" s="1">
        <v>145</v>
      </c>
      <c r="B2773" s="1">
        <v>371846</v>
      </c>
      <c r="C2773" s="1">
        <v>8005.8770000000004</v>
      </c>
    </row>
    <row r="2774" spans="1:3" x14ac:dyDescent="0.2">
      <c r="A2774" s="1">
        <v>145</v>
      </c>
      <c r="B2774" s="1">
        <v>291936</v>
      </c>
      <c r="C2774" s="1">
        <v>7990.7510000000002</v>
      </c>
    </row>
    <row r="2775" spans="1:3" x14ac:dyDescent="0.2">
      <c r="A2775" s="1">
        <v>145</v>
      </c>
      <c r="B2775" s="1">
        <v>211689</v>
      </c>
      <c r="C2775" s="1">
        <v>8017.0140000000001</v>
      </c>
    </row>
    <row r="2776" spans="1:3" x14ac:dyDescent="0.2">
      <c r="A2776" s="1">
        <v>145</v>
      </c>
      <c r="B2776" s="1">
        <v>130276</v>
      </c>
      <c r="C2776" s="1">
        <v>8141.8639999999996</v>
      </c>
    </row>
    <row r="2777" spans="1:3" x14ac:dyDescent="0.2">
      <c r="A2777" s="1">
        <v>145</v>
      </c>
      <c r="B2777" s="1">
        <v>62747</v>
      </c>
      <c r="C2777" s="1">
        <v>6757.6009999999997</v>
      </c>
    </row>
    <row r="2778" spans="1:3" x14ac:dyDescent="0.2">
      <c r="A2778" s="1">
        <v>145</v>
      </c>
      <c r="B2778" s="1">
        <v>0</v>
      </c>
      <c r="C2778" s="1">
        <v>6282.66</v>
      </c>
    </row>
    <row r="2779" spans="1:3" x14ac:dyDescent="0.2">
      <c r="A2779" s="1">
        <v>146</v>
      </c>
      <c r="B2779" s="1">
        <v>75275</v>
      </c>
      <c r="C2779" s="1">
        <v>470.27300000000002</v>
      </c>
    </row>
    <row r="2780" spans="1:3" x14ac:dyDescent="0.2">
      <c r="A2780" s="1">
        <v>146</v>
      </c>
      <c r="B2780" s="1">
        <v>321726</v>
      </c>
      <c r="C2780" s="1">
        <v>1087.365</v>
      </c>
    </row>
    <row r="2781" spans="1:3" x14ac:dyDescent="0.2">
      <c r="A2781" s="1">
        <v>146</v>
      </c>
      <c r="B2781" s="1">
        <v>466346</v>
      </c>
      <c r="C2781" s="1">
        <v>1792.9659999999999</v>
      </c>
    </row>
    <row r="2782" spans="1:3" x14ac:dyDescent="0.2">
      <c r="A2782" s="1">
        <v>146</v>
      </c>
      <c r="B2782" s="1">
        <v>397248</v>
      </c>
      <c r="C2782" s="1">
        <v>6909.4260000000004</v>
      </c>
    </row>
    <row r="2783" spans="1:3" x14ac:dyDescent="0.2">
      <c r="A2783" s="1">
        <v>146</v>
      </c>
      <c r="B2783" s="1">
        <v>311467</v>
      </c>
      <c r="C2783" s="1">
        <v>8578.348</v>
      </c>
    </row>
    <row r="2784" spans="1:3" x14ac:dyDescent="0.2">
      <c r="A2784" s="1">
        <v>146</v>
      </c>
      <c r="B2784" s="1">
        <v>223520</v>
      </c>
      <c r="C2784" s="1">
        <v>8795.6260000000002</v>
      </c>
    </row>
    <row r="2785" spans="1:3" x14ac:dyDescent="0.2">
      <c r="A2785" s="1">
        <v>146</v>
      </c>
      <c r="B2785" s="1">
        <v>135610</v>
      </c>
      <c r="C2785" s="1">
        <v>8799.6880000000001</v>
      </c>
    </row>
    <row r="2786" spans="1:3" x14ac:dyDescent="0.2">
      <c r="A2786" s="1">
        <v>146</v>
      </c>
      <c r="B2786" s="1">
        <v>44424</v>
      </c>
      <c r="C2786" s="1">
        <v>9104.8680000000004</v>
      </c>
    </row>
    <row r="2787" spans="1:3" x14ac:dyDescent="0.2">
      <c r="A2787" s="1">
        <v>146</v>
      </c>
      <c r="B2787" s="1">
        <v>0</v>
      </c>
      <c r="C2787" s="1">
        <v>4455.4920000000002</v>
      </c>
    </row>
    <row r="2788" spans="1:3" x14ac:dyDescent="0.2">
      <c r="A2788" s="1">
        <v>147</v>
      </c>
      <c r="B2788" s="1">
        <v>165732</v>
      </c>
      <c r="C2788" s="1">
        <v>791.45500000000004</v>
      </c>
    </row>
    <row r="2789" spans="1:3" x14ac:dyDescent="0.2">
      <c r="A2789" s="1">
        <v>147</v>
      </c>
      <c r="B2789" s="1">
        <v>366339</v>
      </c>
      <c r="C2789" s="1">
        <v>962.67399999999998</v>
      </c>
    </row>
    <row r="2790" spans="1:3" x14ac:dyDescent="0.2">
      <c r="A2790" s="1">
        <v>147</v>
      </c>
      <c r="B2790" s="1">
        <v>443836</v>
      </c>
      <c r="C2790" s="1">
        <v>1001.2859999999999</v>
      </c>
    </row>
    <row r="2791" spans="1:3" x14ac:dyDescent="0.2">
      <c r="A2791" s="1">
        <v>147</v>
      </c>
      <c r="B2791" s="1">
        <v>398096</v>
      </c>
      <c r="C2791" s="1">
        <v>7418.6049999999996</v>
      </c>
    </row>
    <row r="2792" spans="1:3" x14ac:dyDescent="0.2">
      <c r="A2792" s="1">
        <v>147</v>
      </c>
      <c r="B2792" s="1">
        <v>314942</v>
      </c>
      <c r="C2792" s="1">
        <v>8315.1309999999994</v>
      </c>
    </row>
    <row r="2793" spans="1:3" x14ac:dyDescent="0.2">
      <c r="A2793" s="1">
        <v>147</v>
      </c>
      <c r="B2793" s="1">
        <v>230650</v>
      </c>
      <c r="C2793" s="1">
        <v>8427.4549999999999</v>
      </c>
    </row>
    <row r="2794" spans="1:3" x14ac:dyDescent="0.2">
      <c r="A2794" s="1">
        <v>147</v>
      </c>
      <c r="B2794" s="1">
        <v>145968</v>
      </c>
      <c r="C2794" s="1">
        <v>8478.34</v>
      </c>
    </row>
    <row r="2795" spans="1:3" x14ac:dyDescent="0.2">
      <c r="A2795" s="1">
        <v>147</v>
      </c>
      <c r="B2795" s="1">
        <v>60693</v>
      </c>
      <c r="C2795" s="1">
        <v>8513.0869999999995</v>
      </c>
    </row>
    <row r="2796" spans="1:3" x14ac:dyDescent="0.2">
      <c r="A2796" s="1">
        <v>147</v>
      </c>
      <c r="B2796" s="1">
        <v>0</v>
      </c>
      <c r="C2796" s="1">
        <v>6076.74</v>
      </c>
    </row>
    <row r="2797" spans="1:3" x14ac:dyDescent="0.2">
      <c r="A2797" s="1">
        <v>148</v>
      </c>
      <c r="B2797" s="1">
        <v>100703</v>
      </c>
      <c r="C2797" s="1">
        <v>597.30600000000004</v>
      </c>
    </row>
    <row r="2798" spans="1:3" x14ac:dyDescent="0.2">
      <c r="A2798" s="1">
        <v>148</v>
      </c>
      <c r="B2798" s="1">
        <v>325236</v>
      </c>
      <c r="C2798" s="1">
        <v>859.84299999999996</v>
      </c>
    </row>
    <row r="2799" spans="1:3" x14ac:dyDescent="0.2">
      <c r="A2799" s="1">
        <v>148</v>
      </c>
      <c r="B2799" s="1">
        <v>458282</v>
      </c>
      <c r="C2799" s="1">
        <v>2699.0590000000002</v>
      </c>
    </row>
    <row r="2800" spans="1:3" x14ac:dyDescent="0.2">
      <c r="A2800" s="1">
        <v>148</v>
      </c>
      <c r="B2800" s="1">
        <v>382405</v>
      </c>
      <c r="C2800" s="1">
        <v>7598.18</v>
      </c>
    </row>
    <row r="2801" spans="1:3" x14ac:dyDescent="0.2">
      <c r="A2801" s="1">
        <v>148</v>
      </c>
      <c r="B2801" s="1">
        <v>298900</v>
      </c>
      <c r="C2801" s="1">
        <v>8336.4719999999998</v>
      </c>
    </row>
    <row r="2802" spans="1:3" x14ac:dyDescent="0.2">
      <c r="A2802" s="1">
        <v>148</v>
      </c>
      <c r="B2802" s="1">
        <v>215213</v>
      </c>
      <c r="C2802" s="1">
        <v>8367.3639999999996</v>
      </c>
    </row>
    <row r="2803" spans="1:3" x14ac:dyDescent="0.2">
      <c r="A2803" s="1">
        <v>148</v>
      </c>
      <c r="B2803" s="1">
        <v>129149</v>
      </c>
      <c r="C2803" s="1">
        <v>8605.607</v>
      </c>
    </row>
    <row r="2804" spans="1:3" x14ac:dyDescent="0.2">
      <c r="A2804" s="1">
        <v>148</v>
      </c>
      <c r="B2804" s="1">
        <v>37662</v>
      </c>
      <c r="C2804" s="1">
        <v>9148.1650000000009</v>
      </c>
    </row>
    <row r="2805" spans="1:3" x14ac:dyDescent="0.2">
      <c r="A2805" s="1">
        <v>148</v>
      </c>
      <c r="B2805" s="1">
        <v>0</v>
      </c>
      <c r="C2805" s="1">
        <v>3779.7170000000001</v>
      </c>
    </row>
    <row r="2806" spans="1:3" x14ac:dyDescent="0.2">
      <c r="A2806" s="1">
        <v>149</v>
      </c>
      <c r="B2806" s="1">
        <v>177617</v>
      </c>
      <c r="C2806" s="1">
        <v>806.28300000000002</v>
      </c>
    </row>
    <row r="2807" spans="1:3" x14ac:dyDescent="0.2">
      <c r="A2807" s="1">
        <v>149</v>
      </c>
      <c r="B2807" s="1">
        <v>384903</v>
      </c>
      <c r="C2807" s="1">
        <v>1300.1849999999999</v>
      </c>
    </row>
    <row r="2808" spans="1:3" x14ac:dyDescent="0.2">
      <c r="A2808" s="1">
        <v>149</v>
      </c>
      <c r="B2808" s="1">
        <v>439615</v>
      </c>
      <c r="C2808" s="1">
        <v>3912.2979999999998</v>
      </c>
    </row>
    <row r="2809" spans="1:3" x14ac:dyDescent="0.2">
      <c r="A2809" s="1">
        <v>149</v>
      </c>
      <c r="B2809" s="1">
        <v>358700</v>
      </c>
      <c r="C2809" s="1">
        <v>8090.0559999999996</v>
      </c>
    </row>
    <row r="2810" spans="1:3" x14ac:dyDescent="0.2">
      <c r="A2810" s="1">
        <v>149</v>
      </c>
      <c r="B2810" s="1">
        <v>274819</v>
      </c>
      <c r="C2810" s="1">
        <v>8386.0400000000009</v>
      </c>
    </row>
    <row r="2811" spans="1:3" x14ac:dyDescent="0.2">
      <c r="A2811" s="1">
        <v>149</v>
      </c>
      <c r="B2811" s="1">
        <v>190691</v>
      </c>
      <c r="C2811" s="1">
        <v>8409.5519999999997</v>
      </c>
    </row>
    <row r="2812" spans="1:3" x14ac:dyDescent="0.2">
      <c r="A2812" s="1">
        <v>149</v>
      </c>
      <c r="B2812" s="1">
        <v>105742</v>
      </c>
      <c r="C2812" s="1">
        <v>8497.1779999999999</v>
      </c>
    </row>
    <row r="2813" spans="1:3" x14ac:dyDescent="0.2">
      <c r="A2813" s="1">
        <v>149</v>
      </c>
      <c r="B2813" s="1">
        <v>14180</v>
      </c>
      <c r="C2813" s="1">
        <v>9168.2950000000001</v>
      </c>
    </row>
    <row r="2814" spans="1:3" x14ac:dyDescent="0.2">
      <c r="A2814" s="1">
        <v>149</v>
      </c>
      <c r="B2814" s="1">
        <v>0</v>
      </c>
      <c r="C2814" s="1">
        <v>1417.88</v>
      </c>
    </row>
    <row r="2815" spans="1:3" x14ac:dyDescent="0.2">
      <c r="A2815" s="1">
        <v>150</v>
      </c>
      <c r="B2815" s="1">
        <v>279755</v>
      </c>
      <c r="C2815" s="1">
        <v>963.572</v>
      </c>
    </row>
    <row r="2816" spans="1:3" x14ac:dyDescent="0.2">
      <c r="A2816" s="1">
        <v>150</v>
      </c>
      <c r="B2816" s="1">
        <v>358682</v>
      </c>
      <c r="C2816" s="1">
        <v>1046.826</v>
      </c>
    </row>
    <row r="2817" spans="1:3" x14ac:dyDescent="0.2">
      <c r="A2817" s="1">
        <v>150</v>
      </c>
      <c r="B2817" s="1">
        <v>436300</v>
      </c>
      <c r="C2817" s="1">
        <v>4345.9440000000004</v>
      </c>
    </row>
    <row r="2818" spans="1:3" x14ac:dyDescent="0.2">
      <c r="A2818" s="1">
        <v>150</v>
      </c>
      <c r="B2818" s="1">
        <v>352943</v>
      </c>
      <c r="C2818" s="1">
        <v>8332.7880000000005</v>
      </c>
    </row>
    <row r="2819" spans="1:3" x14ac:dyDescent="0.2">
      <c r="A2819" s="1">
        <v>150</v>
      </c>
      <c r="B2819" s="1">
        <v>267932</v>
      </c>
      <c r="C2819" s="1">
        <v>8502.1350000000002</v>
      </c>
    </row>
    <row r="2820" spans="1:3" x14ac:dyDescent="0.2">
      <c r="A2820" s="1">
        <v>150</v>
      </c>
      <c r="B2820" s="1">
        <v>182938</v>
      </c>
      <c r="C2820" s="1">
        <v>8496.98</v>
      </c>
    </row>
    <row r="2821" spans="1:3" x14ac:dyDescent="0.2">
      <c r="A2821" s="1">
        <v>150</v>
      </c>
      <c r="B2821" s="1">
        <v>97612</v>
      </c>
      <c r="C2821" s="1">
        <v>8532.2260000000006</v>
      </c>
    </row>
    <row r="2822" spans="1:3" x14ac:dyDescent="0.2">
      <c r="A2822" s="1">
        <v>150</v>
      </c>
      <c r="B2822" s="1">
        <v>3018</v>
      </c>
      <c r="C2822" s="1">
        <v>9467.1890000000003</v>
      </c>
    </row>
    <row r="2823" spans="1:3" x14ac:dyDescent="0.2">
      <c r="A2823" s="1">
        <v>150</v>
      </c>
      <c r="B2823" s="1">
        <v>0</v>
      </c>
      <c r="C2823" s="1">
        <v>308.48599999999999</v>
      </c>
    </row>
    <row r="2824" spans="1:3" x14ac:dyDescent="0.2">
      <c r="A2824" s="1">
        <v>151</v>
      </c>
      <c r="B2824" s="1">
        <v>285616</v>
      </c>
      <c r="C2824" s="1">
        <v>1227.4449999999999</v>
      </c>
    </row>
    <row r="2825" spans="1:3" x14ac:dyDescent="0.2">
      <c r="A2825" s="1">
        <v>151</v>
      </c>
      <c r="B2825" s="1">
        <v>332270</v>
      </c>
      <c r="C2825" s="1">
        <v>771.80799999999999</v>
      </c>
    </row>
    <row r="2826" spans="1:3" x14ac:dyDescent="0.2">
      <c r="A2826" s="1">
        <v>151</v>
      </c>
      <c r="B2826" s="1">
        <v>444464</v>
      </c>
      <c r="C2826" s="1">
        <v>3537.6460000000002</v>
      </c>
    </row>
    <row r="2827" spans="1:3" x14ac:dyDescent="0.2">
      <c r="A2827" s="1">
        <v>151</v>
      </c>
      <c r="B2827" s="1">
        <v>363667</v>
      </c>
      <c r="C2827" s="1">
        <v>8077.1130000000003</v>
      </c>
    </row>
    <row r="2828" spans="1:3" x14ac:dyDescent="0.2">
      <c r="A2828" s="1">
        <v>151</v>
      </c>
      <c r="B2828" s="1">
        <v>278854</v>
      </c>
      <c r="C2828" s="1">
        <v>8482.0679999999993</v>
      </c>
    </row>
    <row r="2829" spans="1:3" x14ac:dyDescent="0.2">
      <c r="A2829" s="1">
        <v>151</v>
      </c>
      <c r="B2829" s="1">
        <v>194540</v>
      </c>
      <c r="C2829" s="1">
        <v>8430.2150000000001</v>
      </c>
    </row>
    <row r="2830" spans="1:3" x14ac:dyDescent="0.2">
      <c r="A2830" s="1">
        <v>151</v>
      </c>
      <c r="B2830" s="1">
        <v>112812</v>
      </c>
      <c r="C2830" s="1">
        <v>8187.5309999999999</v>
      </c>
    </row>
    <row r="2831" spans="1:3" x14ac:dyDescent="0.2">
      <c r="A2831" s="1">
        <v>151</v>
      </c>
      <c r="B2831" s="1">
        <v>24600</v>
      </c>
      <c r="C2831" s="1">
        <v>8814.5470000000005</v>
      </c>
    </row>
    <row r="2832" spans="1:3" x14ac:dyDescent="0.2">
      <c r="A2832" s="1">
        <v>151</v>
      </c>
      <c r="B2832" s="1">
        <v>0</v>
      </c>
      <c r="C2832" s="1">
        <v>2466.1770000000001</v>
      </c>
    </row>
    <row r="2833" spans="1:3" x14ac:dyDescent="0.2">
      <c r="A2833" s="1">
        <v>152</v>
      </c>
      <c r="B2833" s="1">
        <v>230017</v>
      </c>
      <c r="C2833" s="1">
        <v>865.62099999999998</v>
      </c>
    </row>
    <row r="2834" spans="1:3" x14ac:dyDescent="0.2">
      <c r="A2834" s="1">
        <v>152</v>
      </c>
      <c r="B2834" s="1">
        <v>321065</v>
      </c>
      <c r="C2834" s="1">
        <v>1002.879</v>
      </c>
    </row>
    <row r="2835" spans="1:3" x14ac:dyDescent="0.2">
      <c r="A2835" s="1">
        <v>152</v>
      </c>
      <c r="B2835" s="1">
        <v>447772</v>
      </c>
      <c r="C2835" s="1">
        <v>3337.3049999999998</v>
      </c>
    </row>
    <row r="2836" spans="1:3" x14ac:dyDescent="0.2">
      <c r="A2836" s="1">
        <v>152</v>
      </c>
      <c r="B2836" s="1">
        <v>385642</v>
      </c>
      <c r="C2836" s="1">
        <v>6210.6009999999997</v>
      </c>
    </row>
    <row r="2837" spans="1:3" x14ac:dyDescent="0.2">
      <c r="A2837" s="1">
        <v>152</v>
      </c>
      <c r="B2837" s="1">
        <v>306146</v>
      </c>
      <c r="C2837" s="1">
        <v>7955.1530000000002</v>
      </c>
    </row>
    <row r="2838" spans="1:3" x14ac:dyDescent="0.2">
      <c r="A2838" s="1">
        <v>152</v>
      </c>
      <c r="B2838" s="1">
        <v>221624</v>
      </c>
      <c r="C2838" s="1">
        <v>8454.6749999999993</v>
      </c>
    </row>
    <row r="2839" spans="1:3" x14ac:dyDescent="0.2">
      <c r="A2839" s="1">
        <v>152</v>
      </c>
      <c r="B2839" s="1">
        <v>147904</v>
      </c>
      <c r="C2839" s="1">
        <v>7363.6490000000003</v>
      </c>
    </row>
    <row r="2840" spans="1:3" x14ac:dyDescent="0.2">
      <c r="A2840" s="1">
        <v>152</v>
      </c>
      <c r="B2840" s="1">
        <v>63326</v>
      </c>
      <c r="C2840" s="1">
        <v>8457.4660000000003</v>
      </c>
    </row>
    <row r="2841" spans="1:3" x14ac:dyDescent="0.2">
      <c r="A2841" s="1">
        <v>152</v>
      </c>
      <c r="B2841" s="1">
        <v>0</v>
      </c>
      <c r="C2841" s="1">
        <v>6344.69</v>
      </c>
    </row>
    <row r="2842" spans="1:3" x14ac:dyDescent="0.2">
      <c r="A2842" s="1">
        <v>153</v>
      </c>
      <c r="B2842" s="1">
        <v>86051</v>
      </c>
      <c r="C2842" s="1">
        <v>547.24599999999998</v>
      </c>
    </row>
    <row r="2843" spans="1:3" x14ac:dyDescent="0.2">
      <c r="A2843" s="1">
        <v>153</v>
      </c>
      <c r="B2843" s="1">
        <v>325900</v>
      </c>
      <c r="C2843" s="1">
        <v>952.66399999999999</v>
      </c>
    </row>
    <row r="2844" spans="1:3" x14ac:dyDescent="0.2">
      <c r="A2844" s="1">
        <v>153</v>
      </c>
      <c r="B2844" s="1">
        <v>460921</v>
      </c>
      <c r="C2844" s="1">
        <v>2398.3960000000002</v>
      </c>
    </row>
    <row r="2845" spans="1:3" x14ac:dyDescent="0.2">
      <c r="A2845" s="1">
        <v>153</v>
      </c>
      <c r="B2845" s="1">
        <v>387835</v>
      </c>
      <c r="C2845" s="1">
        <v>7301.9759999999997</v>
      </c>
    </row>
    <row r="2846" spans="1:3" x14ac:dyDescent="0.2">
      <c r="A2846" s="1">
        <v>153</v>
      </c>
      <c r="B2846" s="1">
        <v>304127</v>
      </c>
      <c r="C2846" s="1">
        <v>8380.9680000000008</v>
      </c>
    </row>
    <row r="2847" spans="1:3" x14ac:dyDescent="0.2">
      <c r="A2847" s="1">
        <v>153</v>
      </c>
      <c r="B2847" s="1">
        <v>222944</v>
      </c>
      <c r="C2847" s="1">
        <v>8106.3019999999997</v>
      </c>
    </row>
    <row r="2848" spans="1:3" x14ac:dyDescent="0.2">
      <c r="A2848" s="1">
        <v>153</v>
      </c>
      <c r="B2848" s="1">
        <v>137165</v>
      </c>
      <c r="C2848" s="1">
        <v>8577.7189999999991</v>
      </c>
    </row>
    <row r="2849" spans="1:3" x14ac:dyDescent="0.2">
      <c r="A2849" s="1">
        <v>153</v>
      </c>
      <c r="B2849" s="1">
        <v>49791</v>
      </c>
      <c r="C2849" s="1">
        <v>8737.2839999999997</v>
      </c>
    </row>
    <row r="2850" spans="1:3" x14ac:dyDescent="0.2">
      <c r="A2850" s="1">
        <v>153</v>
      </c>
      <c r="B2850" s="1">
        <v>0</v>
      </c>
      <c r="C2850" s="1">
        <v>4989.1369999999997</v>
      </c>
    </row>
    <row r="2851" spans="1:3" x14ac:dyDescent="0.2">
      <c r="A2851" s="1">
        <v>154</v>
      </c>
      <c r="B2851" s="1">
        <v>141852</v>
      </c>
      <c r="C2851" s="1">
        <v>785.30700000000002</v>
      </c>
    </row>
    <row r="2852" spans="1:3" x14ac:dyDescent="0.2">
      <c r="A2852" s="1">
        <v>154</v>
      </c>
      <c r="B2852" s="1">
        <v>316153</v>
      </c>
      <c r="C2852" s="1">
        <v>849.64200000000005</v>
      </c>
    </row>
    <row r="2853" spans="1:3" x14ac:dyDescent="0.2">
      <c r="A2853" s="1">
        <v>154</v>
      </c>
      <c r="B2853" s="1">
        <v>448472</v>
      </c>
      <c r="C2853" s="1">
        <v>3512.78</v>
      </c>
    </row>
    <row r="2854" spans="1:3" x14ac:dyDescent="0.2">
      <c r="A2854" s="1">
        <v>154</v>
      </c>
      <c r="B2854" s="1">
        <v>382080</v>
      </c>
      <c r="C2854" s="1">
        <v>6623.6890000000003</v>
      </c>
    </row>
    <row r="2855" spans="1:3" x14ac:dyDescent="0.2">
      <c r="A2855" s="1">
        <v>154</v>
      </c>
      <c r="B2855" s="1">
        <v>296104</v>
      </c>
      <c r="C2855" s="1">
        <v>8593.1419999999998</v>
      </c>
    </row>
    <row r="2856" spans="1:3" x14ac:dyDescent="0.2">
      <c r="A2856" s="1">
        <v>154</v>
      </c>
      <c r="B2856" s="1">
        <v>210672</v>
      </c>
      <c r="C2856" s="1">
        <v>8555.1479999999992</v>
      </c>
    </row>
    <row r="2857" spans="1:3" x14ac:dyDescent="0.2">
      <c r="A2857" s="1">
        <v>154</v>
      </c>
      <c r="B2857" s="1">
        <v>125600</v>
      </c>
      <c r="C2857" s="1">
        <v>8492.2540000000008</v>
      </c>
    </row>
    <row r="2858" spans="1:3" x14ac:dyDescent="0.2">
      <c r="A2858" s="1">
        <v>154</v>
      </c>
      <c r="B2858" s="1">
        <v>37536</v>
      </c>
      <c r="C2858" s="1">
        <v>8809.1929999999993</v>
      </c>
    </row>
    <row r="2859" spans="1:3" x14ac:dyDescent="0.2">
      <c r="A2859" s="1">
        <v>154</v>
      </c>
      <c r="B2859" s="1">
        <v>0</v>
      </c>
      <c r="C2859" s="1">
        <v>3762.63</v>
      </c>
    </row>
    <row r="2860" spans="1:3" x14ac:dyDescent="0.2">
      <c r="A2860" s="1">
        <v>155</v>
      </c>
      <c r="B2860" s="1">
        <v>197503</v>
      </c>
      <c r="C2860" s="1">
        <v>818.37099999999998</v>
      </c>
    </row>
    <row r="2861" spans="1:3" x14ac:dyDescent="0.2">
      <c r="A2861" s="1">
        <v>155</v>
      </c>
      <c r="B2861" s="1">
        <v>384252</v>
      </c>
      <c r="C2861" s="1">
        <v>1235.414</v>
      </c>
    </row>
    <row r="2862" spans="1:3" x14ac:dyDescent="0.2">
      <c r="A2862" s="1">
        <v>155</v>
      </c>
      <c r="B2862" s="1">
        <v>448218</v>
      </c>
      <c r="C2862" s="1">
        <v>862.971</v>
      </c>
    </row>
    <row r="2863" spans="1:3" x14ac:dyDescent="0.2">
      <c r="A2863" s="1">
        <v>155</v>
      </c>
      <c r="B2863" s="1">
        <v>392267</v>
      </c>
      <c r="C2863" s="1">
        <v>7852.7860000000001</v>
      </c>
    </row>
    <row r="2864" spans="1:3" x14ac:dyDescent="0.2">
      <c r="A2864" s="1">
        <v>155</v>
      </c>
      <c r="B2864" s="1">
        <v>308678</v>
      </c>
      <c r="C2864" s="1">
        <v>8344.9369999999999</v>
      </c>
    </row>
    <row r="2865" spans="1:3" x14ac:dyDescent="0.2">
      <c r="A2865" s="1">
        <v>155</v>
      </c>
      <c r="B2865" s="1">
        <v>224971</v>
      </c>
      <c r="C2865" s="1">
        <v>8380.8279999999995</v>
      </c>
    </row>
    <row r="2866" spans="1:3" x14ac:dyDescent="0.2">
      <c r="A2866" s="1">
        <v>155</v>
      </c>
      <c r="B2866" s="1">
        <v>160913</v>
      </c>
      <c r="C2866" s="1">
        <v>6389.15</v>
      </c>
    </row>
    <row r="2867" spans="1:3" x14ac:dyDescent="0.2">
      <c r="A2867" s="1">
        <v>155</v>
      </c>
      <c r="B2867" s="1">
        <v>77235</v>
      </c>
      <c r="C2867" s="1">
        <v>8367.3870000000006</v>
      </c>
    </row>
    <row r="2868" spans="1:3" x14ac:dyDescent="0.2">
      <c r="A2868" s="1">
        <v>155</v>
      </c>
      <c r="B2868" s="1">
        <v>0</v>
      </c>
      <c r="C2868" s="1">
        <v>7731.2110000000002</v>
      </c>
    </row>
    <row r="2869" spans="1:3" x14ac:dyDescent="0.2">
      <c r="A2869" s="1">
        <v>156</v>
      </c>
      <c r="B2869" s="1">
        <v>36947</v>
      </c>
      <c r="C2869" s="1">
        <v>363.38799999999998</v>
      </c>
    </row>
    <row r="2870" spans="1:3" x14ac:dyDescent="0.2">
      <c r="A2870" s="1">
        <v>156</v>
      </c>
      <c r="B2870" s="1">
        <v>338846</v>
      </c>
      <c r="C2870" s="1">
        <v>1167.067</v>
      </c>
    </row>
    <row r="2871" spans="1:3" x14ac:dyDescent="0.2">
      <c r="A2871" s="1">
        <v>156</v>
      </c>
      <c r="B2871" s="1">
        <v>396248</v>
      </c>
      <c r="C2871" s="1">
        <v>1328.048</v>
      </c>
    </row>
    <row r="2872" spans="1:3" x14ac:dyDescent="0.2">
      <c r="A2872" s="1">
        <v>156</v>
      </c>
      <c r="B2872" s="1">
        <v>408153</v>
      </c>
      <c r="C2872" s="1">
        <v>6309.8760000000002</v>
      </c>
    </row>
    <row r="2873" spans="1:3" x14ac:dyDescent="0.2">
      <c r="A2873" s="1">
        <v>156</v>
      </c>
      <c r="B2873" s="1">
        <v>322507</v>
      </c>
      <c r="C2873" s="1">
        <v>8561.1219999999994</v>
      </c>
    </row>
    <row r="2874" spans="1:3" x14ac:dyDescent="0.2">
      <c r="A2874" s="1">
        <v>156</v>
      </c>
      <c r="B2874" s="1">
        <v>236459</v>
      </c>
      <c r="C2874" s="1">
        <v>8604.6540000000005</v>
      </c>
    </row>
    <row r="2875" spans="1:3" x14ac:dyDescent="0.2">
      <c r="A2875" s="1">
        <v>156</v>
      </c>
      <c r="B2875" s="1">
        <v>149814</v>
      </c>
      <c r="C2875" s="1">
        <v>8664.2579999999998</v>
      </c>
    </row>
    <row r="2876" spans="1:3" x14ac:dyDescent="0.2">
      <c r="A2876" s="1">
        <v>156</v>
      </c>
      <c r="B2876" s="1">
        <v>61506</v>
      </c>
      <c r="C2876" s="1">
        <v>8826.2160000000003</v>
      </c>
    </row>
    <row r="2877" spans="1:3" x14ac:dyDescent="0.2">
      <c r="A2877" s="1">
        <v>156</v>
      </c>
      <c r="B2877" s="1">
        <v>0</v>
      </c>
      <c r="C2877" s="1">
        <v>6165.6030000000001</v>
      </c>
    </row>
    <row r="2878" spans="1:3" x14ac:dyDescent="0.2">
      <c r="A2878" s="1">
        <v>157</v>
      </c>
      <c r="B2878" s="1">
        <v>86078</v>
      </c>
      <c r="C2878" s="1">
        <v>571.12199999999996</v>
      </c>
    </row>
    <row r="2879" spans="1:3" x14ac:dyDescent="0.2">
      <c r="A2879" s="1">
        <v>157</v>
      </c>
      <c r="B2879" s="1">
        <v>343729</v>
      </c>
      <c r="C2879" s="1">
        <v>1007.974</v>
      </c>
    </row>
    <row r="2880" spans="1:3" x14ac:dyDescent="0.2">
      <c r="A2880" s="1">
        <v>157</v>
      </c>
      <c r="B2880" s="1">
        <v>422107</v>
      </c>
      <c r="C2880" s="1">
        <v>949.68499999999995</v>
      </c>
    </row>
    <row r="2881" spans="1:3" x14ac:dyDescent="0.2">
      <c r="A2881" s="1">
        <v>157</v>
      </c>
      <c r="B2881" s="1">
        <v>404919</v>
      </c>
      <c r="C2881" s="1">
        <v>6975.4870000000001</v>
      </c>
    </row>
    <row r="2882" spans="1:3" x14ac:dyDescent="0.2">
      <c r="A2882" s="1">
        <v>157</v>
      </c>
      <c r="B2882" s="1">
        <v>320373</v>
      </c>
      <c r="C2882" s="1">
        <v>8454.8050000000003</v>
      </c>
    </row>
    <row r="2883" spans="1:3" x14ac:dyDescent="0.2">
      <c r="A2883" s="1">
        <v>157</v>
      </c>
      <c r="B2883" s="1">
        <v>236898</v>
      </c>
      <c r="C2883" s="1">
        <v>8331.5460000000003</v>
      </c>
    </row>
    <row r="2884" spans="1:3" x14ac:dyDescent="0.2">
      <c r="A2884" s="1">
        <v>157</v>
      </c>
      <c r="B2884" s="1">
        <v>152225</v>
      </c>
      <c r="C2884" s="1">
        <v>8466.9879999999994</v>
      </c>
    </row>
    <row r="2885" spans="1:3" x14ac:dyDescent="0.2">
      <c r="A2885" s="1">
        <v>157</v>
      </c>
      <c r="B2885" s="1">
        <v>67176</v>
      </c>
      <c r="C2885" s="1">
        <v>8504.26</v>
      </c>
    </row>
    <row r="2886" spans="1:3" x14ac:dyDescent="0.2">
      <c r="A2886" s="1">
        <v>157</v>
      </c>
      <c r="B2886" s="1">
        <v>0</v>
      </c>
      <c r="C2886" s="1">
        <v>6728.5370000000003</v>
      </c>
    </row>
    <row r="2887" spans="1:3" x14ac:dyDescent="0.2">
      <c r="A2887" s="1">
        <v>158</v>
      </c>
      <c r="B2887" s="1">
        <v>63168</v>
      </c>
      <c r="C2887" s="1">
        <v>565.51099999999997</v>
      </c>
    </row>
    <row r="2888" spans="1:3" x14ac:dyDescent="0.2">
      <c r="A2888" s="1">
        <v>158</v>
      </c>
      <c r="B2888" s="1">
        <v>317970</v>
      </c>
      <c r="C2888" s="1">
        <v>1013.1660000000001</v>
      </c>
    </row>
    <row r="2889" spans="1:3" x14ac:dyDescent="0.2">
      <c r="A2889" s="1">
        <v>158</v>
      </c>
      <c r="B2889" s="1">
        <v>465130</v>
      </c>
      <c r="C2889" s="1">
        <v>1891.2750000000001</v>
      </c>
    </row>
    <row r="2890" spans="1:3" x14ac:dyDescent="0.2">
      <c r="A2890" s="1">
        <v>158</v>
      </c>
      <c r="B2890" s="1">
        <v>390051</v>
      </c>
      <c r="C2890" s="1">
        <v>7513.99</v>
      </c>
    </row>
    <row r="2891" spans="1:3" x14ac:dyDescent="0.2">
      <c r="A2891" s="1">
        <v>158</v>
      </c>
      <c r="B2891" s="1">
        <v>304690</v>
      </c>
      <c r="C2891" s="1">
        <v>8529.6830000000009</v>
      </c>
    </row>
    <row r="2892" spans="1:3" x14ac:dyDescent="0.2">
      <c r="A2892" s="1">
        <v>158</v>
      </c>
      <c r="B2892" s="1">
        <v>219345</v>
      </c>
      <c r="C2892" s="1">
        <v>8526.0439999999999</v>
      </c>
    </row>
    <row r="2893" spans="1:3" x14ac:dyDescent="0.2">
      <c r="A2893" s="1">
        <v>158</v>
      </c>
      <c r="B2893" s="1">
        <v>133829</v>
      </c>
      <c r="C2893" s="1">
        <v>8553.2250000000004</v>
      </c>
    </row>
    <row r="2894" spans="1:3" x14ac:dyDescent="0.2">
      <c r="A2894" s="1">
        <v>158</v>
      </c>
      <c r="B2894" s="1">
        <v>42812</v>
      </c>
      <c r="C2894" s="1">
        <v>9100.0740000000005</v>
      </c>
    </row>
    <row r="2895" spans="1:3" x14ac:dyDescent="0.2">
      <c r="A2895" s="1">
        <v>158</v>
      </c>
      <c r="B2895" s="1">
        <v>0</v>
      </c>
      <c r="C2895" s="1">
        <v>4296.2939999999999</v>
      </c>
    </row>
    <row r="2896" spans="1:3" x14ac:dyDescent="0.2">
      <c r="A2896" s="1">
        <v>159</v>
      </c>
      <c r="B2896" s="1">
        <v>161009</v>
      </c>
      <c r="C2896" s="1">
        <v>542.73400000000004</v>
      </c>
    </row>
    <row r="2897" spans="1:3" x14ac:dyDescent="0.2">
      <c r="A2897" s="1">
        <v>159</v>
      </c>
      <c r="B2897" s="1">
        <v>369706</v>
      </c>
      <c r="C2897" s="1">
        <v>939.61500000000001</v>
      </c>
    </row>
    <row r="2898" spans="1:3" x14ac:dyDescent="0.2">
      <c r="A2898" s="1">
        <v>159</v>
      </c>
      <c r="B2898" s="1">
        <v>454671</v>
      </c>
      <c r="C2898" s="1">
        <v>1188.896</v>
      </c>
    </row>
    <row r="2899" spans="1:3" x14ac:dyDescent="0.2">
      <c r="A2899" s="1">
        <v>159</v>
      </c>
      <c r="B2899" s="1">
        <v>406129</v>
      </c>
      <c r="C2899" s="1">
        <v>6695.9840000000004</v>
      </c>
    </row>
    <row r="2900" spans="1:3" x14ac:dyDescent="0.2">
      <c r="A2900" s="1">
        <v>159</v>
      </c>
      <c r="B2900" s="1">
        <v>320512</v>
      </c>
      <c r="C2900" s="1">
        <v>8560.9789999999994</v>
      </c>
    </row>
    <row r="2901" spans="1:3" x14ac:dyDescent="0.2">
      <c r="A2901" s="1">
        <v>159</v>
      </c>
      <c r="B2901" s="1">
        <v>238726</v>
      </c>
      <c r="C2901" s="1">
        <v>8178.4059999999999</v>
      </c>
    </row>
    <row r="2902" spans="1:3" x14ac:dyDescent="0.2">
      <c r="A2902" s="1">
        <v>159</v>
      </c>
      <c r="B2902" s="1">
        <v>156872</v>
      </c>
      <c r="C2902" s="1">
        <v>8185.3459999999995</v>
      </c>
    </row>
    <row r="2903" spans="1:3" x14ac:dyDescent="0.2">
      <c r="A2903" s="1">
        <v>159</v>
      </c>
      <c r="B2903" s="1">
        <v>75794</v>
      </c>
      <c r="C2903" s="1">
        <v>8109.2110000000002</v>
      </c>
    </row>
    <row r="2904" spans="1:3" x14ac:dyDescent="0.2">
      <c r="A2904" s="1">
        <v>159</v>
      </c>
      <c r="B2904" s="1">
        <v>0</v>
      </c>
      <c r="C2904" s="1">
        <v>7589.4210000000003</v>
      </c>
    </row>
    <row r="2905" spans="1:3" x14ac:dyDescent="0.2">
      <c r="A2905" s="1">
        <v>160</v>
      </c>
      <c r="B2905" s="1">
        <v>41544</v>
      </c>
      <c r="C2905" s="1">
        <v>413.40699999999998</v>
      </c>
    </row>
    <row r="2906" spans="1:3" x14ac:dyDescent="0.2">
      <c r="A2906" s="1">
        <v>160</v>
      </c>
      <c r="B2906" s="1">
        <v>301934</v>
      </c>
      <c r="C2906" s="1">
        <v>1188.2760000000001</v>
      </c>
    </row>
    <row r="2907" spans="1:3" x14ac:dyDescent="0.2">
      <c r="A2907" s="1">
        <v>160</v>
      </c>
      <c r="B2907" s="1">
        <v>412102</v>
      </c>
      <c r="C2907" s="1">
        <v>1280.489</v>
      </c>
    </row>
    <row r="2908" spans="1:3" x14ac:dyDescent="0.2">
      <c r="A2908" s="1">
        <v>160</v>
      </c>
      <c r="B2908" s="1">
        <v>414264</v>
      </c>
      <c r="C2908" s="1">
        <v>5676.0940000000001</v>
      </c>
    </row>
    <row r="2909" spans="1:3" x14ac:dyDescent="0.2">
      <c r="A2909" s="1">
        <v>160</v>
      </c>
      <c r="B2909" s="1">
        <v>329512</v>
      </c>
      <c r="C2909" s="1">
        <v>8471.1309999999994</v>
      </c>
    </row>
    <row r="2910" spans="1:3" x14ac:dyDescent="0.2">
      <c r="A2910" s="1">
        <v>160</v>
      </c>
      <c r="B2910" s="1">
        <v>246612</v>
      </c>
      <c r="C2910" s="1">
        <v>8295.3430000000008</v>
      </c>
    </row>
    <row r="2911" spans="1:3" x14ac:dyDescent="0.2">
      <c r="A2911" s="1">
        <v>160</v>
      </c>
      <c r="B2911" s="1">
        <v>160790</v>
      </c>
      <c r="C2911" s="1">
        <v>8576.3389999999999</v>
      </c>
    </row>
    <row r="2912" spans="1:3" x14ac:dyDescent="0.2">
      <c r="A2912" s="1">
        <v>160</v>
      </c>
      <c r="B2912" s="1">
        <v>72390</v>
      </c>
      <c r="C2912" s="1">
        <v>8844.0740000000005</v>
      </c>
    </row>
    <row r="2913" spans="1:3" x14ac:dyDescent="0.2">
      <c r="A2913" s="1">
        <v>160</v>
      </c>
      <c r="B2913" s="1">
        <v>0</v>
      </c>
      <c r="C2913" s="1">
        <v>7243.5590000000002</v>
      </c>
    </row>
    <row r="2914" spans="1:3" x14ac:dyDescent="0.2">
      <c r="A2914" s="1">
        <v>161</v>
      </c>
      <c r="B2914" s="1">
        <v>48700</v>
      </c>
      <c r="C2914" s="1">
        <v>421.077</v>
      </c>
    </row>
    <row r="2915" spans="1:3" x14ac:dyDescent="0.2">
      <c r="A2915" s="1">
        <v>161</v>
      </c>
      <c r="B2915" s="1">
        <v>316745</v>
      </c>
      <c r="C2915" s="1">
        <v>1235.548</v>
      </c>
    </row>
    <row r="2916" spans="1:3" x14ac:dyDescent="0.2">
      <c r="A2916" s="1">
        <v>161</v>
      </c>
      <c r="B2916" s="1">
        <v>467412</v>
      </c>
      <c r="C2916" s="1">
        <v>1598.837</v>
      </c>
    </row>
    <row r="2917" spans="1:3" x14ac:dyDescent="0.2">
      <c r="A2917" s="1">
        <v>161</v>
      </c>
      <c r="B2917" s="1">
        <v>389817</v>
      </c>
      <c r="C2917" s="1">
        <v>7742.9790000000003</v>
      </c>
    </row>
    <row r="2918" spans="1:3" x14ac:dyDescent="0.2">
      <c r="A2918" s="1">
        <v>161</v>
      </c>
      <c r="B2918" s="1">
        <v>301481</v>
      </c>
      <c r="C2918" s="1">
        <v>8835.652</v>
      </c>
    </row>
    <row r="2919" spans="1:3" x14ac:dyDescent="0.2">
      <c r="A2919" s="1">
        <v>161</v>
      </c>
      <c r="B2919" s="1">
        <v>212089</v>
      </c>
      <c r="C2919" s="1">
        <v>8939.0640000000003</v>
      </c>
    </row>
    <row r="2920" spans="1:3" x14ac:dyDescent="0.2">
      <c r="A2920" s="1">
        <v>161</v>
      </c>
      <c r="B2920" s="1">
        <v>122418</v>
      </c>
      <c r="C2920" s="1">
        <v>8964.5720000000001</v>
      </c>
    </row>
    <row r="2921" spans="1:3" x14ac:dyDescent="0.2">
      <c r="A2921" s="1">
        <v>161</v>
      </c>
      <c r="B2921" s="1">
        <v>31643</v>
      </c>
      <c r="C2921" s="1">
        <v>9077.4599999999991</v>
      </c>
    </row>
    <row r="2922" spans="1:3" x14ac:dyDescent="0.2">
      <c r="A2922" s="1">
        <v>161</v>
      </c>
      <c r="B2922" s="1">
        <v>0</v>
      </c>
      <c r="C2922" s="1">
        <v>3179.05</v>
      </c>
    </row>
    <row r="2923" spans="1:3" x14ac:dyDescent="0.2">
      <c r="A2923" s="1">
        <v>162</v>
      </c>
      <c r="B2923" s="1">
        <v>182342</v>
      </c>
      <c r="C2923" s="1">
        <v>910.36400000000003</v>
      </c>
    </row>
    <row r="2924" spans="1:3" x14ac:dyDescent="0.2">
      <c r="A2924" s="1">
        <v>162</v>
      </c>
      <c r="B2924" s="1">
        <v>350251</v>
      </c>
      <c r="C2924" s="1">
        <v>1921.8679999999999</v>
      </c>
    </row>
    <row r="2925" spans="1:3" x14ac:dyDescent="0.2">
      <c r="A2925" s="1">
        <v>162</v>
      </c>
      <c r="B2925" s="1">
        <v>449407</v>
      </c>
      <c r="C2925" s="1">
        <v>2208.123</v>
      </c>
    </row>
    <row r="2926" spans="1:3" x14ac:dyDescent="0.2">
      <c r="A2926" s="1">
        <v>162</v>
      </c>
      <c r="B2926" s="1">
        <v>381297</v>
      </c>
      <c r="C2926" s="1">
        <v>6815.97</v>
      </c>
    </row>
    <row r="2927" spans="1:3" x14ac:dyDescent="0.2">
      <c r="A2927" s="1">
        <v>162</v>
      </c>
      <c r="B2927" s="1">
        <v>294919</v>
      </c>
      <c r="C2927" s="1">
        <v>8633.2639999999992</v>
      </c>
    </row>
    <row r="2928" spans="1:3" x14ac:dyDescent="0.2">
      <c r="A2928" s="1">
        <v>162</v>
      </c>
      <c r="B2928" s="1">
        <v>207187</v>
      </c>
      <c r="C2928" s="1">
        <v>8773.1509999999998</v>
      </c>
    </row>
    <row r="2929" spans="1:3" x14ac:dyDescent="0.2">
      <c r="A2929" s="1">
        <v>162</v>
      </c>
      <c r="B2929" s="1">
        <v>118500</v>
      </c>
      <c r="C2929" s="1">
        <v>8867.277</v>
      </c>
    </row>
    <row r="2930" spans="1:3" x14ac:dyDescent="0.2">
      <c r="A2930" s="1">
        <v>162</v>
      </c>
      <c r="B2930" s="1">
        <v>24835</v>
      </c>
      <c r="C2930" s="1">
        <v>9368.0249999999996</v>
      </c>
    </row>
    <row r="2931" spans="1:3" x14ac:dyDescent="0.2">
      <c r="A2931" s="1">
        <v>162</v>
      </c>
      <c r="B2931" s="1">
        <v>0</v>
      </c>
      <c r="C2931" s="1">
        <v>2495.5590000000002</v>
      </c>
    </row>
    <row r="2932" spans="1:3" x14ac:dyDescent="0.2">
      <c r="A2932" s="1">
        <v>163</v>
      </c>
      <c r="B2932" s="1">
        <v>218618</v>
      </c>
      <c r="C2932" s="1">
        <v>1021.672</v>
      </c>
    </row>
    <row r="2933" spans="1:3" x14ac:dyDescent="0.2">
      <c r="A2933" s="1">
        <v>163</v>
      </c>
      <c r="B2933" s="1">
        <v>302904</v>
      </c>
      <c r="C2933" s="1">
        <v>995.58600000000001</v>
      </c>
    </row>
    <row r="2934" spans="1:3" x14ac:dyDescent="0.2">
      <c r="A2934" s="1">
        <v>163</v>
      </c>
      <c r="B2934" s="1">
        <v>447711</v>
      </c>
      <c r="C2934" s="1">
        <v>3194.9780000000001</v>
      </c>
    </row>
    <row r="2935" spans="1:3" x14ac:dyDescent="0.2">
      <c r="A2935" s="1">
        <v>163</v>
      </c>
      <c r="B2935" s="1">
        <v>371843</v>
      </c>
      <c r="C2935" s="1">
        <v>7586.57</v>
      </c>
    </row>
    <row r="2936" spans="1:3" x14ac:dyDescent="0.2">
      <c r="A2936" s="1">
        <v>163</v>
      </c>
      <c r="B2936" s="1">
        <v>285786</v>
      </c>
      <c r="C2936" s="1">
        <v>8605.33</v>
      </c>
    </row>
    <row r="2937" spans="1:3" x14ac:dyDescent="0.2">
      <c r="A2937" s="1">
        <v>163</v>
      </c>
      <c r="B2937" s="1">
        <v>196016</v>
      </c>
      <c r="C2937" s="1">
        <v>8978.9349999999995</v>
      </c>
    </row>
    <row r="2938" spans="1:3" x14ac:dyDescent="0.2">
      <c r="A2938" s="1">
        <v>163</v>
      </c>
      <c r="B2938" s="1">
        <v>107315</v>
      </c>
      <c r="C2938" s="1">
        <v>8867.3430000000008</v>
      </c>
    </row>
    <row r="2939" spans="1:3" x14ac:dyDescent="0.2">
      <c r="A2939" s="1">
        <v>163</v>
      </c>
      <c r="B2939" s="1">
        <v>13920</v>
      </c>
      <c r="C2939" s="1">
        <v>9339.2620000000006</v>
      </c>
    </row>
    <row r="2940" spans="1:3" x14ac:dyDescent="0.2">
      <c r="A2940" s="1">
        <v>163</v>
      </c>
      <c r="B2940" s="1">
        <v>0</v>
      </c>
      <c r="C2940" s="1">
        <v>1406.8789999999999</v>
      </c>
    </row>
    <row r="2941" spans="1:3" x14ac:dyDescent="0.2">
      <c r="A2941" s="1">
        <v>164</v>
      </c>
      <c r="B2941" s="1">
        <v>258418</v>
      </c>
      <c r="C2941" s="1">
        <v>1143.1300000000001</v>
      </c>
    </row>
    <row r="2942" spans="1:3" x14ac:dyDescent="0.2">
      <c r="A2942" s="1">
        <v>164</v>
      </c>
      <c r="B2942" s="1">
        <v>336505</v>
      </c>
      <c r="C2942" s="1">
        <v>982.66300000000001</v>
      </c>
    </row>
    <row r="2943" spans="1:3" x14ac:dyDescent="0.2">
      <c r="A2943" s="1">
        <v>164</v>
      </c>
      <c r="B2943" s="1">
        <v>439281</v>
      </c>
      <c r="C2943" s="1">
        <v>3928.203</v>
      </c>
    </row>
    <row r="2944" spans="1:3" x14ac:dyDescent="0.2">
      <c r="A2944" s="1">
        <v>164</v>
      </c>
      <c r="B2944" s="1">
        <v>364271</v>
      </c>
      <c r="C2944" s="1">
        <v>7511.4279999999999</v>
      </c>
    </row>
    <row r="2945" spans="1:3" x14ac:dyDescent="0.2">
      <c r="A2945" s="1">
        <v>164</v>
      </c>
      <c r="B2945" s="1">
        <v>278332</v>
      </c>
      <c r="C2945" s="1">
        <v>8583.0339999999997</v>
      </c>
    </row>
    <row r="2946" spans="1:3" x14ac:dyDescent="0.2">
      <c r="A2946" s="1">
        <v>164</v>
      </c>
      <c r="B2946" s="1">
        <v>192401</v>
      </c>
      <c r="C2946" s="1">
        <v>8592.866</v>
      </c>
    </row>
    <row r="2947" spans="1:3" x14ac:dyDescent="0.2">
      <c r="A2947" s="1">
        <v>164</v>
      </c>
      <c r="B2947" s="1">
        <v>106134</v>
      </c>
      <c r="C2947" s="1">
        <v>8626.2990000000009</v>
      </c>
    </row>
    <row r="2948" spans="1:3" x14ac:dyDescent="0.2">
      <c r="A2948" s="1">
        <v>164</v>
      </c>
      <c r="B2948" s="1">
        <v>13282</v>
      </c>
      <c r="C2948" s="1">
        <v>9295.5130000000008</v>
      </c>
    </row>
    <row r="2949" spans="1:3" x14ac:dyDescent="0.2">
      <c r="A2949" s="1">
        <v>164</v>
      </c>
      <c r="B2949" s="1">
        <v>0</v>
      </c>
      <c r="C2949" s="1">
        <v>1332.396</v>
      </c>
    </row>
    <row r="2950" spans="1:3" x14ac:dyDescent="0.2">
      <c r="A2950" s="1">
        <v>165</v>
      </c>
      <c r="B2950" s="1">
        <v>262958</v>
      </c>
      <c r="C2950" s="1">
        <v>1021.332</v>
      </c>
    </row>
    <row r="2951" spans="1:3" x14ac:dyDescent="0.2">
      <c r="A2951" s="1">
        <v>165</v>
      </c>
      <c r="B2951" s="1">
        <v>329972</v>
      </c>
      <c r="C2951" s="1">
        <v>1007.574</v>
      </c>
    </row>
    <row r="2952" spans="1:3" x14ac:dyDescent="0.2">
      <c r="A2952" s="1">
        <v>165</v>
      </c>
      <c r="B2952" s="1">
        <v>446257</v>
      </c>
      <c r="C2952" s="1">
        <v>3331.58</v>
      </c>
    </row>
    <row r="2953" spans="1:3" x14ac:dyDescent="0.2">
      <c r="A2953" s="1">
        <v>165</v>
      </c>
      <c r="B2953" s="1">
        <v>369237</v>
      </c>
      <c r="C2953" s="1">
        <v>7698.4570000000003</v>
      </c>
    </row>
    <row r="2954" spans="1:3" x14ac:dyDescent="0.2">
      <c r="A2954" s="1">
        <v>165</v>
      </c>
      <c r="B2954" s="1">
        <v>281369</v>
      </c>
      <c r="C2954" s="1">
        <v>8800.5910000000003</v>
      </c>
    </row>
    <row r="2955" spans="1:3" x14ac:dyDescent="0.2">
      <c r="A2955" s="1">
        <v>165</v>
      </c>
      <c r="B2955" s="1">
        <v>192205</v>
      </c>
      <c r="C2955" s="1">
        <v>8899.4889999999996</v>
      </c>
    </row>
    <row r="2956" spans="1:3" x14ac:dyDescent="0.2">
      <c r="A2956" s="1">
        <v>165</v>
      </c>
      <c r="B2956" s="1">
        <v>124838</v>
      </c>
      <c r="C2956" s="1">
        <v>6741.7920000000004</v>
      </c>
    </row>
    <row r="2957" spans="1:3" x14ac:dyDescent="0.2">
      <c r="A2957" s="1">
        <v>165</v>
      </c>
      <c r="B2957" s="1">
        <v>33714</v>
      </c>
      <c r="C2957" s="1">
        <v>9106.0669999999991</v>
      </c>
    </row>
    <row r="2958" spans="1:3" x14ac:dyDescent="0.2">
      <c r="A2958" s="1">
        <v>165</v>
      </c>
      <c r="B2958" s="1">
        <v>0</v>
      </c>
      <c r="C2958" s="1">
        <v>3386.886</v>
      </c>
    </row>
    <row r="2959" spans="1:3" x14ac:dyDescent="0.2">
      <c r="A2959" s="1">
        <v>166</v>
      </c>
      <c r="B2959" s="1">
        <v>205523</v>
      </c>
      <c r="C2959" s="1">
        <v>875.30799999999999</v>
      </c>
    </row>
    <row r="2960" spans="1:3" x14ac:dyDescent="0.2">
      <c r="A2960" s="1">
        <v>166</v>
      </c>
      <c r="B2960" s="1">
        <v>411721</v>
      </c>
      <c r="C2960" s="1">
        <v>1405.2739999999999</v>
      </c>
    </row>
    <row r="2961" spans="1:3" x14ac:dyDescent="0.2">
      <c r="A2961" s="1">
        <v>166</v>
      </c>
      <c r="B2961" s="1">
        <v>459764</v>
      </c>
      <c r="C2961" s="1">
        <v>914.98500000000001</v>
      </c>
    </row>
    <row r="2962" spans="1:3" x14ac:dyDescent="0.2">
      <c r="A2962" s="1">
        <v>166</v>
      </c>
      <c r="B2962" s="1">
        <v>383516</v>
      </c>
      <c r="C2962" s="1">
        <v>8428.0869999999995</v>
      </c>
    </row>
    <row r="2963" spans="1:3" x14ac:dyDescent="0.2">
      <c r="A2963" s="1">
        <v>166</v>
      </c>
      <c r="B2963" s="1">
        <v>295750</v>
      </c>
      <c r="C2963" s="1">
        <v>8774.0669999999991</v>
      </c>
    </row>
    <row r="2964" spans="1:3" x14ac:dyDescent="0.2">
      <c r="A2964" s="1">
        <v>166</v>
      </c>
      <c r="B2964" s="1">
        <v>207725</v>
      </c>
      <c r="C2964" s="1">
        <v>8802.2720000000008</v>
      </c>
    </row>
    <row r="2965" spans="1:3" x14ac:dyDescent="0.2">
      <c r="A2965" s="1">
        <v>166</v>
      </c>
      <c r="B2965" s="1">
        <v>117300</v>
      </c>
      <c r="C2965" s="1">
        <v>9044.7119999999995</v>
      </c>
    </row>
    <row r="2966" spans="1:3" x14ac:dyDescent="0.2">
      <c r="A2966" s="1">
        <v>166</v>
      </c>
      <c r="B2966" s="1">
        <v>26148</v>
      </c>
      <c r="C2966" s="1">
        <v>9112.1749999999993</v>
      </c>
    </row>
    <row r="2967" spans="1:3" x14ac:dyDescent="0.2">
      <c r="A2967" s="1">
        <v>166</v>
      </c>
      <c r="B2967" s="1">
        <v>0</v>
      </c>
      <c r="C2967" s="1">
        <v>2628.627</v>
      </c>
    </row>
    <row r="2968" spans="1:3" x14ac:dyDescent="0.2">
      <c r="A2968" s="1">
        <v>167</v>
      </c>
      <c r="B2968" s="1">
        <v>227487</v>
      </c>
      <c r="C2968" s="1">
        <v>977.71100000000001</v>
      </c>
    </row>
    <row r="2969" spans="1:3" x14ac:dyDescent="0.2">
      <c r="A2969" s="1">
        <v>167</v>
      </c>
      <c r="B2969" s="1">
        <v>417339</v>
      </c>
      <c r="C2969" s="1">
        <v>1386.798</v>
      </c>
    </row>
    <row r="2970" spans="1:3" x14ac:dyDescent="0.2">
      <c r="A2970" s="1">
        <v>167</v>
      </c>
      <c r="B2970" s="1">
        <v>453933</v>
      </c>
      <c r="C2970" s="1">
        <v>2240.1320000000001</v>
      </c>
    </row>
    <row r="2971" spans="1:3" x14ac:dyDescent="0.2">
      <c r="A2971" s="1">
        <v>167</v>
      </c>
      <c r="B2971" s="1">
        <v>365620</v>
      </c>
      <c r="C2971" s="1">
        <v>8815.9590000000007</v>
      </c>
    </row>
    <row r="2972" spans="1:3" x14ac:dyDescent="0.2">
      <c r="A2972" s="1">
        <v>167</v>
      </c>
      <c r="B2972" s="1">
        <v>278400</v>
      </c>
      <c r="C2972" s="1">
        <v>8725.7350000000006</v>
      </c>
    </row>
    <row r="2973" spans="1:3" x14ac:dyDescent="0.2">
      <c r="A2973" s="1">
        <v>167</v>
      </c>
      <c r="B2973" s="1">
        <v>189499</v>
      </c>
      <c r="C2973" s="1">
        <v>8879.6110000000008</v>
      </c>
    </row>
    <row r="2974" spans="1:3" x14ac:dyDescent="0.2">
      <c r="A2974" s="1">
        <v>167</v>
      </c>
      <c r="B2974" s="1">
        <v>99150</v>
      </c>
      <c r="C2974" s="1">
        <v>9036.5139999999992</v>
      </c>
    </row>
    <row r="2975" spans="1:3" x14ac:dyDescent="0.2">
      <c r="A2975" s="1">
        <v>167</v>
      </c>
      <c r="B2975" s="1">
        <v>6390</v>
      </c>
      <c r="C2975" s="1">
        <v>9275.4670000000006</v>
      </c>
    </row>
    <row r="2976" spans="1:3" x14ac:dyDescent="0.2">
      <c r="A2976" s="1">
        <v>167</v>
      </c>
      <c r="B2976" s="1">
        <v>0</v>
      </c>
      <c r="C2976" s="1">
        <v>654.08399999999995</v>
      </c>
    </row>
    <row r="2977" spans="1:3" x14ac:dyDescent="0.2">
      <c r="A2977" s="1">
        <v>168</v>
      </c>
      <c r="B2977" s="1">
        <v>298721</v>
      </c>
      <c r="C2977" s="1">
        <v>1136.9960000000001</v>
      </c>
    </row>
    <row r="2978" spans="1:3" x14ac:dyDescent="0.2">
      <c r="A2978" s="1">
        <v>168</v>
      </c>
      <c r="B2978" s="1">
        <v>358286</v>
      </c>
      <c r="C2978" s="1">
        <v>1012.871</v>
      </c>
    </row>
    <row r="2979" spans="1:3" x14ac:dyDescent="0.2">
      <c r="A2979" s="1">
        <v>168</v>
      </c>
      <c r="B2979" s="1">
        <v>430836</v>
      </c>
      <c r="C2979" s="1">
        <v>4762.7060000000001</v>
      </c>
    </row>
    <row r="2980" spans="1:3" x14ac:dyDescent="0.2">
      <c r="A2980" s="1">
        <v>168</v>
      </c>
      <c r="B2980" s="1">
        <v>340887</v>
      </c>
      <c r="C2980" s="1">
        <v>8977.5869999999995</v>
      </c>
    </row>
    <row r="2981" spans="1:3" x14ac:dyDescent="0.2">
      <c r="A2981" s="1">
        <v>168</v>
      </c>
      <c r="B2981" s="1">
        <v>251861</v>
      </c>
      <c r="C2981" s="1">
        <v>8906.2790000000005</v>
      </c>
    </row>
    <row r="2982" spans="1:3" x14ac:dyDescent="0.2">
      <c r="A2982" s="1">
        <v>168</v>
      </c>
      <c r="B2982" s="1">
        <v>162845</v>
      </c>
      <c r="C2982" s="1">
        <v>8898.6560000000009</v>
      </c>
    </row>
    <row r="2983" spans="1:3" x14ac:dyDescent="0.2">
      <c r="A2983" s="1">
        <v>168</v>
      </c>
      <c r="B2983" s="1">
        <v>73096</v>
      </c>
      <c r="C2983" s="1">
        <v>8973.5560000000005</v>
      </c>
    </row>
    <row r="2984" spans="1:3" x14ac:dyDescent="0.2">
      <c r="A2984" s="1">
        <v>168</v>
      </c>
      <c r="B2984" s="1">
        <v>0</v>
      </c>
      <c r="C2984" s="1">
        <v>7325.6639999999998</v>
      </c>
    </row>
    <row r="2985" spans="1:3" x14ac:dyDescent="0.2">
      <c r="A2985" s="1">
        <v>169</v>
      </c>
      <c r="B2985" s="1">
        <v>52241</v>
      </c>
      <c r="C2985" s="1">
        <v>417.14400000000001</v>
      </c>
    </row>
    <row r="2986" spans="1:3" x14ac:dyDescent="0.2">
      <c r="A2986" s="1">
        <v>169</v>
      </c>
      <c r="B2986" s="1">
        <v>332195</v>
      </c>
      <c r="C2986" s="1">
        <v>1131.123</v>
      </c>
    </row>
    <row r="2987" spans="1:3" x14ac:dyDescent="0.2">
      <c r="A2987" s="1">
        <v>169</v>
      </c>
      <c r="B2987" s="1">
        <v>394919</v>
      </c>
      <c r="C2987" s="1">
        <v>992.09500000000003</v>
      </c>
    </row>
    <row r="2988" spans="1:3" x14ac:dyDescent="0.2">
      <c r="A2988" s="1">
        <v>169</v>
      </c>
      <c r="B2988" s="1">
        <v>408948</v>
      </c>
      <c r="C2988" s="1">
        <v>6549.0010000000002</v>
      </c>
    </row>
    <row r="2989" spans="1:3" x14ac:dyDescent="0.2">
      <c r="A2989" s="1">
        <v>169</v>
      </c>
      <c r="B2989" s="1">
        <v>321581</v>
      </c>
      <c r="C2989" s="1">
        <v>8736.4069999999992</v>
      </c>
    </row>
    <row r="2990" spans="1:3" x14ac:dyDescent="0.2">
      <c r="A2990" s="1">
        <v>169</v>
      </c>
      <c r="B2990" s="1">
        <v>235417</v>
      </c>
      <c r="C2990" s="1">
        <v>8612.8960000000006</v>
      </c>
    </row>
    <row r="2991" spans="1:3" x14ac:dyDescent="0.2">
      <c r="A2991" s="1">
        <v>169</v>
      </c>
      <c r="B2991" s="1">
        <v>148225</v>
      </c>
      <c r="C2991" s="1">
        <v>8735.81</v>
      </c>
    </row>
    <row r="2992" spans="1:3" x14ac:dyDescent="0.2">
      <c r="A2992" s="1">
        <v>169</v>
      </c>
      <c r="B2992" s="1">
        <v>57432</v>
      </c>
      <c r="C2992" s="1">
        <v>9065.3739999999998</v>
      </c>
    </row>
    <row r="2993" spans="1:3" x14ac:dyDescent="0.2">
      <c r="A2993" s="1">
        <v>169</v>
      </c>
      <c r="B2993" s="1">
        <v>0</v>
      </c>
      <c r="C2993" s="1">
        <v>5751.1480000000001</v>
      </c>
    </row>
    <row r="2994" spans="1:3" x14ac:dyDescent="0.2">
      <c r="A2994" s="1">
        <v>170</v>
      </c>
      <c r="B2994" s="1">
        <v>101042</v>
      </c>
      <c r="C2994" s="1">
        <v>679.10500000000002</v>
      </c>
    </row>
    <row r="2995" spans="1:3" x14ac:dyDescent="0.2">
      <c r="A2995" s="1">
        <v>170</v>
      </c>
      <c r="B2995" s="1">
        <v>312925</v>
      </c>
      <c r="C2995" s="1">
        <v>988.81399999999996</v>
      </c>
    </row>
    <row r="2996" spans="1:3" x14ac:dyDescent="0.2">
      <c r="A2996" s="1">
        <v>170</v>
      </c>
      <c r="B2996" s="1">
        <v>460005</v>
      </c>
      <c r="C2996" s="1">
        <v>2330.665</v>
      </c>
    </row>
    <row r="2997" spans="1:3" x14ac:dyDescent="0.2">
      <c r="A2997" s="1">
        <v>170</v>
      </c>
      <c r="B2997" s="1">
        <v>390765</v>
      </c>
      <c r="C2997" s="1">
        <v>6919.7489999999998</v>
      </c>
    </row>
    <row r="2998" spans="1:3" x14ac:dyDescent="0.2">
      <c r="A2998" s="1">
        <v>170</v>
      </c>
      <c r="B2998" s="1">
        <v>302574</v>
      </c>
      <c r="C2998" s="1">
        <v>8805.8909999999996</v>
      </c>
    </row>
    <row r="2999" spans="1:3" x14ac:dyDescent="0.2">
      <c r="A2999" s="1">
        <v>170</v>
      </c>
      <c r="B2999" s="1">
        <v>217800</v>
      </c>
      <c r="C2999" s="1">
        <v>8486.4179999999997</v>
      </c>
    </row>
    <row r="3000" spans="1:3" x14ac:dyDescent="0.2">
      <c r="A3000" s="1">
        <v>170</v>
      </c>
      <c r="B3000" s="1">
        <v>129811</v>
      </c>
      <c r="C3000" s="1">
        <v>8805.5789999999997</v>
      </c>
    </row>
    <row r="3001" spans="1:3" x14ac:dyDescent="0.2">
      <c r="A3001" s="1">
        <v>170</v>
      </c>
      <c r="B3001" s="1">
        <v>36462</v>
      </c>
      <c r="C3001" s="1">
        <v>9319.3880000000008</v>
      </c>
    </row>
    <row r="3002" spans="1:3" x14ac:dyDescent="0.2">
      <c r="A3002" s="1">
        <v>170</v>
      </c>
      <c r="B3002" s="1">
        <v>0</v>
      </c>
      <c r="C3002" s="1">
        <v>3661.5720000000001</v>
      </c>
    </row>
    <row r="3003" spans="1:3" x14ac:dyDescent="0.2">
      <c r="A3003" s="1">
        <v>171</v>
      </c>
      <c r="B3003" s="1">
        <v>194218</v>
      </c>
      <c r="C3003" s="1">
        <v>950.58799999999997</v>
      </c>
    </row>
    <row r="3004" spans="1:3" x14ac:dyDescent="0.2">
      <c r="A3004" s="1">
        <v>171</v>
      </c>
      <c r="B3004" s="1">
        <v>382115</v>
      </c>
      <c r="C3004" s="1">
        <v>1945.752</v>
      </c>
    </row>
    <row r="3005" spans="1:3" x14ac:dyDescent="0.2">
      <c r="A3005" s="1">
        <v>171</v>
      </c>
      <c r="B3005" s="1">
        <v>454134</v>
      </c>
      <c r="C3005" s="1">
        <v>1428.107</v>
      </c>
    </row>
    <row r="3006" spans="1:3" x14ac:dyDescent="0.2">
      <c r="A3006" s="1">
        <v>171</v>
      </c>
      <c r="B3006" s="1">
        <v>366096</v>
      </c>
      <c r="C3006" s="1">
        <v>9051.6689999999999</v>
      </c>
    </row>
    <row r="3007" spans="1:3" x14ac:dyDescent="0.2">
      <c r="A3007" s="1">
        <v>171</v>
      </c>
      <c r="B3007" s="1">
        <v>274017</v>
      </c>
      <c r="C3007" s="1">
        <v>9201.8729999999996</v>
      </c>
    </row>
    <row r="3008" spans="1:3" x14ac:dyDescent="0.2">
      <c r="A3008" s="1">
        <v>171</v>
      </c>
      <c r="B3008" s="1">
        <v>182200</v>
      </c>
      <c r="C3008" s="1">
        <v>9180.1659999999993</v>
      </c>
    </row>
    <row r="3009" spans="1:3" x14ac:dyDescent="0.2">
      <c r="A3009" s="1">
        <v>171</v>
      </c>
      <c r="B3009" s="1">
        <v>89156</v>
      </c>
      <c r="C3009" s="1">
        <v>9311.2119999999995</v>
      </c>
    </row>
    <row r="3010" spans="1:3" x14ac:dyDescent="0.2">
      <c r="A3010" s="1">
        <v>171</v>
      </c>
      <c r="B3010" s="1">
        <v>0</v>
      </c>
      <c r="C3010" s="1">
        <v>8919.598</v>
      </c>
    </row>
    <row r="3011" spans="1:3" x14ac:dyDescent="0.2">
      <c r="A3011" s="1">
        <v>172</v>
      </c>
      <c r="B3011" s="1">
        <v>24449</v>
      </c>
      <c r="C3011" s="1">
        <v>261.02600000000001</v>
      </c>
    </row>
    <row r="3012" spans="1:3" x14ac:dyDescent="0.2">
      <c r="A3012" s="1">
        <v>172</v>
      </c>
      <c r="B3012" s="1">
        <v>321704</v>
      </c>
      <c r="C3012" s="1">
        <v>1278.557</v>
      </c>
    </row>
    <row r="3013" spans="1:3" x14ac:dyDescent="0.2">
      <c r="A3013" s="1">
        <v>172</v>
      </c>
      <c r="B3013" s="1">
        <v>384380</v>
      </c>
      <c r="C3013" s="1">
        <v>1172.2909999999999</v>
      </c>
    </row>
    <row r="3014" spans="1:3" x14ac:dyDescent="0.2">
      <c r="A3014" s="1">
        <v>172</v>
      </c>
      <c r="B3014" s="1">
        <v>419463</v>
      </c>
      <c r="C3014" s="1">
        <v>5322.2219999999998</v>
      </c>
    </row>
    <row r="3015" spans="1:3" x14ac:dyDescent="0.2">
      <c r="A3015" s="1">
        <v>172</v>
      </c>
      <c r="B3015" s="1">
        <v>334038</v>
      </c>
      <c r="C3015" s="1">
        <v>8538.5810000000001</v>
      </c>
    </row>
    <row r="3016" spans="1:3" x14ac:dyDescent="0.2">
      <c r="A3016" s="1">
        <v>172</v>
      </c>
      <c r="B3016" s="1">
        <v>270150</v>
      </c>
      <c r="C3016" s="1">
        <v>6390.3590000000004</v>
      </c>
    </row>
    <row r="3017" spans="1:3" x14ac:dyDescent="0.2">
      <c r="A3017" s="1">
        <v>172</v>
      </c>
      <c r="B3017" s="1">
        <v>184700</v>
      </c>
      <c r="C3017" s="1">
        <v>8546.2749999999996</v>
      </c>
    </row>
    <row r="3018" spans="1:3" x14ac:dyDescent="0.2">
      <c r="A3018" s="1">
        <v>172</v>
      </c>
      <c r="B3018" s="1">
        <v>97280</v>
      </c>
      <c r="C3018" s="1">
        <v>8729.7289999999994</v>
      </c>
    </row>
    <row r="3019" spans="1:3" x14ac:dyDescent="0.2">
      <c r="A3019" s="1">
        <v>172</v>
      </c>
      <c r="B3019" s="1">
        <v>15722</v>
      </c>
      <c r="C3019" s="1">
        <v>8155.66</v>
      </c>
    </row>
    <row r="3020" spans="1:3" x14ac:dyDescent="0.2">
      <c r="A3020" s="1">
        <v>172</v>
      </c>
      <c r="B3020" s="1">
        <v>0</v>
      </c>
      <c r="C3020" s="1">
        <v>1587.8889999999999</v>
      </c>
    </row>
    <row r="3021" spans="1:3" x14ac:dyDescent="0.2">
      <c r="A3021" s="1">
        <v>173</v>
      </c>
      <c r="B3021" s="1">
        <v>274188</v>
      </c>
      <c r="C3021" s="1">
        <v>1180.4690000000001</v>
      </c>
    </row>
    <row r="3022" spans="1:3" x14ac:dyDescent="0.2">
      <c r="A3022" s="1">
        <v>173</v>
      </c>
      <c r="B3022" s="1">
        <v>355631</v>
      </c>
      <c r="C3022" s="1">
        <v>1335.077</v>
      </c>
    </row>
    <row r="3023" spans="1:3" x14ac:dyDescent="0.2">
      <c r="A3023" s="1">
        <v>173</v>
      </c>
      <c r="B3023" s="1">
        <v>426685</v>
      </c>
      <c r="C3023" s="1">
        <v>4797.8779999999997</v>
      </c>
    </row>
    <row r="3024" spans="1:3" x14ac:dyDescent="0.2">
      <c r="A3024" s="1">
        <v>173</v>
      </c>
      <c r="B3024" s="1">
        <v>335665</v>
      </c>
      <c r="C3024" s="1">
        <v>9101.67</v>
      </c>
    </row>
    <row r="3025" spans="1:3" x14ac:dyDescent="0.2">
      <c r="A3025" s="1">
        <v>173</v>
      </c>
      <c r="B3025" s="1">
        <v>243538</v>
      </c>
      <c r="C3025" s="1">
        <v>9215.0570000000007</v>
      </c>
    </row>
    <row r="3026" spans="1:3" x14ac:dyDescent="0.2">
      <c r="A3026" s="1">
        <v>173</v>
      </c>
      <c r="B3026" s="1">
        <v>152337</v>
      </c>
      <c r="C3026" s="1">
        <v>9110.7900000000009</v>
      </c>
    </row>
    <row r="3027" spans="1:3" x14ac:dyDescent="0.2">
      <c r="A3027" s="1">
        <v>173</v>
      </c>
      <c r="B3027" s="1">
        <v>57815</v>
      </c>
      <c r="C3027" s="1">
        <v>9469.0910000000003</v>
      </c>
    </row>
    <row r="3028" spans="1:3" x14ac:dyDescent="0.2">
      <c r="A3028" s="1">
        <v>173</v>
      </c>
      <c r="B3028" s="1">
        <v>0</v>
      </c>
      <c r="C3028" s="1">
        <v>5777.7550000000001</v>
      </c>
    </row>
    <row r="3029" spans="1:3" x14ac:dyDescent="0.2">
      <c r="A3029" s="1">
        <v>174</v>
      </c>
      <c r="B3029" s="1">
        <v>103563</v>
      </c>
      <c r="C3029" s="1">
        <v>687.12699999999995</v>
      </c>
    </row>
    <row r="3030" spans="1:3" x14ac:dyDescent="0.2">
      <c r="A3030" s="1">
        <v>174</v>
      </c>
      <c r="B3030" s="1">
        <v>317592</v>
      </c>
      <c r="C3030" s="1">
        <v>1023.985</v>
      </c>
    </row>
    <row r="3031" spans="1:3" x14ac:dyDescent="0.2">
      <c r="A3031" s="1">
        <v>174</v>
      </c>
      <c r="B3031" s="1">
        <v>456771</v>
      </c>
      <c r="C3031" s="1">
        <v>2593.6619999999998</v>
      </c>
    </row>
    <row r="3032" spans="1:3" x14ac:dyDescent="0.2">
      <c r="A3032" s="1">
        <v>174</v>
      </c>
      <c r="B3032" s="1">
        <v>368830</v>
      </c>
      <c r="C3032" s="1">
        <v>8793.1370000000006</v>
      </c>
    </row>
    <row r="3033" spans="1:3" x14ac:dyDescent="0.2">
      <c r="A3033" s="1">
        <v>174</v>
      </c>
      <c r="B3033" s="1">
        <v>277885</v>
      </c>
      <c r="C3033" s="1">
        <v>9094.1380000000008</v>
      </c>
    </row>
    <row r="3034" spans="1:3" x14ac:dyDescent="0.2">
      <c r="A3034" s="1">
        <v>174</v>
      </c>
      <c r="B3034" s="1">
        <v>188760</v>
      </c>
      <c r="C3034" s="1">
        <v>8913.9500000000007</v>
      </c>
    </row>
    <row r="3035" spans="1:3" x14ac:dyDescent="0.2">
      <c r="A3035" s="1">
        <v>174</v>
      </c>
      <c r="B3035" s="1">
        <v>94709</v>
      </c>
      <c r="C3035" s="1">
        <v>9398.3070000000007</v>
      </c>
    </row>
    <row r="3036" spans="1:3" x14ac:dyDescent="0.2">
      <c r="A3036" s="1">
        <v>174</v>
      </c>
      <c r="B3036" s="1">
        <v>0</v>
      </c>
      <c r="C3036" s="1">
        <v>9484.1540000000005</v>
      </c>
    </row>
    <row r="3037" spans="1:3" x14ac:dyDescent="0.2">
      <c r="A3037" s="1">
        <v>175</v>
      </c>
      <c r="B3037" s="1">
        <v>5414</v>
      </c>
      <c r="C3037" s="1">
        <v>81.197000000000003</v>
      </c>
    </row>
    <row r="3038" spans="1:3" x14ac:dyDescent="0.2">
      <c r="A3038" s="1">
        <v>175</v>
      </c>
      <c r="B3038" s="1">
        <v>331709</v>
      </c>
      <c r="C3038" s="1">
        <v>1348.2639999999999</v>
      </c>
    </row>
    <row r="3039" spans="1:3" x14ac:dyDescent="0.2">
      <c r="A3039" s="1">
        <v>175</v>
      </c>
      <c r="B3039" s="1">
        <v>382991</v>
      </c>
      <c r="C3039" s="1">
        <v>1302.8599999999999</v>
      </c>
    </row>
    <row r="3040" spans="1:3" x14ac:dyDescent="0.2">
      <c r="A3040" s="1">
        <v>175</v>
      </c>
      <c r="B3040" s="1">
        <v>392856</v>
      </c>
      <c r="C3040" s="1">
        <v>7963.2879999999996</v>
      </c>
    </row>
    <row r="3041" spans="1:3" x14ac:dyDescent="0.2">
      <c r="A3041" s="1">
        <v>175</v>
      </c>
      <c r="B3041" s="1">
        <v>301441</v>
      </c>
      <c r="C3041" s="1">
        <v>9141.1110000000008</v>
      </c>
    </row>
    <row r="3042" spans="1:3" x14ac:dyDescent="0.2">
      <c r="A3042" s="1">
        <v>175</v>
      </c>
      <c r="B3042" s="1">
        <v>209096</v>
      </c>
      <c r="C3042" s="1">
        <v>9233.6479999999992</v>
      </c>
    </row>
    <row r="3043" spans="1:3" x14ac:dyDescent="0.2">
      <c r="A3043" s="1">
        <v>175</v>
      </c>
      <c r="B3043" s="1">
        <v>114372</v>
      </c>
      <c r="C3043" s="1">
        <v>9473.7240000000002</v>
      </c>
    </row>
    <row r="3044" spans="1:3" x14ac:dyDescent="0.2">
      <c r="A3044" s="1">
        <v>175</v>
      </c>
      <c r="B3044" s="1">
        <v>20164</v>
      </c>
      <c r="C3044" s="1">
        <v>9418.44</v>
      </c>
    </row>
    <row r="3045" spans="1:3" x14ac:dyDescent="0.2">
      <c r="A3045" s="1">
        <v>175</v>
      </c>
      <c r="B3045" s="1">
        <v>0</v>
      </c>
      <c r="C3045" s="1">
        <v>2032.5309999999999</v>
      </c>
    </row>
    <row r="3046" spans="1:3" x14ac:dyDescent="0.2">
      <c r="A3046" s="1">
        <v>176</v>
      </c>
      <c r="B3046" s="1">
        <v>248225</v>
      </c>
      <c r="C3046" s="1">
        <v>1019.797</v>
      </c>
    </row>
    <row r="3047" spans="1:3" x14ac:dyDescent="0.2">
      <c r="A3047" s="1">
        <v>176</v>
      </c>
      <c r="B3047" s="1">
        <v>325770</v>
      </c>
      <c r="C3047" s="1">
        <v>1169.8820000000001</v>
      </c>
    </row>
    <row r="3048" spans="1:3" x14ac:dyDescent="0.2">
      <c r="A3048" s="1">
        <v>176</v>
      </c>
      <c r="B3048" s="1">
        <v>411174</v>
      </c>
      <c r="C3048" s="1">
        <v>6681.3519999999999</v>
      </c>
    </row>
    <row r="3049" spans="1:3" x14ac:dyDescent="0.2">
      <c r="A3049" s="1">
        <v>176</v>
      </c>
      <c r="B3049" s="1">
        <v>348421</v>
      </c>
      <c r="C3049" s="1">
        <v>6268.5590000000002</v>
      </c>
    </row>
    <row r="3050" spans="1:3" x14ac:dyDescent="0.2">
      <c r="A3050" s="1">
        <v>176</v>
      </c>
      <c r="B3050" s="1">
        <v>260367</v>
      </c>
      <c r="C3050" s="1">
        <v>8805.3700000000008</v>
      </c>
    </row>
    <row r="3051" spans="1:3" x14ac:dyDescent="0.2">
      <c r="A3051" s="1">
        <v>176</v>
      </c>
      <c r="B3051" s="1">
        <v>174411</v>
      </c>
      <c r="C3051" s="1">
        <v>8595.4680000000008</v>
      </c>
    </row>
    <row r="3052" spans="1:3" x14ac:dyDescent="0.2">
      <c r="A3052" s="1">
        <v>176</v>
      </c>
      <c r="B3052" s="1">
        <v>86276</v>
      </c>
      <c r="C3052" s="1">
        <v>8812.4940000000006</v>
      </c>
    </row>
    <row r="3053" spans="1:3" x14ac:dyDescent="0.2">
      <c r="A3053" s="1">
        <v>176</v>
      </c>
      <c r="B3053" s="1">
        <v>0</v>
      </c>
      <c r="C3053" s="1">
        <v>8636.3009999999995</v>
      </c>
    </row>
    <row r="3054" spans="1:3" x14ac:dyDescent="0.2">
      <c r="A3054" s="1">
        <v>177</v>
      </c>
      <c r="B3054" s="1">
        <v>27638</v>
      </c>
      <c r="C3054" s="1">
        <v>346.959</v>
      </c>
    </row>
    <row r="3055" spans="1:3" x14ac:dyDescent="0.2">
      <c r="A3055" s="1">
        <v>177</v>
      </c>
      <c r="B3055" s="1">
        <v>312000</v>
      </c>
      <c r="C3055" s="1">
        <v>1321.8409999999999</v>
      </c>
    </row>
    <row r="3056" spans="1:3" x14ac:dyDescent="0.2">
      <c r="A3056" s="1">
        <v>177</v>
      </c>
      <c r="B3056" s="1">
        <v>385956</v>
      </c>
      <c r="C3056" s="1">
        <v>1238.194</v>
      </c>
    </row>
    <row r="3057" spans="1:3" x14ac:dyDescent="0.2">
      <c r="A3057" s="1">
        <v>177</v>
      </c>
      <c r="B3057" s="1">
        <v>411158</v>
      </c>
      <c r="C3057" s="1">
        <v>5953.88</v>
      </c>
    </row>
    <row r="3058" spans="1:3" x14ac:dyDescent="0.2">
      <c r="A3058" s="1">
        <v>177</v>
      </c>
      <c r="B3058" s="1">
        <v>320664</v>
      </c>
      <c r="C3058" s="1">
        <v>9065.9930000000004</v>
      </c>
    </row>
    <row r="3059" spans="1:3" x14ac:dyDescent="0.2">
      <c r="A3059" s="1">
        <v>177</v>
      </c>
      <c r="B3059" s="1">
        <v>230406</v>
      </c>
      <c r="C3059" s="1">
        <v>9013.5550000000003</v>
      </c>
    </row>
    <row r="3060" spans="1:3" x14ac:dyDescent="0.2">
      <c r="A3060" s="1">
        <v>177</v>
      </c>
      <c r="B3060" s="1">
        <v>141103</v>
      </c>
      <c r="C3060" s="1">
        <v>8938.6350000000002</v>
      </c>
    </row>
    <row r="3061" spans="1:3" x14ac:dyDescent="0.2">
      <c r="A3061" s="1">
        <v>177</v>
      </c>
      <c r="B3061" s="1">
        <v>47430</v>
      </c>
      <c r="C3061" s="1">
        <v>9366.6170000000002</v>
      </c>
    </row>
    <row r="3062" spans="1:3" x14ac:dyDescent="0.2">
      <c r="A3062" s="1">
        <v>177</v>
      </c>
      <c r="B3062" s="1">
        <v>0</v>
      </c>
      <c r="C3062" s="1">
        <v>4738.2</v>
      </c>
    </row>
    <row r="3063" spans="1:3" x14ac:dyDescent="0.2">
      <c r="A3063" s="1">
        <v>178</v>
      </c>
      <c r="B3063" s="1">
        <v>139692</v>
      </c>
      <c r="C3063" s="1">
        <v>825.62300000000005</v>
      </c>
    </row>
    <row r="3064" spans="1:3" x14ac:dyDescent="0.2">
      <c r="A3064" s="1">
        <v>178</v>
      </c>
      <c r="B3064" s="1">
        <v>317780</v>
      </c>
      <c r="C3064" s="1">
        <v>1258.4079999999999</v>
      </c>
    </row>
    <row r="3065" spans="1:3" x14ac:dyDescent="0.2">
      <c r="A3065" s="1">
        <v>178</v>
      </c>
      <c r="B3065" s="1">
        <v>449593</v>
      </c>
      <c r="C3065" s="1">
        <v>2939.7130000000002</v>
      </c>
    </row>
    <row r="3066" spans="1:3" x14ac:dyDescent="0.2">
      <c r="A3066" s="1">
        <v>178</v>
      </c>
      <c r="B3066" s="1">
        <v>374619</v>
      </c>
      <c r="C3066" s="1">
        <v>7498.8339999999998</v>
      </c>
    </row>
    <row r="3067" spans="1:3" x14ac:dyDescent="0.2">
      <c r="A3067" s="1">
        <v>178</v>
      </c>
      <c r="B3067" s="1">
        <v>287166</v>
      </c>
      <c r="C3067" s="1">
        <v>8745.2569999999996</v>
      </c>
    </row>
    <row r="3068" spans="1:3" x14ac:dyDescent="0.2">
      <c r="A3068" s="1">
        <v>178</v>
      </c>
      <c r="B3068" s="1">
        <v>195782</v>
      </c>
      <c r="C3068" s="1">
        <v>9134.5540000000001</v>
      </c>
    </row>
    <row r="3069" spans="1:3" x14ac:dyDescent="0.2">
      <c r="A3069" s="1">
        <v>178</v>
      </c>
      <c r="B3069" s="1">
        <v>106249</v>
      </c>
      <c r="C3069" s="1">
        <v>8967.02</v>
      </c>
    </row>
    <row r="3070" spans="1:3" x14ac:dyDescent="0.2">
      <c r="A3070" s="1">
        <v>178</v>
      </c>
      <c r="B3070" s="1">
        <v>8224</v>
      </c>
      <c r="C3070" s="1">
        <v>9788.11</v>
      </c>
    </row>
    <row r="3071" spans="1:3" x14ac:dyDescent="0.2">
      <c r="A3071" s="1">
        <v>178</v>
      </c>
      <c r="B3071" s="1">
        <v>0</v>
      </c>
      <c r="C3071" s="1">
        <v>839.79100000000005</v>
      </c>
    </row>
    <row r="3072" spans="1:3" x14ac:dyDescent="0.2">
      <c r="A3072" s="1">
        <v>179</v>
      </c>
      <c r="B3072" s="1">
        <v>285234</v>
      </c>
      <c r="C3072" s="1">
        <v>1232.893</v>
      </c>
    </row>
    <row r="3073" spans="1:3" x14ac:dyDescent="0.2">
      <c r="A3073" s="1">
        <v>179</v>
      </c>
      <c r="B3073" s="1">
        <v>342876</v>
      </c>
      <c r="C3073" s="1">
        <v>1306.489</v>
      </c>
    </row>
    <row r="3074" spans="1:3" x14ac:dyDescent="0.2">
      <c r="A3074" s="1">
        <v>179</v>
      </c>
      <c r="B3074" s="1">
        <v>428600</v>
      </c>
      <c r="C3074" s="1">
        <v>4581.152</v>
      </c>
    </row>
    <row r="3075" spans="1:3" x14ac:dyDescent="0.2">
      <c r="A3075" s="1">
        <v>179</v>
      </c>
      <c r="B3075" s="1">
        <v>351713</v>
      </c>
      <c r="C3075" s="1">
        <v>7678.0969999999998</v>
      </c>
    </row>
    <row r="3076" spans="1:3" x14ac:dyDescent="0.2">
      <c r="A3076" s="1">
        <v>179</v>
      </c>
      <c r="B3076" s="1">
        <v>270477</v>
      </c>
      <c r="C3076" s="1">
        <v>8141.2470000000003</v>
      </c>
    </row>
    <row r="3077" spans="1:3" x14ac:dyDescent="0.2">
      <c r="A3077" s="1">
        <v>179</v>
      </c>
      <c r="B3077" s="1">
        <v>177991</v>
      </c>
      <c r="C3077" s="1">
        <v>9231.0460000000003</v>
      </c>
    </row>
    <row r="3078" spans="1:3" x14ac:dyDescent="0.2">
      <c r="A3078" s="1">
        <v>179</v>
      </c>
      <c r="B3078" s="1">
        <v>85539</v>
      </c>
      <c r="C3078" s="1">
        <v>9244.6149999999998</v>
      </c>
    </row>
    <row r="3079" spans="1:3" x14ac:dyDescent="0.2">
      <c r="A3079" s="1">
        <v>179</v>
      </c>
      <c r="B3079" s="1">
        <v>7046</v>
      </c>
      <c r="C3079" s="1">
        <v>7848.98</v>
      </c>
    </row>
    <row r="3080" spans="1:3" x14ac:dyDescent="0.2">
      <c r="A3080" s="1">
        <v>179</v>
      </c>
      <c r="B3080" s="1">
        <v>0</v>
      </c>
      <c r="C3080" s="1">
        <v>722.24199999999996</v>
      </c>
    </row>
    <row r="3081" spans="1:3" x14ac:dyDescent="0.2">
      <c r="A3081" s="1">
        <v>180</v>
      </c>
      <c r="B3081" s="1">
        <v>277188</v>
      </c>
      <c r="C3081" s="1">
        <v>1327.4169999999999</v>
      </c>
    </row>
    <row r="3082" spans="1:3" x14ac:dyDescent="0.2">
      <c r="A3082" s="1">
        <v>180</v>
      </c>
      <c r="B3082" s="1">
        <v>344008</v>
      </c>
      <c r="C3082" s="1">
        <v>1130.1790000000001</v>
      </c>
    </row>
    <row r="3083" spans="1:3" x14ac:dyDescent="0.2">
      <c r="A3083" s="1">
        <v>180</v>
      </c>
      <c r="B3083" s="1">
        <v>434950</v>
      </c>
      <c r="C3083" s="1">
        <v>4031.201</v>
      </c>
    </row>
    <row r="3084" spans="1:3" x14ac:dyDescent="0.2">
      <c r="A3084" s="1">
        <v>180</v>
      </c>
      <c r="B3084" s="1">
        <v>348602</v>
      </c>
      <c r="C3084" s="1">
        <v>8627.8080000000009</v>
      </c>
    </row>
    <row r="3085" spans="1:3" x14ac:dyDescent="0.2">
      <c r="A3085" s="1">
        <v>180</v>
      </c>
      <c r="B3085" s="1">
        <v>258510</v>
      </c>
      <c r="C3085" s="1">
        <v>8999.9290000000001</v>
      </c>
    </row>
    <row r="3086" spans="1:3" x14ac:dyDescent="0.2">
      <c r="A3086" s="1">
        <v>180</v>
      </c>
      <c r="B3086" s="1">
        <v>169689</v>
      </c>
      <c r="C3086" s="1">
        <v>8898.0609999999997</v>
      </c>
    </row>
    <row r="3087" spans="1:3" x14ac:dyDescent="0.2">
      <c r="A3087" s="1">
        <v>180</v>
      </c>
      <c r="B3087" s="1">
        <v>80405</v>
      </c>
      <c r="C3087" s="1">
        <v>8911.1039999999994</v>
      </c>
    </row>
    <row r="3088" spans="1:3" x14ac:dyDescent="0.2">
      <c r="A3088" s="1">
        <v>180</v>
      </c>
      <c r="B3088" s="1">
        <v>0</v>
      </c>
      <c r="C3088" s="1">
        <v>8056.5150000000003</v>
      </c>
    </row>
    <row r="3089" spans="1:3" x14ac:dyDescent="0.2">
      <c r="A3089" s="1">
        <v>181</v>
      </c>
      <c r="B3089" s="1">
        <v>40895</v>
      </c>
      <c r="C3089" s="1">
        <v>404.822</v>
      </c>
    </row>
    <row r="3090" spans="1:3" x14ac:dyDescent="0.2">
      <c r="A3090" s="1">
        <v>181</v>
      </c>
      <c r="B3090" s="1">
        <v>293827</v>
      </c>
      <c r="C3090" s="1">
        <v>1318.6130000000001</v>
      </c>
    </row>
    <row r="3091" spans="1:3" x14ac:dyDescent="0.2">
      <c r="A3091" s="1">
        <v>181</v>
      </c>
      <c r="B3091" s="1">
        <v>395750</v>
      </c>
      <c r="C3091" s="1">
        <v>1607.5260000000001</v>
      </c>
    </row>
    <row r="3092" spans="1:3" x14ac:dyDescent="0.2">
      <c r="A3092" s="1">
        <v>181</v>
      </c>
      <c r="B3092" s="1">
        <v>397284</v>
      </c>
      <c r="C3092" s="1">
        <v>6922.8760000000002</v>
      </c>
    </row>
    <row r="3093" spans="1:3" x14ac:dyDescent="0.2">
      <c r="A3093" s="1">
        <v>181</v>
      </c>
      <c r="B3093" s="1">
        <v>314542</v>
      </c>
      <c r="C3093" s="1">
        <v>8267.0380000000005</v>
      </c>
    </row>
    <row r="3094" spans="1:3" x14ac:dyDescent="0.2">
      <c r="A3094" s="1">
        <v>181</v>
      </c>
      <c r="B3094" s="1">
        <v>224100</v>
      </c>
      <c r="C3094" s="1">
        <v>9061.2659999999996</v>
      </c>
    </row>
    <row r="3095" spans="1:3" x14ac:dyDescent="0.2">
      <c r="A3095" s="1">
        <v>181</v>
      </c>
      <c r="B3095" s="1">
        <v>136971</v>
      </c>
      <c r="C3095" s="1">
        <v>8694.6550000000007</v>
      </c>
    </row>
    <row r="3096" spans="1:3" x14ac:dyDescent="0.2">
      <c r="A3096" s="1">
        <v>181</v>
      </c>
      <c r="B3096" s="1">
        <v>42437</v>
      </c>
      <c r="C3096" s="1">
        <v>9453.3230000000003</v>
      </c>
    </row>
    <row r="3097" spans="1:3" x14ac:dyDescent="0.2">
      <c r="A3097" s="1">
        <v>181</v>
      </c>
      <c r="B3097" s="1">
        <v>0</v>
      </c>
      <c r="C3097" s="1">
        <v>4257.4570000000003</v>
      </c>
    </row>
    <row r="3098" spans="1:3" x14ac:dyDescent="0.2">
      <c r="A3098" s="1">
        <v>182</v>
      </c>
      <c r="B3098" s="1">
        <v>167329</v>
      </c>
      <c r="C3098" s="1">
        <v>905.87599999999998</v>
      </c>
    </row>
    <row r="3099" spans="1:3" x14ac:dyDescent="0.2">
      <c r="A3099" s="1">
        <v>182</v>
      </c>
      <c r="B3099" s="1">
        <v>346463</v>
      </c>
      <c r="C3099" s="1">
        <v>1289.6010000000001</v>
      </c>
    </row>
    <row r="3100" spans="1:3" x14ac:dyDescent="0.2">
      <c r="A3100" s="1">
        <v>182</v>
      </c>
      <c r="B3100" s="1">
        <v>455963</v>
      </c>
      <c r="C3100" s="1">
        <v>1487.6369999999999</v>
      </c>
    </row>
    <row r="3101" spans="1:3" x14ac:dyDescent="0.2">
      <c r="A3101" s="1">
        <v>182</v>
      </c>
      <c r="B3101" s="1">
        <v>370580</v>
      </c>
      <c r="C3101" s="1">
        <v>9240.2540000000008</v>
      </c>
    </row>
    <row r="3102" spans="1:3" x14ac:dyDescent="0.2">
      <c r="A3102" s="1">
        <v>182</v>
      </c>
      <c r="B3102" s="1">
        <v>278681</v>
      </c>
      <c r="C3102" s="1">
        <v>9189.4570000000003</v>
      </c>
    </row>
    <row r="3103" spans="1:3" x14ac:dyDescent="0.2">
      <c r="A3103" s="1">
        <v>182</v>
      </c>
      <c r="B3103" s="1">
        <v>185930</v>
      </c>
      <c r="C3103" s="1">
        <v>9272.9719999999998</v>
      </c>
    </row>
    <row r="3104" spans="1:3" x14ac:dyDescent="0.2">
      <c r="A3104" s="1">
        <v>182</v>
      </c>
      <c r="B3104" s="1">
        <v>93442</v>
      </c>
      <c r="C3104" s="1">
        <v>9248.4269999999997</v>
      </c>
    </row>
    <row r="3105" spans="1:3" x14ac:dyDescent="0.2">
      <c r="A3105" s="1">
        <v>182</v>
      </c>
      <c r="B3105" s="1">
        <v>17887</v>
      </c>
      <c r="C3105" s="1">
        <v>7551.2520000000004</v>
      </c>
    </row>
    <row r="3106" spans="1:3" x14ac:dyDescent="0.2">
      <c r="A3106" s="1">
        <v>182</v>
      </c>
      <c r="B3106" s="1">
        <v>0</v>
      </c>
      <c r="C3106" s="1">
        <v>1806.2940000000001</v>
      </c>
    </row>
    <row r="3107" spans="1:3" x14ac:dyDescent="0.2">
      <c r="A3107" s="1">
        <v>183</v>
      </c>
      <c r="B3107" s="1">
        <v>277436</v>
      </c>
      <c r="C3107" s="1">
        <v>1191.5809999999999</v>
      </c>
    </row>
    <row r="3108" spans="1:3" x14ac:dyDescent="0.2">
      <c r="A3108" s="1">
        <v>183</v>
      </c>
      <c r="B3108" s="1">
        <v>338786</v>
      </c>
      <c r="C3108" s="1">
        <v>1254.825</v>
      </c>
    </row>
    <row r="3109" spans="1:3" x14ac:dyDescent="0.2">
      <c r="A3109" s="1">
        <v>183</v>
      </c>
      <c r="B3109" s="1">
        <v>404330</v>
      </c>
      <c r="C3109" s="1">
        <v>7099.94</v>
      </c>
    </row>
    <row r="3110" spans="1:3" x14ac:dyDescent="0.2">
      <c r="A3110" s="1">
        <v>183</v>
      </c>
      <c r="B3110" s="1">
        <v>335200</v>
      </c>
      <c r="C3110" s="1">
        <v>6914.6729999999998</v>
      </c>
    </row>
    <row r="3111" spans="1:3" x14ac:dyDescent="0.2">
      <c r="A3111" s="1">
        <v>183</v>
      </c>
      <c r="B3111" s="1">
        <v>245100</v>
      </c>
      <c r="C3111" s="1">
        <v>9007.3870000000006</v>
      </c>
    </row>
    <row r="3112" spans="1:3" x14ac:dyDescent="0.2">
      <c r="A3112" s="1">
        <v>183</v>
      </c>
      <c r="B3112" s="1">
        <v>152900</v>
      </c>
      <c r="C3112" s="1">
        <v>9215.3799999999992</v>
      </c>
    </row>
    <row r="3113" spans="1:3" x14ac:dyDescent="0.2">
      <c r="A3113" s="1">
        <v>183</v>
      </c>
      <c r="B3113" s="1">
        <v>58200</v>
      </c>
      <c r="C3113" s="1">
        <v>9467.0470000000005</v>
      </c>
    </row>
    <row r="3114" spans="1:3" x14ac:dyDescent="0.2">
      <c r="A3114" s="1">
        <v>183</v>
      </c>
      <c r="B3114" s="1">
        <v>0</v>
      </c>
      <c r="C3114" s="1">
        <v>5832.9189999999999</v>
      </c>
    </row>
    <row r="3115" spans="1:3" x14ac:dyDescent="0.2">
      <c r="A3115" s="1">
        <v>184</v>
      </c>
      <c r="B3115" s="1">
        <v>106444</v>
      </c>
      <c r="C3115" s="1">
        <v>812.31500000000005</v>
      </c>
    </row>
    <row r="3116" spans="1:3" x14ac:dyDescent="0.2">
      <c r="A3116" s="1">
        <v>184</v>
      </c>
      <c r="B3116" s="1">
        <v>325665</v>
      </c>
      <c r="C3116" s="1">
        <v>1147.31</v>
      </c>
    </row>
    <row r="3117" spans="1:3" x14ac:dyDescent="0.2">
      <c r="A3117" s="1">
        <v>184</v>
      </c>
      <c r="B3117" s="1">
        <v>444300</v>
      </c>
      <c r="C3117" s="1">
        <v>3592.4780000000001</v>
      </c>
    </row>
    <row r="3118" spans="1:3" x14ac:dyDescent="0.2">
      <c r="A3118" s="1">
        <v>184</v>
      </c>
      <c r="B3118" s="1">
        <v>350299</v>
      </c>
      <c r="C3118" s="1">
        <v>9398.2139999999999</v>
      </c>
    </row>
    <row r="3119" spans="1:3" x14ac:dyDescent="0.2">
      <c r="A3119" s="1">
        <v>184</v>
      </c>
      <c r="B3119" s="1">
        <v>256451</v>
      </c>
      <c r="C3119" s="1">
        <v>9386.3960000000006</v>
      </c>
    </row>
    <row r="3120" spans="1:3" x14ac:dyDescent="0.2">
      <c r="A3120" s="1">
        <v>184</v>
      </c>
      <c r="B3120" s="1">
        <v>162673</v>
      </c>
      <c r="C3120" s="1">
        <v>9375.93</v>
      </c>
    </row>
    <row r="3121" spans="1:3" x14ac:dyDescent="0.2">
      <c r="A3121" s="1">
        <v>184</v>
      </c>
      <c r="B3121" s="1">
        <v>64330</v>
      </c>
      <c r="C3121" s="1">
        <v>9834.18</v>
      </c>
    </row>
    <row r="3122" spans="1:3" x14ac:dyDescent="0.2">
      <c r="A3122" s="1">
        <v>184</v>
      </c>
      <c r="B3122" s="1">
        <v>0</v>
      </c>
      <c r="C3122" s="1">
        <v>6450.0420000000004</v>
      </c>
    </row>
    <row r="3123" spans="1:3" x14ac:dyDescent="0.2">
      <c r="A3123" s="1">
        <v>185</v>
      </c>
      <c r="B3123" s="1">
        <v>94152</v>
      </c>
      <c r="C3123" s="1">
        <v>713.07899999999995</v>
      </c>
    </row>
    <row r="3124" spans="1:3" x14ac:dyDescent="0.2">
      <c r="A3124" s="1">
        <v>185</v>
      </c>
      <c r="B3124" s="1">
        <v>340371</v>
      </c>
      <c r="C3124" s="1">
        <v>1214.403</v>
      </c>
    </row>
    <row r="3125" spans="1:3" x14ac:dyDescent="0.2">
      <c r="A3125" s="1">
        <v>185</v>
      </c>
      <c r="B3125" s="1">
        <v>434436</v>
      </c>
      <c r="C3125" s="1">
        <v>1765.749</v>
      </c>
    </row>
    <row r="3126" spans="1:3" x14ac:dyDescent="0.2">
      <c r="A3126" s="1">
        <v>185</v>
      </c>
      <c r="B3126" s="1">
        <v>382776</v>
      </c>
      <c r="C3126" s="1">
        <v>8020.7669999999998</v>
      </c>
    </row>
    <row r="3127" spans="1:3" x14ac:dyDescent="0.2">
      <c r="A3127" s="1">
        <v>185</v>
      </c>
      <c r="B3127" s="1">
        <v>293300</v>
      </c>
      <c r="C3127" s="1">
        <v>8943.1360000000004</v>
      </c>
    </row>
    <row r="3128" spans="1:3" x14ac:dyDescent="0.2">
      <c r="A3128" s="1">
        <v>185</v>
      </c>
      <c r="B3128" s="1">
        <v>201206</v>
      </c>
      <c r="C3128" s="1">
        <v>9188.4680000000008</v>
      </c>
    </row>
    <row r="3129" spans="1:3" x14ac:dyDescent="0.2">
      <c r="A3129" s="1">
        <v>185</v>
      </c>
      <c r="B3129" s="1">
        <v>110889</v>
      </c>
      <c r="C3129" s="1">
        <v>9031.6579999999994</v>
      </c>
    </row>
    <row r="3130" spans="1:3" x14ac:dyDescent="0.2">
      <c r="A3130" s="1">
        <v>185</v>
      </c>
      <c r="B3130" s="1">
        <v>9750</v>
      </c>
      <c r="C3130" s="1">
        <v>10115.752</v>
      </c>
    </row>
    <row r="3131" spans="1:3" x14ac:dyDescent="0.2">
      <c r="A3131" s="1">
        <v>185</v>
      </c>
      <c r="B3131" s="1">
        <v>0</v>
      </c>
      <c r="C3131" s="1">
        <v>990.11099999999999</v>
      </c>
    </row>
    <row r="3132" spans="1:3" x14ac:dyDescent="0.2">
      <c r="A3132" s="1">
        <v>186</v>
      </c>
      <c r="B3132" s="1">
        <v>281122</v>
      </c>
      <c r="C3132" s="1">
        <v>1339.7239999999999</v>
      </c>
    </row>
    <row r="3133" spans="1:3" x14ac:dyDescent="0.2">
      <c r="A3133" s="1">
        <v>186</v>
      </c>
      <c r="B3133" s="1">
        <v>345655</v>
      </c>
      <c r="C3133" s="1">
        <v>1070.9449999999999</v>
      </c>
    </row>
    <row r="3134" spans="1:3" x14ac:dyDescent="0.2">
      <c r="A3134" s="1">
        <v>186</v>
      </c>
      <c r="B3134" s="1">
        <v>431170</v>
      </c>
      <c r="C3134" s="1">
        <v>4453.277</v>
      </c>
    </row>
    <row r="3135" spans="1:3" x14ac:dyDescent="0.2">
      <c r="A3135" s="1">
        <v>186</v>
      </c>
      <c r="B3135" s="1">
        <v>359302</v>
      </c>
      <c r="C3135" s="1">
        <v>7185.3779999999997</v>
      </c>
    </row>
    <row r="3136" spans="1:3" x14ac:dyDescent="0.2">
      <c r="A3136" s="1">
        <v>186</v>
      </c>
      <c r="B3136" s="1">
        <v>266150</v>
      </c>
      <c r="C3136" s="1">
        <v>9319.4580000000005</v>
      </c>
    </row>
    <row r="3137" spans="1:3" x14ac:dyDescent="0.2">
      <c r="A3137" s="1">
        <v>186</v>
      </c>
      <c r="B3137" s="1">
        <v>170840</v>
      </c>
      <c r="C3137" s="1">
        <v>9532.86</v>
      </c>
    </row>
    <row r="3138" spans="1:3" x14ac:dyDescent="0.2">
      <c r="A3138" s="1">
        <v>186</v>
      </c>
      <c r="B3138" s="1">
        <v>75373</v>
      </c>
      <c r="C3138" s="1">
        <v>9539.7569999999996</v>
      </c>
    </row>
    <row r="3139" spans="1:3" x14ac:dyDescent="0.2">
      <c r="A3139" s="1">
        <v>186</v>
      </c>
      <c r="B3139" s="1">
        <v>0</v>
      </c>
      <c r="C3139" s="1">
        <v>7552.45</v>
      </c>
    </row>
    <row r="3140" spans="1:3" x14ac:dyDescent="0.2">
      <c r="A3140" s="1">
        <v>187</v>
      </c>
      <c r="B3140" s="1">
        <v>21019</v>
      </c>
      <c r="C3140" s="1">
        <v>195.858</v>
      </c>
    </row>
    <row r="3141" spans="1:3" x14ac:dyDescent="0.2">
      <c r="A3141" s="1">
        <v>187</v>
      </c>
      <c r="B3141" s="1">
        <v>320788</v>
      </c>
      <c r="C3141" s="1">
        <v>1296.3989999999999</v>
      </c>
    </row>
    <row r="3142" spans="1:3" x14ac:dyDescent="0.2">
      <c r="A3142" s="1">
        <v>187</v>
      </c>
      <c r="B3142" s="1">
        <v>390431</v>
      </c>
      <c r="C3142" s="1">
        <v>1380.9960000000001</v>
      </c>
    </row>
    <row r="3143" spans="1:3" x14ac:dyDescent="0.2">
      <c r="A3143" s="1">
        <v>187</v>
      </c>
      <c r="B3143" s="1">
        <v>403300</v>
      </c>
      <c r="C3143" s="1">
        <v>6783.0339999999997</v>
      </c>
    </row>
    <row r="3144" spans="1:3" x14ac:dyDescent="0.2">
      <c r="A3144" s="1">
        <v>187</v>
      </c>
      <c r="B3144" s="1">
        <v>309150</v>
      </c>
      <c r="C3144" s="1">
        <v>9412.5059999999994</v>
      </c>
    </row>
    <row r="3145" spans="1:3" x14ac:dyDescent="0.2">
      <c r="A3145" s="1">
        <v>187</v>
      </c>
      <c r="B3145" s="1">
        <v>216479</v>
      </c>
      <c r="C3145" s="1">
        <v>9261.0789999999997</v>
      </c>
    </row>
    <row r="3146" spans="1:3" x14ac:dyDescent="0.2">
      <c r="A3146" s="1">
        <v>187</v>
      </c>
      <c r="B3146" s="1">
        <v>122596</v>
      </c>
      <c r="C3146" s="1">
        <v>9387.8289999999997</v>
      </c>
    </row>
    <row r="3147" spans="1:3" x14ac:dyDescent="0.2">
      <c r="A3147" s="1">
        <v>187</v>
      </c>
      <c r="B3147" s="1">
        <v>21760</v>
      </c>
      <c r="C3147" s="1">
        <v>10087.816999999999</v>
      </c>
    </row>
    <row r="3148" spans="1:3" x14ac:dyDescent="0.2">
      <c r="A3148" s="1">
        <v>187</v>
      </c>
      <c r="B3148" s="1">
        <v>0</v>
      </c>
      <c r="C3148" s="1">
        <v>2189.6990000000001</v>
      </c>
    </row>
    <row r="3149" spans="1:3" x14ac:dyDescent="0.2">
      <c r="A3149" s="1">
        <v>188</v>
      </c>
      <c r="B3149" s="1">
        <v>240854</v>
      </c>
      <c r="C3149" s="1">
        <v>1128.1569999999999</v>
      </c>
    </row>
    <row r="3150" spans="1:3" x14ac:dyDescent="0.2">
      <c r="A3150" s="1">
        <v>188</v>
      </c>
      <c r="B3150" s="1">
        <v>329137</v>
      </c>
      <c r="C3150" s="1">
        <v>1245.7059999999999</v>
      </c>
    </row>
    <row r="3151" spans="1:3" x14ac:dyDescent="0.2">
      <c r="A3151" s="1">
        <v>188</v>
      </c>
      <c r="B3151" s="1">
        <v>436933</v>
      </c>
      <c r="C3151" s="1">
        <v>3927.5160000000001</v>
      </c>
    </row>
    <row r="3152" spans="1:3" x14ac:dyDescent="0.2">
      <c r="A3152" s="1">
        <v>188</v>
      </c>
      <c r="B3152" s="1">
        <v>357450</v>
      </c>
      <c r="C3152" s="1">
        <v>7936.0950000000003</v>
      </c>
    </row>
    <row r="3153" spans="1:3" x14ac:dyDescent="0.2">
      <c r="A3153" s="1">
        <v>188</v>
      </c>
      <c r="B3153" s="1">
        <v>265507</v>
      </c>
      <c r="C3153" s="1">
        <v>9184.9330000000009</v>
      </c>
    </row>
    <row r="3154" spans="1:3" x14ac:dyDescent="0.2">
      <c r="A3154" s="1">
        <v>188</v>
      </c>
      <c r="B3154" s="1">
        <v>174662</v>
      </c>
      <c r="C3154" s="1">
        <v>9090.2250000000004</v>
      </c>
    </row>
    <row r="3155" spans="1:3" x14ac:dyDescent="0.2">
      <c r="A3155" s="1">
        <v>188</v>
      </c>
      <c r="B3155" s="1">
        <v>84399</v>
      </c>
      <c r="C3155" s="1">
        <v>9019.8420000000006</v>
      </c>
    </row>
    <row r="3156" spans="1:3" x14ac:dyDescent="0.2">
      <c r="A3156" s="1">
        <v>188</v>
      </c>
      <c r="B3156" s="1">
        <v>0</v>
      </c>
      <c r="C3156" s="1">
        <v>8456.3590000000004</v>
      </c>
    </row>
    <row r="3157" spans="1:3" x14ac:dyDescent="0.2">
      <c r="A3157" s="1">
        <v>189</v>
      </c>
      <c r="B3157" s="1">
        <v>41928</v>
      </c>
      <c r="C3157" s="1">
        <v>455.697</v>
      </c>
    </row>
    <row r="3158" spans="1:3" x14ac:dyDescent="0.2">
      <c r="A3158" s="1">
        <v>189</v>
      </c>
      <c r="B3158" s="1">
        <v>337715</v>
      </c>
      <c r="C3158" s="1">
        <v>1406.71</v>
      </c>
    </row>
    <row r="3159" spans="1:3" x14ac:dyDescent="0.2">
      <c r="A3159" s="1">
        <v>189</v>
      </c>
      <c r="B3159" s="1">
        <v>426288</v>
      </c>
      <c r="C3159" s="1">
        <v>1515.2940000000001</v>
      </c>
    </row>
    <row r="3160" spans="1:3" x14ac:dyDescent="0.2">
      <c r="A3160" s="1">
        <v>189</v>
      </c>
      <c r="B3160" s="1">
        <v>385883</v>
      </c>
      <c r="C3160" s="1">
        <v>8016.0529999999999</v>
      </c>
    </row>
    <row r="3161" spans="1:3" x14ac:dyDescent="0.2">
      <c r="A3161" s="1">
        <v>189</v>
      </c>
      <c r="B3161" s="1">
        <v>296203</v>
      </c>
      <c r="C3161" s="1">
        <v>8968.2520000000004</v>
      </c>
    </row>
    <row r="3162" spans="1:3" x14ac:dyDescent="0.2">
      <c r="A3162" s="1">
        <v>189</v>
      </c>
      <c r="B3162" s="1">
        <v>205793</v>
      </c>
      <c r="C3162" s="1">
        <v>9043.2070000000003</v>
      </c>
    </row>
    <row r="3163" spans="1:3" x14ac:dyDescent="0.2">
      <c r="A3163" s="1">
        <v>189</v>
      </c>
      <c r="B3163" s="1">
        <v>116282</v>
      </c>
      <c r="C3163" s="1">
        <v>8946.1370000000006</v>
      </c>
    </row>
    <row r="3164" spans="1:3" x14ac:dyDescent="0.2">
      <c r="A3164" s="1">
        <v>189</v>
      </c>
      <c r="B3164" s="1">
        <v>13950</v>
      </c>
      <c r="C3164" s="1">
        <v>10237.777</v>
      </c>
    </row>
    <row r="3165" spans="1:3" x14ac:dyDescent="0.2">
      <c r="A3165" s="1">
        <v>189</v>
      </c>
      <c r="B3165" s="1">
        <v>0</v>
      </c>
      <c r="C3165" s="1">
        <v>1409.077</v>
      </c>
    </row>
    <row r="3166" spans="1:3" x14ac:dyDescent="0.2">
      <c r="A3166" s="1">
        <v>190</v>
      </c>
      <c r="B3166" s="1">
        <v>296735</v>
      </c>
      <c r="C3166" s="1">
        <v>1254.3689999999999</v>
      </c>
    </row>
    <row r="3167" spans="1:3" x14ac:dyDescent="0.2">
      <c r="A3167" s="1">
        <v>190</v>
      </c>
      <c r="B3167" s="1">
        <v>352458</v>
      </c>
      <c r="C3167" s="1">
        <v>1532.1130000000001</v>
      </c>
    </row>
    <row r="3168" spans="1:3" x14ac:dyDescent="0.2">
      <c r="A3168" s="1">
        <v>190</v>
      </c>
      <c r="B3168" s="1">
        <v>392502</v>
      </c>
      <c r="C3168" s="1">
        <v>7943.683</v>
      </c>
    </row>
    <row r="3169" spans="1:3" x14ac:dyDescent="0.2">
      <c r="A3169" s="1">
        <v>190</v>
      </c>
      <c r="B3169" s="1">
        <v>311470</v>
      </c>
      <c r="C3169" s="1">
        <v>8115.6689999999999</v>
      </c>
    </row>
    <row r="3170" spans="1:3" x14ac:dyDescent="0.2">
      <c r="A3170" s="1">
        <v>190</v>
      </c>
      <c r="B3170" s="1">
        <v>213752</v>
      </c>
      <c r="C3170" s="1">
        <v>9758.8719999999994</v>
      </c>
    </row>
    <row r="3171" spans="1:3" x14ac:dyDescent="0.2">
      <c r="A3171" s="1">
        <v>190</v>
      </c>
      <c r="B3171" s="1">
        <v>114912</v>
      </c>
      <c r="C3171" s="1">
        <v>9897.3940000000002</v>
      </c>
    </row>
    <row r="3172" spans="1:3" x14ac:dyDescent="0.2">
      <c r="A3172" s="1">
        <v>190</v>
      </c>
      <c r="B3172" s="1">
        <v>14982</v>
      </c>
      <c r="C3172" s="1">
        <v>9983.6489999999994</v>
      </c>
    </row>
    <row r="3173" spans="1:3" x14ac:dyDescent="0.2">
      <c r="A3173" s="1">
        <v>190</v>
      </c>
      <c r="B3173" s="1">
        <v>0</v>
      </c>
      <c r="C3173" s="1">
        <v>1511.6089999999999</v>
      </c>
    </row>
    <row r="3174" spans="1:3" x14ac:dyDescent="0.2">
      <c r="A3174" s="1">
        <v>191</v>
      </c>
      <c r="B3174" s="1">
        <v>274944</v>
      </c>
      <c r="C3174" s="1">
        <v>1249.8330000000001</v>
      </c>
    </row>
    <row r="3175" spans="1:3" x14ac:dyDescent="0.2">
      <c r="A3175" s="1">
        <v>191</v>
      </c>
      <c r="B3175" s="1">
        <v>347080</v>
      </c>
      <c r="C3175" s="1">
        <v>1177.3869999999999</v>
      </c>
    </row>
    <row r="3176" spans="1:3" x14ac:dyDescent="0.2">
      <c r="A3176" s="1">
        <v>191</v>
      </c>
      <c r="B3176" s="1">
        <v>422640</v>
      </c>
      <c r="C3176" s="1">
        <v>5289.1049999999996</v>
      </c>
    </row>
    <row r="3177" spans="1:3" x14ac:dyDescent="0.2">
      <c r="A3177" s="1">
        <v>191</v>
      </c>
      <c r="B3177" s="1">
        <v>327400</v>
      </c>
      <c r="C3177" s="1">
        <v>9518.384</v>
      </c>
    </row>
    <row r="3178" spans="1:3" x14ac:dyDescent="0.2">
      <c r="A3178" s="1">
        <v>191</v>
      </c>
      <c r="B3178" s="1">
        <v>233100</v>
      </c>
      <c r="C3178" s="1">
        <v>9429.723</v>
      </c>
    </row>
    <row r="3179" spans="1:3" x14ac:dyDescent="0.2">
      <c r="A3179" s="1">
        <v>191</v>
      </c>
      <c r="B3179" s="1">
        <v>138920</v>
      </c>
      <c r="C3179" s="1">
        <v>9416.5439999999999</v>
      </c>
    </row>
    <row r="3180" spans="1:3" x14ac:dyDescent="0.2">
      <c r="A3180" s="1">
        <v>191</v>
      </c>
      <c r="B3180" s="1">
        <v>38830</v>
      </c>
      <c r="C3180" s="1">
        <v>10008.98</v>
      </c>
    </row>
    <row r="3181" spans="1:3" x14ac:dyDescent="0.2">
      <c r="A3181" s="1">
        <v>191</v>
      </c>
      <c r="B3181" s="1">
        <v>0</v>
      </c>
      <c r="C3181" s="1">
        <v>3900.55</v>
      </c>
    </row>
    <row r="3182" spans="1:3" x14ac:dyDescent="0.2">
      <c r="A3182" s="1">
        <v>192</v>
      </c>
      <c r="B3182" s="1">
        <v>199892</v>
      </c>
      <c r="C3182" s="1">
        <v>1041.5719999999999</v>
      </c>
    </row>
    <row r="3183" spans="1:3" x14ac:dyDescent="0.2">
      <c r="A3183" s="1">
        <v>192</v>
      </c>
      <c r="B3183" s="1">
        <v>400501</v>
      </c>
      <c r="C3183" s="1">
        <v>2428.2779999999998</v>
      </c>
    </row>
    <row r="3184" spans="1:3" x14ac:dyDescent="0.2">
      <c r="A3184" s="1">
        <v>192</v>
      </c>
      <c r="B3184" s="1">
        <v>447644</v>
      </c>
      <c r="C3184" s="1">
        <v>1746.3820000000001</v>
      </c>
    </row>
    <row r="3185" spans="1:3" x14ac:dyDescent="0.2">
      <c r="A3185" s="1">
        <v>192</v>
      </c>
      <c r="B3185" s="1">
        <v>355114</v>
      </c>
      <c r="C3185" s="1">
        <v>9257.6219999999994</v>
      </c>
    </row>
    <row r="3186" spans="1:3" x14ac:dyDescent="0.2">
      <c r="A3186" s="1">
        <v>192</v>
      </c>
      <c r="B3186" s="1">
        <v>262674</v>
      </c>
      <c r="C3186" s="1">
        <v>9244.7289999999994</v>
      </c>
    </row>
    <row r="3187" spans="1:3" x14ac:dyDescent="0.2">
      <c r="A3187" s="1">
        <v>192</v>
      </c>
      <c r="B3187" s="1">
        <v>170935</v>
      </c>
      <c r="C3187" s="1">
        <v>9170.3799999999992</v>
      </c>
    </row>
    <row r="3188" spans="1:3" x14ac:dyDescent="0.2">
      <c r="A3188" s="1">
        <v>192</v>
      </c>
      <c r="B3188" s="1">
        <v>76850</v>
      </c>
      <c r="C3188" s="1">
        <v>9415.1569999999992</v>
      </c>
    </row>
    <row r="3189" spans="1:3" x14ac:dyDescent="0.2">
      <c r="A3189" s="1">
        <v>192</v>
      </c>
      <c r="B3189" s="1">
        <v>0</v>
      </c>
      <c r="C3189" s="1">
        <v>7685.77</v>
      </c>
    </row>
    <row r="3190" spans="1:3" x14ac:dyDescent="0.2">
      <c r="A3190" s="1">
        <v>193</v>
      </c>
      <c r="B3190" s="1">
        <v>59473</v>
      </c>
      <c r="C3190" s="1">
        <v>563.79200000000003</v>
      </c>
    </row>
    <row r="3191" spans="1:3" x14ac:dyDescent="0.2">
      <c r="A3191" s="1">
        <v>193</v>
      </c>
      <c r="B3191" s="1">
        <v>348997</v>
      </c>
      <c r="C3191" s="1">
        <v>1362.9259999999999</v>
      </c>
    </row>
    <row r="3192" spans="1:3" x14ac:dyDescent="0.2">
      <c r="A3192" s="1">
        <v>193</v>
      </c>
      <c r="B3192" s="1">
        <v>460158</v>
      </c>
      <c r="C3192" s="1">
        <v>1892.6679999999999</v>
      </c>
    </row>
    <row r="3193" spans="1:3" x14ac:dyDescent="0.2">
      <c r="A3193" s="1">
        <v>193</v>
      </c>
      <c r="B3193" s="1">
        <v>375950</v>
      </c>
      <c r="C3193" s="1">
        <v>8566.8080000000009</v>
      </c>
    </row>
    <row r="3194" spans="1:3" x14ac:dyDescent="0.2">
      <c r="A3194" s="1">
        <v>193</v>
      </c>
      <c r="B3194" s="1">
        <v>284554</v>
      </c>
      <c r="C3194" s="1">
        <v>9154.1170000000002</v>
      </c>
    </row>
    <row r="3195" spans="1:3" x14ac:dyDescent="0.2">
      <c r="A3195" s="1">
        <v>193</v>
      </c>
      <c r="B3195" s="1">
        <v>214683</v>
      </c>
      <c r="C3195" s="1">
        <v>6975.96</v>
      </c>
    </row>
    <row r="3196" spans="1:3" x14ac:dyDescent="0.2">
      <c r="A3196" s="1">
        <v>193</v>
      </c>
      <c r="B3196" s="1">
        <v>126089</v>
      </c>
      <c r="C3196" s="1">
        <v>8867.2009999999991</v>
      </c>
    </row>
    <row r="3197" spans="1:3" x14ac:dyDescent="0.2">
      <c r="A3197" s="1">
        <v>193</v>
      </c>
      <c r="B3197" s="1">
        <v>26287</v>
      </c>
      <c r="C3197" s="1">
        <v>9977.4040000000005</v>
      </c>
    </row>
    <row r="3198" spans="1:3" x14ac:dyDescent="0.2">
      <c r="A3198" s="1">
        <v>193</v>
      </c>
      <c r="B3198" s="1">
        <v>0</v>
      </c>
      <c r="C3198" s="1">
        <v>2626.634</v>
      </c>
    </row>
    <row r="3199" spans="1:3" x14ac:dyDescent="0.2">
      <c r="A3199" s="1">
        <v>194</v>
      </c>
      <c r="B3199" s="1">
        <v>250926</v>
      </c>
      <c r="C3199" s="1">
        <v>1087.405</v>
      </c>
    </row>
    <row r="3200" spans="1:3" x14ac:dyDescent="0.2">
      <c r="A3200" s="1">
        <v>194</v>
      </c>
      <c r="B3200" s="1">
        <v>329231</v>
      </c>
      <c r="C3200" s="1">
        <v>1564.5709999999999</v>
      </c>
    </row>
    <row r="3201" spans="1:3" x14ac:dyDescent="0.2">
      <c r="A3201" s="1">
        <v>194</v>
      </c>
      <c r="B3201" s="1">
        <v>430090</v>
      </c>
      <c r="C3201" s="1">
        <v>4318.7579999999998</v>
      </c>
    </row>
    <row r="3202" spans="1:3" x14ac:dyDescent="0.2">
      <c r="A3202" s="1">
        <v>194</v>
      </c>
      <c r="B3202" s="1">
        <v>342908</v>
      </c>
      <c r="C3202" s="1">
        <v>8717.8709999999992</v>
      </c>
    </row>
    <row r="3203" spans="1:3" x14ac:dyDescent="0.2">
      <c r="A3203" s="1">
        <v>194</v>
      </c>
      <c r="B3203" s="1">
        <v>249514</v>
      </c>
      <c r="C3203" s="1">
        <v>9339.2420000000002</v>
      </c>
    </row>
    <row r="3204" spans="1:3" x14ac:dyDescent="0.2">
      <c r="A3204" s="1">
        <v>194</v>
      </c>
      <c r="B3204" s="1">
        <v>157797</v>
      </c>
      <c r="C3204" s="1">
        <v>9171.5349999999999</v>
      </c>
    </row>
    <row r="3205" spans="1:3" x14ac:dyDescent="0.2">
      <c r="A3205" s="1">
        <v>194</v>
      </c>
      <c r="B3205" s="1">
        <v>64000</v>
      </c>
      <c r="C3205" s="1">
        <v>9397.08</v>
      </c>
    </row>
    <row r="3206" spans="1:3" x14ac:dyDescent="0.2">
      <c r="A3206" s="1">
        <v>194</v>
      </c>
      <c r="B3206" s="1">
        <v>0</v>
      </c>
      <c r="C3206" s="1">
        <v>6399.3590000000004</v>
      </c>
    </row>
    <row r="3207" spans="1:3" x14ac:dyDescent="0.2">
      <c r="A3207" s="1">
        <v>195</v>
      </c>
      <c r="B3207" s="1">
        <v>113425</v>
      </c>
      <c r="C3207" s="1">
        <v>822.779</v>
      </c>
    </row>
    <row r="3208" spans="1:3" x14ac:dyDescent="0.2">
      <c r="A3208" s="1">
        <v>195</v>
      </c>
      <c r="B3208" s="1">
        <v>400822</v>
      </c>
      <c r="C3208" s="1">
        <v>2013.172</v>
      </c>
    </row>
    <row r="3209" spans="1:3" x14ac:dyDescent="0.2">
      <c r="A3209" s="1">
        <v>195</v>
      </c>
      <c r="B3209" s="1">
        <v>402527</v>
      </c>
      <c r="C3209" s="1">
        <v>723.73400000000004</v>
      </c>
    </row>
    <row r="3210" spans="1:3" x14ac:dyDescent="0.2">
      <c r="A3210" s="1">
        <v>195</v>
      </c>
      <c r="B3210" s="1">
        <v>395815</v>
      </c>
      <c r="C3210" s="1">
        <v>6847.433</v>
      </c>
    </row>
    <row r="3211" spans="1:3" x14ac:dyDescent="0.2">
      <c r="A3211" s="1">
        <v>195</v>
      </c>
      <c r="B3211" s="1">
        <v>302250</v>
      </c>
      <c r="C3211" s="1">
        <v>9348.7929999999997</v>
      </c>
    </row>
    <row r="3212" spans="1:3" x14ac:dyDescent="0.2">
      <c r="A3212" s="1">
        <v>195</v>
      </c>
      <c r="B3212" s="1">
        <v>206864</v>
      </c>
      <c r="C3212" s="1">
        <v>9552.5519999999997</v>
      </c>
    </row>
    <row r="3213" spans="1:3" x14ac:dyDescent="0.2">
      <c r="A3213" s="1">
        <v>195</v>
      </c>
      <c r="B3213" s="1">
        <v>111907</v>
      </c>
      <c r="C3213" s="1">
        <v>9488.4650000000001</v>
      </c>
    </row>
    <row r="3214" spans="1:3" x14ac:dyDescent="0.2">
      <c r="A3214" s="1">
        <v>195</v>
      </c>
      <c r="B3214" s="1">
        <v>14583</v>
      </c>
      <c r="C3214" s="1">
        <v>9721.8819999999996</v>
      </c>
    </row>
    <row r="3215" spans="1:3" x14ac:dyDescent="0.2">
      <c r="A3215" s="1">
        <v>195</v>
      </c>
      <c r="B3215" s="1">
        <v>0</v>
      </c>
      <c r="C3215" s="1">
        <v>1477.261</v>
      </c>
    </row>
    <row r="3216" spans="1:3" x14ac:dyDescent="0.2">
      <c r="A3216" s="1">
        <v>196</v>
      </c>
      <c r="B3216" s="1">
        <v>283162</v>
      </c>
      <c r="C3216" s="1">
        <v>1309.721</v>
      </c>
    </row>
    <row r="3217" spans="1:3" x14ac:dyDescent="0.2">
      <c r="A3217" s="1">
        <v>196</v>
      </c>
      <c r="B3217" s="1">
        <v>312349</v>
      </c>
      <c r="C3217" s="1">
        <v>917.86</v>
      </c>
    </row>
    <row r="3218" spans="1:3" x14ac:dyDescent="0.2">
      <c r="A3218" s="1">
        <v>196</v>
      </c>
      <c r="B3218" s="1">
        <v>407400</v>
      </c>
      <c r="C3218" s="1">
        <v>7008.7049999999999</v>
      </c>
    </row>
    <row r="3219" spans="1:3" x14ac:dyDescent="0.2">
      <c r="A3219" s="1">
        <v>196</v>
      </c>
      <c r="B3219" s="1">
        <v>335900</v>
      </c>
      <c r="C3219" s="1">
        <v>7145.8819999999996</v>
      </c>
    </row>
    <row r="3220" spans="1:3" x14ac:dyDescent="0.2">
      <c r="A3220" s="1">
        <v>196</v>
      </c>
      <c r="B3220" s="1">
        <v>241326</v>
      </c>
      <c r="C3220" s="1">
        <v>9456.8580000000002</v>
      </c>
    </row>
    <row r="3221" spans="1:3" x14ac:dyDescent="0.2">
      <c r="A3221" s="1">
        <v>196</v>
      </c>
      <c r="B3221" s="1">
        <v>147705</v>
      </c>
      <c r="C3221" s="1">
        <v>9362.0229999999992</v>
      </c>
    </row>
    <row r="3222" spans="1:3" x14ac:dyDescent="0.2">
      <c r="A3222" s="1">
        <v>196</v>
      </c>
      <c r="B3222" s="1">
        <v>48633</v>
      </c>
      <c r="C3222" s="1">
        <v>9906.5439999999999</v>
      </c>
    </row>
    <row r="3223" spans="1:3" x14ac:dyDescent="0.2">
      <c r="A3223" s="1">
        <v>196</v>
      </c>
      <c r="B3223" s="1">
        <v>0</v>
      </c>
      <c r="C3223" s="1">
        <v>4879.1469999999999</v>
      </c>
    </row>
    <row r="3224" spans="1:3" x14ac:dyDescent="0.2">
      <c r="A3224" s="1">
        <v>197</v>
      </c>
      <c r="B3224" s="1">
        <v>159499</v>
      </c>
      <c r="C3224" s="1">
        <v>1042.057</v>
      </c>
    </row>
    <row r="3225" spans="1:3" x14ac:dyDescent="0.2">
      <c r="A3225" s="1">
        <v>197</v>
      </c>
      <c r="B3225" s="1">
        <v>342245</v>
      </c>
      <c r="C3225" s="1">
        <v>936.37699999999995</v>
      </c>
    </row>
    <row r="3226" spans="1:3" x14ac:dyDescent="0.2">
      <c r="A3226" s="1">
        <v>197</v>
      </c>
      <c r="B3226" s="1">
        <v>436930</v>
      </c>
      <c r="C3226" s="1">
        <v>2145.6469999999999</v>
      </c>
    </row>
    <row r="3227" spans="1:3" x14ac:dyDescent="0.2">
      <c r="A3227" s="1">
        <v>197</v>
      </c>
      <c r="B3227" s="1">
        <v>370758</v>
      </c>
      <c r="C3227" s="1">
        <v>8778.2579999999998</v>
      </c>
    </row>
    <row r="3228" spans="1:3" x14ac:dyDescent="0.2">
      <c r="A3228" s="1">
        <v>197</v>
      </c>
      <c r="B3228" s="1">
        <v>279344</v>
      </c>
      <c r="C3228" s="1">
        <v>9141.3780000000006</v>
      </c>
    </row>
    <row r="3229" spans="1:3" x14ac:dyDescent="0.2">
      <c r="A3229" s="1">
        <v>197</v>
      </c>
      <c r="B3229" s="1">
        <v>188768</v>
      </c>
      <c r="C3229" s="1">
        <v>9056.3919999999998</v>
      </c>
    </row>
    <row r="3230" spans="1:3" x14ac:dyDescent="0.2">
      <c r="A3230" s="1">
        <v>197</v>
      </c>
      <c r="B3230" s="1">
        <v>98657</v>
      </c>
      <c r="C3230" s="1">
        <v>9011.0319999999992</v>
      </c>
    </row>
    <row r="3231" spans="1:3" x14ac:dyDescent="0.2">
      <c r="A3231" s="1">
        <v>197</v>
      </c>
      <c r="B3231" s="1">
        <v>0</v>
      </c>
      <c r="C3231" s="1">
        <v>9875.3220000000001</v>
      </c>
    </row>
    <row r="3232" spans="1:3" x14ac:dyDescent="0.2">
      <c r="A3232" s="1">
        <v>198</v>
      </c>
      <c r="B3232" s="1">
        <v>8187</v>
      </c>
      <c r="C3232" s="1">
        <v>149.79300000000001</v>
      </c>
    </row>
    <row r="3233" spans="1:3" x14ac:dyDescent="0.2">
      <c r="A3233" s="1">
        <v>198</v>
      </c>
      <c r="B3233" s="1">
        <v>313579</v>
      </c>
      <c r="C3233" s="1">
        <v>1529.729</v>
      </c>
    </row>
    <row r="3234" spans="1:3" x14ac:dyDescent="0.2">
      <c r="A3234" s="1">
        <v>198</v>
      </c>
      <c r="B3234" s="1">
        <v>342256</v>
      </c>
      <c r="C3234" s="1">
        <v>1070.2460000000001</v>
      </c>
    </row>
    <row r="3235" spans="1:3" x14ac:dyDescent="0.2">
      <c r="A3235" s="1">
        <v>198</v>
      </c>
      <c r="B3235" s="1">
        <v>415561</v>
      </c>
      <c r="C3235" s="1">
        <v>5678.9859999999999</v>
      </c>
    </row>
    <row r="3236" spans="1:3" x14ac:dyDescent="0.2">
      <c r="A3236" s="1">
        <v>198</v>
      </c>
      <c r="B3236" s="1">
        <v>323100</v>
      </c>
      <c r="C3236" s="1">
        <v>9238.3559999999998</v>
      </c>
    </row>
    <row r="3237" spans="1:3" x14ac:dyDescent="0.2">
      <c r="A3237" s="1">
        <v>198</v>
      </c>
      <c r="B3237" s="1">
        <v>231588</v>
      </c>
      <c r="C3237" s="1">
        <v>9149.58</v>
      </c>
    </row>
    <row r="3238" spans="1:3" x14ac:dyDescent="0.2">
      <c r="A3238" s="1">
        <v>198</v>
      </c>
      <c r="B3238" s="1">
        <v>142076</v>
      </c>
      <c r="C3238" s="1">
        <v>8950.48</v>
      </c>
    </row>
    <row r="3239" spans="1:3" x14ac:dyDescent="0.2">
      <c r="A3239" s="1">
        <v>198</v>
      </c>
      <c r="B3239" s="1">
        <v>46094</v>
      </c>
      <c r="C3239" s="1">
        <v>9596.2710000000006</v>
      </c>
    </row>
    <row r="3240" spans="1:3" x14ac:dyDescent="0.2">
      <c r="A3240" s="1">
        <v>198</v>
      </c>
      <c r="B3240" s="1">
        <v>0</v>
      </c>
      <c r="C3240" s="1">
        <v>4627.0510000000004</v>
      </c>
    </row>
    <row r="3241" spans="1:3" x14ac:dyDescent="0.2">
      <c r="A3241" s="1">
        <v>199</v>
      </c>
      <c r="B3241" s="1">
        <v>167147</v>
      </c>
      <c r="C3241" s="1">
        <v>948.30200000000002</v>
      </c>
    </row>
    <row r="3242" spans="1:3" x14ac:dyDescent="0.2">
      <c r="A3242" s="1">
        <v>199</v>
      </c>
      <c r="B3242" s="1">
        <v>344768</v>
      </c>
      <c r="C3242" s="1">
        <v>1130.546</v>
      </c>
    </row>
    <row r="3243" spans="1:3" x14ac:dyDescent="0.2">
      <c r="A3243" s="1">
        <v>199</v>
      </c>
      <c r="B3243" s="1">
        <v>459232</v>
      </c>
      <c r="C3243" s="1">
        <v>1908.0830000000001</v>
      </c>
    </row>
    <row r="3244" spans="1:3" x14ac:dyDescent="0.2">
      <c r="A3244" s="1">
        <v>199</v>
      </c>
      <c r="B3244" s="1">
        <v>367037</v>
      </c>
      <c r="C3244" s="1">
        <v>9299.5509999999995</v>
      </c>
    </row>
    <row r="3245" spans="1:3" x14ac:dyDescent="0.2">
      <c r="A3245" s="1">
        <v>199</v>
      </c>
      <c r="B3245" s="1">
        <v>273571</v>
      </c>
      <c r="C3245" s="1">
        <v>9338.9419999999991</v>
      </c>
    </row>
    <row r="3246" spans="1:3" x14ac:dyDescent="0.2">
      <c r="A3246" s="1">
        <v>199</v>
      </c>
      <c r="B3246" s="1">
        <v>181226</v>
      </c>
      <c r="C3246" s="1">
        <v>9227.6859999999997</v>
      </c>
    </row>
    <row r="3247" spans="1:3" x14ac:dyDescent="0.2">
      <c r="A3247" s="1">
        <v>199</v>
      </c>
      <c r="B3247" s="1">
        <v>88439</v>
      </c>
      <c r="C3247" s="1">
        <v>9282.7360000000008</v>
      </c>
    </row>
    <row r="3248" spans="1:3" x14ac:dyDescent="0.2">
      <c r="A3248" s="1">
        <v>199</v>
      </c>
      <c r="B3248" s="1">
        <v>0</v>
      </c>
      <c r="C3248" s="1">
        <v>8850.3070000000007</v>
      </c>
    </row>
    <row r="3249" spans="1:3" x14ac:dyDescent="0.2">
      <c r="A3249" s="1">
        <v>200</v>
      </c>
      <c r="B3249" s="1">
        <v>28039</v>
      </c>
      <c r="C3249" s="1">
        <v>394.74400000000003</v>
      </c>
    </row>
    <row r="3250" spans="1:3" x14ac:dyDescent="0.2">
      <c r="A3250" s="1">
        <v>200</v>
      </c>
      <c r="B3250" s="1">
        <v>325203</v>
      </c>
      <c r="C3250" s="1">
        <v>1496.423</v>
      </c>
    </row>
    <row r="3251" spans="1:3" x14ac:dyDescent="0.2">
      <c r="A3251" s="1">
        <v>200</v>
      </c>
      <c r="B3251" s="1">
        <v>402406</v>
      </c>
      <c r="C3251" s="1">
        <v>1553.8420000000001</v>
      </c>
    </row>
    <row r="3252" spans="1:3" x14ac:dyDescent="0.2">
      <c r="A3252" s="1">
        <v>200</v>
      </c>
      <c r="B3252" s="1">
        <v>390344</v>
      </c>
      <c r="C3252" s="1">
        <v>7492.5389999999998</v>
      </c>
    </row>
    <row r="3253" spans="1:3" x14ac:dyDescent="0.2">
      <c r="A3253" s="1">
        <v>200</v>
      </c>
      <c r="B3253" s="1">
        <v>298037</v>
      </c>
      <c r="C3253" s="1">
        <v>9250.4230000000007</v>
      </c>
    </row>
    <row r="3254" spans="1:3" x14ac:dyDescent="0.2">
      <c r="A3254" s="1">
        <v>200</v>
      </c>
      <c r="B3254" s="1">
        <v>204371</v>
      </c>
      <c r="C3254" s="1">
        <v>9346.5429999999997</v>
      </c>
    </row>
    <row r="3255" spans="1:3" x14ac:dyDescent="0.2">
      <c r="A3255" s="1">
        <v>200</v>
      </c>
      <c r="B3255" s="1">
        <v>134848</v>
      </c>
      <c r="C3255" s="1">
        <v>6954.2730000000001</v>
      </c>
    </row>
    <row r="3256" spans="1:3" x14ac:dyDescent="0.2">
      <c r="A3256" s="1">
        <v>200</v>
      </c>
      <c r="B3256" s="1">
        <v>35570</v>
      </c>
      <c r="C3256" s="1">
        <v>9924.7340000000004</v>
      </c>
    </row>
    <row r="3257" spans="1:3" x14ac:dyDescent="0.2">
      <c r="A3257" s="1">
        <v>200</v>
      </c>
      <c r="B3257" s="1">
        <v>0</v>
      </c>
      <c r="C3257" s="1">
        <v>3573.44</v>
      </c>
    </row>
    <row r="3258" spans="1:3" x14ac:dyDescent="0.2">
      <c r="A3258" s="1">
        <v>201</v>
      </c>
      <c r="B3258" s="1">
        <v>196244</v>
      </c>
      <c r="C3258" s="1">
        <v>1161.2560000000001</v>
      </c>
    </row>
    <row r="3259" spans="1:3" x14ac:dyDescent="0.2">
      <c r="A3259" s="1">
        <v>201</v>
      </c>
      <c r="B3259" s="1">
        <v>344331</v>
      </c>
      <c r="C3259" s="1">
        <v>2063.3029999999999</v>
      </c>
    </row>
    <row r="3260" spans="1:3" x14ac:dyDescent="0.2">
      <c r="A3260" s="1">
        <v>201</v>
      </c>
      <c r="B3260" s="1">
        <v>444239</v>
      </c>
      <c r="C3260" s="1">
        <v>2329.46</v>
      </c>
    </row>
    <row r="3261" spans="1:3" x14ac:dyDescent="0.2">
      <c r="A3261" s="1">
        <v>201</v>
      </c>
      <c r="B3261" s="1">
        <v>353444</v>
      </c>
      <c r="C3261" s="1">
        <v>9080.1260000000002</v>
      </c>
    </row>
    <row r="3262" spans="1:3" x14ac:dyDescent="0.2">
      <c r="A3262" s="1">
        <v>201</v>
      </c>
      <c r="B3262" s="1">
        <v>264100</v>
      </c>
      <c r="C3262" s="1">
        <v>8937.4210000000003</v>
      </c>
    </row>
    <row r="3263" spans="1:3" x14ac:dyDescent="0.2">
      <c r="A3263" s="1">
        <v>201</v>
      </c>
      <c r="B3263" s="1">
        <v>178315</v>
      </c>
      <c r="C3263" s="1">
        <v>8590.0049999999992</v>
      </c>
    </row>
    <row r="3264" spans="1:3" x14ac:dyDescent="0.2">
      <c r="A3264" s="1">
        <v>201</v>
      </c>
      <c r="B3264" s="1">
        <v>88634</v>
      </c>
      <c r="C3264" s="1">
        <v>8947.9159999999993</v>
      </c>
    </row>
    <row r="3265" spans="1:3" x14ac:dyDescent="0.2">
      <c r="A3265" s="1">
        <v>201</v>
      </c>
      <c r="B3265" s="1">
        <v>0</v>
      </c>
      <c r="C3265" s="1">
        <v>8879.1129999999994</v>
      </c>
    </row>
    <row r="3266" spans="1:3" x14ac:dyDescent="0.2">
      <c r="A3266" s="1">
        <v>202</v>
      </c>
      <c r="B3266" s="1">
        <v>29574</v>
      </c>
      <c r="C3266" s="1">
        <v>423.75099999999998</v>
      </c>
    </row>
    <row r="3267" spans="1:3" x14ac:dyDescent="0.2">
      <c r="A3267" s="1">
        <v>202</v>
      </c>
      <c r="B3267" s="1">
        <v>332229</v>
      </c>
      <c r="C3267" s="1">
        <v>1372.079</v>
      </c>
    </row>
    <row r="3268" spans="1:3" x14ac:dyDescent="0.2">
      <c r="A3268" s="1">
        <v>202</v>
      </c>
      <c r="B3268" s="1">
        <v>414529</v>
      </c>
      <c r="C3268" s="1">
        <v>1492.0909999999999</v>
      </c>
    </row>
    <row r="3269" spans="1:3" x14ac:dyDescent="0.2">
      <c r="A3269" s="1">
        <v>202</v>
      </c>
      <c r="B3269" s="1">
        <v>378099</v>
      </c>
      <c r="C3269" s="1">
        <v>8871.1190000000006</v>
      </c>
    </row>
    <row r="3270" spans="1:3" x14ac:dyDescent="0.2">
      <c r="A3270" s="1">
        <v>202</v>
      </c>
      <c r="B3270" s="1">
        <v>282653</v>
      </c>
      <c r="C3270" s="1">
        <v>9544.5840000000007</v>
      </c>
    </row>
    <row r="3271" spans="1:3" x14ac:dyDescent="0.2">
      <c r="A3271" s="1">
        <v>202</v>
      </c>
      <c r="B3271" s="1">
        <v>185552</v>
      </c>
      <c r="C3271" s="1">
        <v>9711.74</v>
      </c>
    </row>
    <row r="3272" spans="1:3" x14ac:dyDescent="0.2">
      <c r="A3272" s="1">
        <v>202</v>
      </c>
      <c r="B3272" s="1">
        <v>84345</v>
      </c>
      <c r="C3272" s="1">
        <v>10118.833000000001</v>
      </c>
    </row>
    <row r="3273" spans="1:3" x14ac:dyDescent="0.2">
      <c r="A3273" s="1">
        <v>202</v>
      </c>
      <c r="B3273" s="1">
        <v>0</v>
      </c>
      <c r="C3273" s="1">
        <v>8446.8919999999998</v>
      </c>
    </row>
    <row r="3274" spans="1:3" x14ac:dyDescent="0.2">
      <c r="A3274" s="1">
        <v>203</v>
      </c>
      <c r="B3274" s="1">
        <v>43562</v>
      </c>
      <c r="C3274" s="1">
        <v>502.90100000000001</v>
      </c>
    </row>
    <row r="3275" spans="1:3" x14ac:dyDescent="0.2">
      <c r="A3275" s="1">
        <v>203</v>
      </c>
      <c r="B3275" s="1">
        <v>318858</v>
      </c>
      <c r="C3275" s="1">
        <v>1191.598</v>
      </c>
    </row>
    <row r="3276" spans="1:3" x14ac:dyDescent="0.2">
      <c r="A3276" s="1">
        <v>203</v>
      </c>
      <c r="B3276" s="1">
        <v>439435</v>
      </c>
      <c r="C3276" s="1">
        <v>1811.1980000000001</v>
      </c>
    </row>
    <row r="3277" spans="1:3" x14ac:dyDescent="0.2">
      <c r="A3277" s="1">
        <v>203</v>
      </c>
      <c r="B3277" s="1">
        <v>387103</v>
      </c>
      <c r="C3277" s="1">
        <v>7765.2740000000003</v>
      </c>
    </row>
    <row r="3278" spans="1:3" x14ac:dyDescent="0.2">
      <c r="A3278" s="1">
        <v>203</v>
      </c>
      <c r="B3278" s="1">
        <v>294546</v>
      </c>
      <c r="C3278" s="1">
        <v>9252.8850000000002</v>
      </c>
    </row>
    <row r="3279" spans="1:3" x14ac:dyDescent="0.2">
      <c r="A3279" s="1">
        <v>203</v>
      </c>
      <c r="B3279" s="1">
        <v>201417</v>
      </c>
      <c r="C3279" s="1">
        <v>9314.652</v>
      </c>
    </row>
    <row r="3280" spans="1:3" x14ac:dyDescent="0.2">
      <c r="A3280" s="1">
        <v>203</v>
      </c>
      <c r="B3280" s="1">
        <v>108400</v>
      </c>
      <c r="C3280" s="1">
        <v>9299.9500000000007</v>
      </c>
    </row>
    <row r="3281" spans="1:3" x14ac:dyDescent="0.2">
      <c r="A3281" s="1">
        <v>203</v>
      </c>
      <c r="B3281" s="1">
        <v>3797</v>
      </c>
      <c r="C3281" s="1">
        <v>10461.008</v>
      </c>
    </row>
    <row r="3282" spans="1:3" x14ac:dyDescent="0.2">
      <c r="A3282" s="1">
        <v>203</v>
      </c>
      <c r="B3282" s="1">
        <v>0</v>
      </c>
      <c r="C3282" s="1">
        <v>398.32400000000001</v>
      </c>
    </row>
    <row r="3283" spans="1:3" x14ac:dyDescent="0.2">
      <c r="A3283" s="1">
        <v>204</v>
      </c>
      <c r="B3283" s="1">
        <v>285924</v>
      </c>
      <c r="C3283" s="1">
        <v>1615.921</v>
      </c>
    </row>
    <row r="3284" spans="1:3" x14ac:dyDescent="0.2">
      <c r="A3284" s="1">
        <v>204</v>
      </c>
      <c r="B3284" s="1">
        <v>351694</v>
      </c>
      <c r="C3284" s="1">
        <v>1372.653</v>
      </c>
    </row>
    <row r="3285" spans="1:3" x14ac:dyDescent="0.2">
      <c r="A3285" s="1">
        <v>204</v>
      </c>
      <c r="B3285" s="1">
        <v>425300</v>
      </c>
      <c r="C3285" s="1">
        <v>4472.607</v>
      </c>
    </row>
    <row r="3286" spans="1:3" x14ac:dyDescent="0.2">
      <c r="A3286" s="1">
        <v>204</v>
      </c>
      <c r="B3286" s="1">
        <v>329036</v>
      </c>
      <c r="C3286" s="1">
        <v>9625.2630000000008</v>
      </c>
    </row>
    <row r="3287" spans="1:3" x14ac:dyDescent="0.2">
      <c r="A3287" s="1">
        <v>204</v>
      </c>
      <c r="B3287" s="1">
        <v>232750</v>
      </c>
      <c r="C3287" s="1">
        <v>9622.9979999999996</v>
      </c>
    </row>
    <row r="3288" spans="1:3" x14ac:dyDescent="0.2">
      <c r="A3288" s="1">
        <v>204</v>
      </c>
      <c r="B3288" s="1">
        <v>135628</v>
      </c>
      <c r="C3288" s="1">
        <v>9701.634</v>
      </c>
    </row>
    <row r="3289" spans="1:3" x14ac:dyDescent="0.2">
      <c r="A3289" s="1">
        <v>204</v>
      </c>
      <c r="B3289" s="1">
        <v>37346</v>
      </c>
      <c r="C3289" s="1">
        <v>9827.6170000000002</v>
      </c>
    </row>
    <row r="3290" spans="1:3" x14ac:dyDescent="0.2">
      <c r="A3290" s="1">
        <v>204</v>
      </c>
      <c r="B3290" s="1">
        <v>0</v>
      </c>
      <c r="C3290" s="1">
        <v>3751.0129999999999</v>
      </c>
    </row>
    <row r="3291" spans="1:3" x14ac:dyDescent="0.2">
      <c r="A3291" s="1">
        <v>205</v>
      </c>
      <c r="B3291" s="1">
        <v>169545</v>
      </c>
      <c r="C3291" s="1">
        <v>1096.7470000000001</v>
      </c>
    </row>
    <row r="3292" spans="1:3" x14ac:dyDescent="0.2">
      <c r="A3292" s="1">
        <v>205</v>
      </c>
      <c r="B3292" s="1">
        <v>378685</v>
      </c>
      <c r="C3292" s="1">
        <v>2497.3679999999999</v>
      </c>
    </row>
    <row r="3293" spans="1:3" x14ac:dyDescent="0.2">
      <c r="A3293" s="1">
        <v>205</v>
      </c>
      <c r="B3293" s="1">
        <v>421733</v>
      </c>
      <c r="C3293" s="1">
        <v>1727.655</v>
      </c>
    </row>
    <row r="3294" spans="1:3" x14ac:dyDescent="0.2">
      <c r="A3294" s="1">
        <v>205</v>
      </c>
      <c r="B3294" s="1">
        <v>357372</v>
      </c>
      <c r="C3294" s="1">
        <v>8926.3709999999992</v>
      </c>
    </row>
    <row r="3295" spans="1:3" x14ac:dyDescent="0.2">
      <c r="A3295" s="1">
        <v>205</v>
      </c>
      <c r="B3295" s="1">
        <v>264137</v>
      </c>
      <c r="C3295" s="1">
        <v>9312.9249999999993</v>
      </c>
    </row>
    <row r="3296" spans="1:3" x14ac:dyDescent="0.2">
      <c r="A3296" s="1">
        <v>205</v>
      </c>
      <c r="B3296" s="1">
        <v>170894</v>
      </c>
      <c r="C3296" s="1">
        <v>9323.0020000000004</v>
      </c>
    </row>
    <row r="3297" spans="1:3" x14ac:dyDescent="0.2">
      <c r="A3297" s="1">
        <v>205</v>
      </c>
      <c r="B3297" s="1">
        <v>74650</v>
      </c>
      <c r="C3297" s="1">
        <v>9625.9069999999992</v>
      </c>
    </row>
    <row r="3298" spans="1:3" x14ac:dyDescent="0.2">
      <c r="A3298" s="1">
        <v>205</v>
      </c>
      <c r="B3298" s="1">
        <v>0</v>
      </c>
      <c r="C3298" s="1">
        <v>7480.73</v>
      </c>
    </row>
    <row r="3299" spans="1:3" x14ac:dyDescent="0.2">
      <c r="A3299" s="1">
        <v>206</v>
      </c>
      <c r="B3299" s="1">
        <v>70358</v>
      </c>
      <c r="C3299" s="1">
        <v>758.66399999999999</v>
      </c>
    </row>
    <row r="3300" spans="1:3" x14ac:dyDescent="0.2">
      <c r="A3300" s="1">
        <v>206</v>
      </c>
      <c r="B3300" s="1">
        <v>323909</v>
      </c>
      <c r="C3300" s="1">
        <v>1369.182</v>
      </c>
    </row>
    <row r="3301" spans="1:3" x14ac:dyDescent="0.2">
      <c r="A3301" s="1">
        <v>206</v>
      </c>
      <c r="B3301" s="1">
        <v>454016</v>
      </c>
      <c r="C3301" s="1">
        <v>2455.2020000000002</v>
      </c>
    </row>
    <row r="3302" spans="1:3" x14ac:dyDescent="0.2">
      <c r="A3302" s="1">
        <v>206</v>
      </c>
      <c r="B3302" s="1">
        <v>357650</v>
      </c>
      <c r="C3302" s="1">
        <v>9642.2309999999998</v>
      </c>
    </row>
    <row r="3303" spans="1:3" x14ac:dyDescent="0.2">
      <c r="A3303" s="1">
        <v>206</v>
      </c>
      <c r="B3303" s="1">
        <v>262812</v>
      </c>
      <c r="C3303" s="1">
        <v>9469.6470000000008</v>
      </c>
    </row>
    <row r="3304" spans="1:3" x14ac:dyDescent="0.2">
      <c r="A3304" s="1">
        <v>206</v>
      </c>
      <c r="B3304" s="1">
        <v>165150</v>
      </c>
      <c r="C3304" s="1">
        <v>9766.4750000000004</v>
      </c>
    </row>
    <row r="3305" spans="1:3" x14ac:dyDescent="0.2">
      <c r="A3305" s="1">
        <v>206</v>
      </c>
      <c r="B3305" s="1">
        <v>65850</v>
      </c>
      <c r="C3305" s="1">
        <v>9925.8420000000006</v>
      </c>
    </row>
    <row r="3306" spans="1:3" x14ac:dyDescent="0.2">
      <c r="A3306" s="1">
        <v>206</v>
      </c>
      <c r="B3306" s="1">
        <v>0</v>
      </c>
      <c r="C3306" s="1">
        <v>6604.8270000000002</v>
      </c>
    </row>
    <row r="3307" spans="1:3" x14ac:dyDescent="0.2">
      <c r="A3307" s="1">
        <v>207</v>
      </c>
      <c r="B3307" s="1">
        <v>84273</v>
      </c>
      <c r="C3307" s="1">
        <v>737.53300000000002</v>
      </c>
    </row>
    <row r="3308" spans="1:3" x14ac:dyDescent="0.2">
      <c r="A3308" s="1">
        <v>207</v>
      </c>
      <c r="B3308" s="1">
        <v>317183</v>
      </c>
      <c r="C3308" s="1">
        <v>1360.367</v>
      </c>
    </row>
    <row r="3309" spans="1:3" x14ac:dyDescent="0.2">
      <c r="A3309" s="1">
        <v>207</v>
      </c>
      <c r="B3309" s="1">
        <v>443918</v>
      </c>
      <c r="C3309" s="1">
        <v>3493.1869999999999</v>
      </c>
    </row>
    <row r="3310" spans="1:3" x14ac:dyDescent="0.2">
      <c r="A3310" s="1">
        <v>207</v>
      </c>
      <c r="B3310" s="1">
        <v>346834</v>
      </c>
      <c r="C3310" s="1">
        <v>9703.8520000000008</v>
      </c>
    </row>
    <row r="3311" spans="1:3" x14ac:dyDescent="0.2">
      <c r="A3311" s="1">
        <v>207</v>
      </c>
      <c r="B3311" s="1">
        <v>253094</v>
      </c>
      <c r="C3311" s="1">
        <v>9373.3539999999994</v>
      </c>
    </row>
    <row r="3312" spans="1:3" x14ac:dyDescent="0.2">
      <c r="A3312" s="1">
        <v>207</v>
      </c>
      <c r="B3312" s="1">
        <v>157845</v>
      </c>
      <c r="C3312" s="1">
        <v>9524.2829999999994</v>
      </c>
    </row>
    <row r="3313" spans="1:3" x14ac:dyDescent="0.2">
      <c r="A3313" s="1">
        <v>207</v>
      </c>
      <c r="B3313" s="1">
        <v>54139</v>
      </c>
      <c r="C3313" s="1">
        <v>10370.547</v>
      </c>
    </row>
    <row r="3314" spans="1:3" x14ac:dyDescent="0.2">
      <c r="A3314" s="1">
        <v>207</v>
      </c>
      <c r="B3314" s="1">
        <v>0</v>
      </c>
      <c r="C3314" s="1">
        <v>5432.0749999999998</v>
      </c>
    </row>
    <row r="3315" spans="1:3" x14ac:dyDescent="0.2">
      <c r="A3315" s="1">
        <v>208</v>
      </c>
      <c r="B3315" s="1">
        <v>138332</v>
      </c>
      <c r="C3315" s="1">
        <v>931.26700000000005</v>
      </c>
    </row>
    <row r="3316" spans="1:3" x14ac:dyDescent="0.2">
      <c r="A3316" s="1">
        <v>208</v>
      </c>
      <c r="B3316" s="1">
        <v>343107</v>
      </c>
      <c r="C3316" s="1">
        <v>1268.2829999999999</v>
      </c>
    </row>
    <row r="3317" spans="1:3" x14ac:dyDescent="0.2">
      <c r="A3317" s="1">
        <v>208</v>
      </c>
      <c r="B3317" s="1">
        <v>443571</v>
      </c>
      <c r="C3317" s="1">
        <v>2052.288</v>
      </c>
    </row>
    <row r="3318" spans="1:3" x14ac:dyDescent="0.2">
      <c r="A3318" s="1">
        <v>208</v>
      </c>
      <c r="B3318" s="1">
        <v>367250</v>
      </c>
      <c r="C3318" s="1">
        <v>9007.3610000000008</v>
      </c>
    </row>
    <row r="3319" spans="1:3" x14ac:dyDescent="0.2">
      <c r="A3319" s="1">
        <v>208</v>
      </c>
      <c r="B3319" s="1">
        <v>288178</v>
      </c>
      <c r="C3319" s="1">
        <v>7901.51</v>
      </c>
    </row>
    <row r="3320" spans="1:3" x14ac:dyDescent="0.2">
      <c r="A3320" s="1">
        <v>208</v>
      </c>
      <c r="B3320" s="1">
        <v>195000</v>
      </c>
      <c r="C3320" s="1">
        <v>9331.1039999999994</v>
      </c>
    </row>
    <row r="3321" spans="1:3" x14ac:dyDescent="0.2">
      <c r="A3321" s="1">
        <v>208</v>
      </c>
      <c r="B3321" s="1">
        <v>102944</v>
      </c>
      <c r="C3321" s="1">
        <v>9192.1380000000008</v>
      </c>
    </row>
    <row r="3322" spans="1:3" x14ac:dyDescent="0.2">
      <c r="A3322" s="1">
        <v>208</v>
      </c>
      <c r="B3322" s="1">
        <v>0</v>
      </c>
      <c r="C3322" s="1">
        <v>10306.293</v>
      </c>
    </row>
    <row r="3323" spans="1:3" x14ac:dyDescent="0.2">
      <c r="A3323" s="1">
        <v>209</v>
      </c>
      <c r="B3323" s="1">
        <v>4543</v>
      </c>
      <c r="C3323" s="1">
        <v>45.695999999999998</v>
      </c>
    </row>
    <row r="3324" spans="1:3" x14ac:dyDescent="0.2">
      <c r="A3324" s="1">
        <v>209</v>
      </c>
      <c r="B3324" s="1">
        <v>332287</v>
      </c>
      <c r="C3324" s="1">
        <v>1759.83</v>
      </c>
    </row>
    <row r="3325" spans="1:3" x14ac:dyDescent="0.2">
      <c r="A3325" s="1">
        <v>209</v>
      </c>
      <c r="B3325" s="1">
        <v>368557</v>
      </c>
      <c r="C3325" s="1">
        <v>1066.0170000000001</v>
      </c>
    </row>
    <row r="3326" spans="1:3" x14ac:dyDescent="0.2">
      <c r="A3326" s="1">
        <v>209</v>
      </c>
      <c r="B3326" s="1">
        <v>395791</v>
      </c>
      <c r="C3326" s="1">
        <v>7526.1679999999997</v>
      </c>
    </row>
    <row r="3327" spans="1:3" x14ac:dyDescent="0.2">
      <c r="A3327" s="1">
        <v>209</v>
      </c>
      <c r="B3327" s="1">
        <v>301353</v>
      </c>
      <c r="C3327" s="1">
        <v>9443.5339999999997</v>
      </c>
    </row>
    <row r="3328" spans="1:3" x14ac:dyDescent="0.2">
      <c r="A3328" s="1">
        <v>209</v>
      </c>
      <c r="B3328" s="1">
        <v>207790</v>
      </c>
      <c r="C3328" s="1">
        <v>9373.0319999999992</v>
      </c>
    </row>
    <row r="3329" spans="1:3" x14ac:dyDescent="0.2">
      <c r="A3329" s="1">
        <v>209</v>
      </c>
      <c r="B3329" s="1">
        <v>114986</v>
      </c>
      <c r="C3329" s="1">
        <v>9258.1630000000005</v>
      </c>
    </row>
    <row r="3330" spans="1:3" x14ac:dyDescent="0.2">
      <c r="A3330" s="1">
        <v>209</v>
      </c>
      <c r="B3330" s="1">
        <v>10707</v>
      </c>
      <c r="C3330" s="1">
        <v>10427.266</v>
      </c>
    </row>
    <row r="3331" spans="1:3" x14ac:dyDescent="0.2">
      <c r="A3331" s="1">
        <v>209</v>
      </c>
      <c r="B3331" s="1">
        <v>0</v>
      </c>
      <c r="C3331" s="1">
        <v>1090.7080000000001</v>
      </c>
    </row>
    <row r="3332" spans="1:3" x14ac:dyDescent="0.2">
      <c r="A3332" s="1">
        <v>210</v>
      </c>
      <c r="B3332" s="1">
        <v>306171</v>
      </c>
      <c r="C3332" s="1">
        <v>1404.194</v>
      </c>
    </row>
    <row r="3333" spans="1:3" x14ac:dyDescent="0.2">
      <c r="A3333" s="1">
        <v>210</v>
      </c>
      <c r="B3333" s="1">
        <v>353747</v>
      </c>
      <c r="C3333" s="1">
        <v>1398.671</v>
      </c>
    </row>
    <row r="3334" spans="1:3" x14ac:dyDescent="0.2">
      <c r="A3334" s="1">
        <v>210</v>
      </c>
      <c r="B3334" s="1">
        <v>410334</v>
      </c>
      <c r="C3334" s="1">
        <v>6147.0259999999998</v>
      </c>
    </row>
    <row r="3335" spans="1:3" x14ac:dyDescent="0.2">
      <c r="A3335" s="1">
        <v>210</v>
      </c>
      <c r="B3335" s="1">
        <v>317787</v>
      </c>
      <c r="C3335" s="1">
        <v>9249.973</v>
      </c>
    </row>
    <row r="3336" spans="1:3" x14ac:dyDescent="0.2">
      <c r="A3336" s="1">
        <v>210</v>
      </c>
      <c r="B3336" s="1">
        <v>220362</v>
      </c>
      <c r="C3336" s="1">
        <v>9733.982</v>
      </c>
    </row>
    <row r="3337" spans="1:3" x14ac:dyDescent="0.2">
      <c r="A3337" s="1">
        <v>210</v>
      </c>
      <c r="B3337" s="1">
        <v>129700</v>
      </c>
      <c r="C3337" s="1">
        <v>9070.07</v>
      </c>
    </row>
    <row r="3338" spans="1:3" x14ac:dyDescent="0.2">
      <c r="A3338" s="1">
        <v>210</v>
      </c>
      <c r="B3338" s="1">
        <v>29013</v>
      </c>
      <c r="C3338" s="1">
        <v>10062.799000000001</v>
      </c>
    </row>
    <row r="3339" spans="1:3" x14ac:dyDescent="0.2">
      <c r="A3339" s="1">
        <v>210</v>
      </c>
      <c r="B3339" s="1">
        <v>0</v>
      </c>
      <c r="C3339" s="1">
        <v>2918.768</v>
      </c>
    </row>
    <row r="3340" spans="1:3" x14ac:dyDescent="0.2">
      <c r="A3340" s="1">
        <v>211</v>
      </c>
      <c r="B3340" s="1">
        <v>228106</v>
      </c>
      <c r="C3340" s="1">
        <v>1231.0989999999999</v>
      </c>
    </row>
    <row r="3341" spans="1:3" x14ac:dyDescent="0.2">
      <c r="A3341" s="1">
        <v>211</v>
      </c>
      <c r="B3341" s="1">
        <v>324561</v>
      </c>
      <c r="C3341" s="1">
        <v>1436.4639999999999</v>
      </c>
    </row>
    <row r="3342" spans="1:3" x14ac:dyDescent="0.2">
      <c r="A3342" s="1">
        <v>211</v>
      </c>
      <c r="B3342" s="1">
        <v>426985</v>
      </c>
      <c r="C3342" s="1">
        <v>4611.8829999999998</v>
      </c>
    </row>
    <row r="3343" spans="1:3" x14ac:dyDescent="0.2">
      <c r="A3343" s="1">
        <v>211</v>
      </c>
      <c r="B3343" s="1">
        <v>340208</v>
      </c>
      <c r="C3343" s="1">
        <v>8677.48</v>
      </c>
    </row>
    <row r="3344" spans="1:3" x14ac:dyDescent="0.2">
      <c r="A3344" s="1">
        <v>211</v>
      </c>
      <c r="B3344" s="1">
        <v>265142</v>
      </c>
      <c r="C3344" s="1">
        <v>7506.3010000000004</v>
      </c>
    </row>
    <row r="3345" spans="1:3" x14ac:dyDescent="0.2">
      <c r="A3345" s="1">
        <v>211</v>
      </c>
      <c r="B3345" s="1">
        <v>171081</v>
      </c>
      <c r="C3345" s="1">
        <v>9407.9220000000005</v>
      </c>
    </row>
    <row r="3346" spans="1:3" x14ac:dyDescent="0.2">
      <c r="A3346" s="1">
        <v>211</v>
      </c>
      <c r="B3346" s="1">
        <v>76389</v>
      </c>
      <c r="C3346" s="1">
        <v>9485.4490000000005</v>
      </c>
    </row>
    <row r="3347" spans="1:3" x14ac:dyDescent="0.2">
      <c r="A3347" s="1">
        <v>211</v>
      </c>
      <c r="B3347" s="1">
        <v>0</v>
      </c>
      <c r="C3347" s="1">
        <v>7631.15</v>
      </c>
    </row>
    <row r="3348" spans="1:3" x14ac:dyDescent="0.2">
      <c r="A3348" s="1">
        <v>212</v>
      </c>
      <c r="B3348" s="1">
        <v>67083</v>
      </c>
      <c r="C3348" s="1">
        <v>645.57000000000005</v>
      </c>
    </row>
    <row r="3349" spans="1:3" x14ac:dyDescent="0.2">
      <c r="A3349" s="1">
        <v>212</v>
      </c>
      <c r="B3349" s="1">
        <v>318796</v>
      </c>
      <c r="C3349" s="1">
        <v>1268.576</v>
      </c>
    </row>
    <row r="3350" spans="1:3" x14ac:dyDescent="0.2">
      <c r="A3350" s="1">
        <v>212</v>
      </c>
      <c r="B3350" s="1">
        <v>402176</v>
      </c>
      <c r="C3350" s="1">
        <v>1449.721</v>
      </c>
    </row>
    <row r="3351" spans="1:3" x14ac:dyDescent="0.2">
      <c r="A3351" s="1">
        <v>212</v>
      </c>
      <c r="B3351" s="1">
        <v>384305</v>
      </c>
      <c r="C3351" s="1">
        <v>8188.6459999999997</v>
      </c>
    </row>
    <row r="3352" spans="1:3" x14ac:dyDescent="0.2">
      <c r="A3352" s="1">
        <v>212</v>
      </c>
      <c r="B3352" s="1">
        <v>286126</v>
      </c>
      <c r="C3352" s="1">
        <v>9812.3439999999991</v>
      </c>
    </row>
    <row r="3353" spans="1:3" x14ac:dyDescent="0.2">
      <c r="A3353" s="1">
        <v>212</v>
      </c>
      <c r="B3353" s="1">
        <v>187659</v>
      </c>
      <c r="C3353" s="1">
        <v>9846.232</v>
      </c>
    </row>
    <row r="3354" spans="1:3" x14ac:dyDescent="0.2">
      <c r="A3354" s="1">
        <v>212</v>
      </c>
      <c r="B3354" s="1">
        <v>86119</v>
      </c>
      <c r="C3354" s="1">
        <v>10153.674000000001</v>
      </c>
    </row>
    <row r="3355" spans="1:3" x14ac:dyDescent="0.2">
      <c r="A3355" s="1">
        <v>212</v>
      </c>
      <c r="B3355" s="1">
        <v>0</v>
      </c>
      <c r="C3355" s="1">
        <v>8624.4169999999995</v>
      </c>
    </row>
    <row r="3356" spans="1:3" x14ac:dyDescent="0.2">
      <c r="A3356" s="1">
        <v>213</v>
      </c>
      <c r="B3356" s="1">
        <v>46712</v>
      </c>
      <c r="C3356" s="1">
        <v>496.22800000000001</v>
      </c>
    </row>
    <row r="3357" spans="1:3" x14ac:dyDescent="0.2">
      <c r="A3357" s="1">
        <v>213</v>
      </c>
      <c r="B3357" s="1">
        <v>304478</v>
      </c>
      <c r="C3357" s="1">
        <v>1416.731</v>
      </c>
    </row>
    <row r="3358" spans="1:3" x14ac:dyDescent="0.2">
      <c r="A3358" s="1">
        <v>213</v>
      </c>
      <c r="B3358" s="1">
        <v>407699</v>
      </c>
      <c r="C3358" s="1">
        <v>1837.595</v>
      </c>
    </row>
    <row r="3359" spans="1:3" x14ac:dyDescent="0.2">
      <c r="A3359" s="1">
        <v>213</v>
      </c>
      <c r="B3359" s="1">
        <v>393000</v>
      </c>
      <c r="C3359" s="1">
        <v>6932.9589999999998</v>
      </c>
    </row>
    <row r="3360" spans="1:3" x14ac:dyDescent="0.2">
      <c r="A3360" s="1">
        <v>213</v>
      </c>
      <c r="B3360" s="1">
        <v>298171</v>
      </c>
      <c r="C3360" s="1">
        <v>9475.9519999999993</v>
      </c>
    </row>
    <row r="3361" spans="1:3" x14ac:dyDescent="0.2">
      <c r="A3361" s="1">
        <v>213</v>
      </c>
      <c r="B3361" s="1">
        <v>201549</v>
      </c>
      <c r="C3361" s="1">
        <v>9679.1129999999994</v>
      </c>
    </row>
    <row r="3362" spans="1:3" x14ac:dyDescent="0.2">
      <c r="A3362" s="1">
        <v>213</v>
      </c>
      <c r="B3362" s="1">
        <v>105143</v>
      </c>
      <c r="C3362" s="1">
        <v>9623.3369999999995</v>
      </c>
    </row>
    <row r="3363" spans="1:3" x14ac:dyDescent="0.2">
      <c r="A3363" s="1">
        <v>213</v>
      </c>
      <c r="B3363" s="1">
        <v>0</v>
      </c>
      <c r="C3363" s="1">
        <v>10529.316000000001</v>
      </c>
    </row>
    <row r="3364" spans="1:3" x14ac:dyDescent="0.2">
      <c r="A3364" s="1">
        <v>214</v>
      </c>
      <c r="B3364" s="1">
        <v>2586</v>
      </c>
      <c r="C3364" s="1">
        <v>34.393999999999998</v>
      </c>
    </row>
    <row r="3365" spans="1:3" x14ac:dyDescent="0.2">
      <c r="A3365" s="1">
        <v>214</v>
      </c>
      <c r="B3365" s="1">
        <v>334089</v>
      </c>
      <c r="C3365" s="1">
        <v>1661.6179999999999</v>
      </c>
    </row>
    <row r="3366" spans="1:3" x14ac:dyDescent="0.2">
      <c r="A3366" s="1">
        <v>214</v>
      </c>
      <c r="B3366" s="1">
        <v>356654</v>
      </c>
      <c r="C3366" s="1">
        <v>1013.896</v>
      </c>
    </row>
    <row r="3367" spans="1:3" x14ac:dyDescent="0.2">
      <c r="A3367" s="1">
        <v>214</v>
      </c>
      <c r="B3367" s="1">
        <v>389250</v>
      </c>
      <c r="C3367" s="1">
        <v>8362.5030000000006</v>
      </c>
    </row>
    <row r="3368" spans="1:3" x14ac:dyDescent="0.2">
      <c r="A3368" s="1">
        <v>214</v>
      </c>
      <c r="B3368" s="1">
        <v>290621</v>
      </c>
      <c r="C3368" s="1">
        <v>9840.3970000000008</v>
      </c>
    </row>
    <row r="3369" spans="1:3" x14ac:dyDescent="0.2">
      <c r="A3369" s="1">
        <v>214</v>
      </c>
      <c r="B3369" s="1">
        <v>190398</v>
      </c>
      <c r="C3369" s="1">
        <v>10023.166999999999</v>
      </c>
    </row>
    <row r="3370" spans="1:3" x14ac:dyDescent="0.2">
      <c r="A3370" s="1">
        <v>214</v>
      </c>
      <c r="B3370" s="1">
        <v>89579</v>
      </c>
      <c r="C3370" s="1">
        <v>10101.905000000001</v>
      </c>
    </row>
    <row r="3371" spans="1:3" x14ac:dyDescent="0.2">
      <c r="A3371" s="1">
        <v>214</v>
      </c>
      <c r="B3371" s="1">
        <v>0</v>
      </c>
      <c r="C3371" s="1">
        <v>8948.7430000000004</v>
      </c>
    </row>
    <row r="3372" spans="1:3" x14ac:dyDescent="0.2">
      <c r="A3372" s="1">
        <v>215</v>
      </c>
      <c r="B3372" s="1">
        <v>34451</v>
      </c>
      <c r="C3372" s="1">
        <v>425.57499999999999</v>
      </c>
    </row>
    <row r="3373" spans="1:3" x14ac:dyDescent="0.2">
      <c r="A3373" s="1">
        <v>215</v>
      </c>
      <c r="B3373" s="1">
        <v>340685</v>
      </c>
      <c r="C3373" s="1">
        <v>1607.7739999999999</v>
      </c>
    </row>
    <row r="3374" spans="1:3" x14ac:dyDescent="0.2">
      <c r="A3374" s="1">
        <v>215</v>
      </c>
      <c r="B3374" s="1">
        <v>392975</v>
      </c>
      <c r="C3374" s="1">
        <v>1330.578</v>
      </c>
    </row>
    <row r="3375" spans="1:3" x14ac:dyDescent="0.2">
      <c r="A3375" s="1">
        <v>215</v>
      </c>
      <c r="B3375" s="1">
        <v>398651</v>
      </c>
      <c r="C3375" s="1">
        <v>6749.64</v>
      </c>
    </row>
    <row r="3376" spans="1:3" x14ac:dyDescent="0.2">
      <c r="A3376" s="1">
        <v>215</v>
      </c>
      <c r="B3376" s="1">
        <v>307724</v>
      </c>
      <c r="C3376" s="1">
        <v>9091.3680000000004</v>
      </c>
    </row>
    <row r="3377" spans="1:3" x14ac:dyDescent="0.2">
      <c r="A3377" s="1">
        <v>215</v>
      </c>
      <c r="B3377" s="1">
        <v>214200</v>
      </c>
      <c r="C3377" s="1">
        <v>9360.375</v>
      </c>
    </row>
    <row r="3378" spans="1:3" x14ac:dyDescent="0.2">
      <c r="A3378" s="1">
        <v>215</v>
      </c>
      <c r="B3378" s="1">
        <v>122000</v>
      </c>
      <c r="C3378" s="1">
        <v>9210.982</v>
      </c>
    </row>
    <row r="3379" spans="1:3" x14ac:dyDescent="0.2">
      <c r="A3379" s="1">
        <v>215</v>
      </c>
      <c r="B3379" s="1">
        <v>51600</v>
      </c>
      <c r="C3379" s="1">
        <v>7043.8410000000003</v>
      </c>
    </row>
    <row r="3380" spans="1:3" x14ac:dyDescent="0.2">
      <c r="A3380" s="1">
        <v>215</v>
      </c>
      <c r="B3380" s="1">
        <v>0</v>
      </c>
      <c r="C3380" s="1">
        <v>5172.3649999999998</v>
      </c>
    </row>
    <row r="3381" spans="1:3" x14ac:dyDescent="0.2">
      <c r="A3381" s="1">
        <v>216</v>
      </c>
      <c r="B3381" s="1">
        <v>148778</v>
      </c>
      <c r="C3381" s="1">
        <v>1019.3680000000001</v>
      </c>
    </row>
    <row r="3382" spans="1:3" x14ac:dyDescent="0.2">
      <c r="A3382" s="1">
        <v>216</v>
      </c>
      <c r="B3382" s="1">
        <v>339872</v>
      </c>
      <c r="C3382" s="1">
        <v>1323.548</v>
      </c>
    </row>
    <row r="3383" spans="1:3" x14ac:dyDescent="0.2">
      <c r="A3383" s="1">
        <v>216</v>
      </c>
      <c r="B3383" s="1">
        <v>435289</v>
      </c>
      <c r="C3383" s="1">
        <v>4104.1790000000001</v>
      </c>
    </row>
    <row r="3384" spans="1:3" x14ac:dyDescent="0.2">
      <c r="A3384" s="1">
        <v>216</v>
      </c>
      <c r="B3384" s="1">
        <v>338367</v>
      </c>
      <c r="C3384" s="1">
        <v>9713.1859999999997</v>
      </c>
    </row>
    <row r="3385" spans="1:3" x14ac:dyDescent="0.2">
      <c r="A3385" s="1">
        <v>216</v>
      </c>
      <c r="B3385" s="1">
        <v>240250</v>
      </c>
      <c r="C3385" s="1">
        <v>9797.3439999999991</v>
      </c>
    </row>
    <row r="3386" spans="1:3" x14ac:dyDescent="0.2">
      <c r="A3386" s="1">
        <v>216</v>
      </c>
      <c r="B3386" s="1">
        <v>144349</v>
      </c>
      <c r="C3386" s="1">
        <v>9578.8420000000006</v>
      </c>
    </row>
    <row r="3387" spans="1:3" x14ac:dyDescent="0.2">
      <c r="A3387" s="1">
        <v>216</v>
      </c>
      <c r="B3387" s="1">
        <v>40375</v>
      </c>
      <c r="C3387" s="1">
        <v>10397.882</v>
      </c>
    </row>
    <row r="3388" spans="1:3" x14ac:dyDescent="0.2">
      <c r="A3388" s="1">
        <v>216</v>
      </c>
      <c r="B3388" s="1">
        <v>0</v>
      </c>
      <c r="C3388" s="1">
        <v>4054.0239999999999</v>
      </c>
    </row>
    <row r="3389" spans="1:3" x14ac:dyDescent="0.2">
      <c r="A3389" s="1">
        <v>217</v>
      </c>
      <c r="B3389" s="1">
        <v>177449</v>
      </c>
      <c r="C3389" s="1">
        <v>1117.5899999999999</v>
      </c>
    </row>
    <row r="3390" spans="1:3" x14ac:dyDescent="0.2">
      <c r="A3390" s="1">
        <v>217</v>
      </c>
      <c r="B3390" s="1">
        <v>360330</v>
      </c>
      <c r="C3390" s="1">
        <v>1288.5250000000001</v>
      </c>
    </row>
    <row r="3391" spans="1:3" x14ac:dyDescent="0.2">
      <c r="A3391" s="1">
        <v>217</v>
      </c>
      <c r="B3391" s="1">
        <v>441875</v>
      </c>
      <c r="C3391" s="1">
        <v>2042.1120000000001</v>
      </c>
    </row>
    <row r="3392" spans="1:3" x14ac:dyDescent="0.2">
      <c r="A3392" s="1">
        <v>217</v>
      </c>
      <c r="B3392" s="1">
        <v>358240</v>
      </c>
      <c r="C3392" s="1">
        <v>9703.0769999999993</v>
      </c>
    </row>
    <row r="3393" spans="1:3" x14ac:dyDescent="0.2">
      <c r="A3393" s="1">
        <v>217</v>
      </c>
      <c r="B3393" s="1">
        <v>261314</v>
      </c>
      <c r="C3393" s="1">
        <v>9692.24</v>
      </c>
    </row>
    <row r="3394" spans="1:3" x14ac:dyDescent="0.2">
      <c r="A3394" s="1">
        <v>217</v>
      </c>
      <c r="B3394" s="1">
        <v>161932</v>
      </c>
      <c r="C3394" s="1">
        <v>9942.7810000000009</v>
      </c>
    </row>
    <row r="3395" spans="1:3" x14ac:dyDescent="0.2">
      <c r="A3395" s="1">
        <v>217</v>
      </c>
      <c r="B3395" s="1">
        <v>62750</v>
      </c>
      <c r="C3395" s="1">
        <v>9914.9359999999997</v>
      </c>
    </row>
    <row r="3396" spans="1:3" x14ac:dyDescent="0.2">
      <c r="A3396" s="1">
        <v>217</v>
      </c>
      <c r="B3396" s="1">
        <v>0</v>
      </c>
      <c r="C3396" s="1">
        <v>6290.1189999999997</v>
      </c>
    </row>
    <row r="3397" spans="1:3" x14ac:dyDescent="0.2">
      <c r="A3397" s="1">
        <v>218</v>
      </c>
      <c r="B3397" s="1">
        <v>109773</v>
      </c>
      <c r="C3397" s="1">
        <v>860.39499999999998</v>
      </c>
    </row>
    <row r="3398" spans="1:3" x14ac:dyDescent="0.2">
      <c r="A3398" s="1">
        <v>218</v>
      </c>
      <c r="B3398" s="1">
        <v>308976</v>
      </c>
      <c r="C3398" s="1">
        <v>1243.0820000000001</v>
      </c>
    </row>
    <row r="3399" spans="1:3" x14ac:dyDescent="0.2">
      <c r="A3399" s="1">
        <v>218</v>
      </c>
      <c r="B3399" s="1">
        <v>442502</v>
      </c>
      <c r="C3399" s="1">
        <v>3623.567</v>
      </c>
    </row>
    <row r="3400" spans="1:3" x14ac:dyDescent="0.2">
      <c r="A3400" s="1">
        <v>218</v>
      </c>
      <c r="B3400" s="1">
        <v>364895</v>
      </c>
      <c r="C3400" s="1">
        <v>7760.12</v>
      </c>
    </row>
    <row r="3401" spans="1:3" x14ac:dyDescent="0.2">
      <c r="A3401" s="1">
        <v>218</v>
      </c>
      <c r="B3401" s="1">
        <v>269600</v>
      </c>
      <c r="C3401" s="1">
        <v>9538.5040000000008</v>
      </c>
    </row>
    <row r="3402" spans="1:3" x14ac:dyDescent="0.2">
      <c r="A3402" s="1">
        <v>218</v>
      </c>
      <c r="B3402" s="1">
        <v>174054</v>
      </c>
      <c r="C3402" s="1">
        <v>9543.09</v>
      </c>
    </row>
    <row r="3403" spans="1:3" x14ac:dyDescent="0.2">
      <c r="A3403" s="1">
        <v>218</v>
      </c>
      <c r="B3403" s="1">
        <v>74455</v>
      </c>
      <c r="C3403" s="1">
        <v>9952.5789999999997</v>
      </c>
    </row>
    <row r="3404" spans="1:3" x14ac:dyDescent="0.2">
      <c r="A3404" s="1">
        <v>218</v>
      </c>
      <c r="B3404" s="1">
        <v>0</v>
      </c>
      <c r="C3404" s="1">
        <v>7463.0119999999997</v>
      </c>
    </row>
    <row r="3405" spans="1:3" x14ac:dyDescent="0.2">
      <c r="A3405" s="1">
        <v>219</v>
      </c>
      <c r="B3405" s="1">
        <v>16685</v>
      </c>
      <c r="C3405" s="1">
        <v>199.38499999999999</v>
      </c>
    </row>
    <row r="3406" spans="1:3" x14ac:dyDescent="0.2">
      <c r="A3406" s="1">
        <v>219</v>
      </c>
      <c r="B3406" s="1">
        <v>312904</v>
      </c>
      <c r="C3406" s="1">
        <v>1566.2829999999999</v>
      </c>
    </row>
    <row r="3407" spans="1:3" x14ac:dyDescent="0.2">
      <c r="A3407" s="1">
        <v>219</v>
      </c>
      <c r="B3407" s="1">
        <v>367513</v>
      </c>
      <c r="C3407" s="1">
        <v>1377.3979999999999</v>
      </c>
    </row>
    <row r="3408" spans="1:3" x14ac:dyDescent="0.2">
      <c r="A3408" s="1">
        <v>219</v>
      </c>
      <c r="B3408" s="1">
        <v>385410</v>
      </c>
      <c r="C3408" s="1">
        <v>8293.4940000000006</v>
      </c>
    </row>
    <row r="3409" spans="1:3" x14ac:dyDescent="0.2">
      <c r="A3409" s="1">
        <v>219</v>
      </c>
      <c r="B3409" s="1">
        <v>288374</v>
      </c>
      <c r="C3409" s="1">
        <v>9703.857</v>
      </c>
    </row>
    <row r="3410" spans="1:3" x14ac:dyDescent="0.2">
      <c r="A3410" s="1">
        <v>219</v>
      </c>
      <c r="B3410" s="1">
        <v>192050</v>
      </c>
      <c r="C3410" s="1">
        <v>9640.17</v>
      </c>
    </row>
    <row r="3411" spans="1:3" x14ac:dyDescent="0.2">
      <c r="A3411" s="1">
        <v>219</v>
      </c>
      <c r="B3411" s="1">
        <v>88386</v>
      </c>
      <c r="C3411" s="1">
        <v>10349.026</v>
      </c>
    </row>
    <row r="3412" spans="1:3" x14ac:dyDescent="0.2">
      <c r="A3412" s="1">
        <v>219</v>
      </c>
      <c r="B3412" s="1">
        <v>0</v>
      </c>
      <c r="C3412" s="1">
        <v>8854.7199999999993</v>
      </c>
    </row>
    <row r="3413" spans="1:3" x14ac:dyDescent="0.2">
      <c r="A3413" s="1">
        <v>220</v>
      </c>
      <c r="B3413" s="1">
        <v>33570</v>
      </c>
      <c r="C3413" s="1">
        <v>509.78500000000003</v>
      </c>
    </row>
    <row r="3414" spans="1:3" x14ac:dyDescent="0.2">
      <c r="A3414" s="1">
        <v>220</v>
      </c>
      <c r="B3414" s="1">
        <v>315220</v>
      </c>
      <c r="C3414" s="1">
        <v>1590.694</v>
      </c>
    </row>
    <row r="3415" spans="1:3" x14ac:dyDescent="0.2">
      <c r="A3415" s="1">
        <v>220</v>
      </c>
      <c r="B3415" s="1">
        <v>421745</v>
      </c>
      <c r="C3415" s="1">
        <v>2018.3050000000001</v>
      </c>
    </row>
    <row r="3416" spans="1:3" x14ac:dyDescent="0.2">
      <c r="A3416" s="1">
        <v>220</v>
      </c>
      <c r="B3416" s="1">
        <v>381852</v>
      </c>
      <c r="C3416" s="1">
        <v>7681.232</v>
      </c>
    </row>
    <row r="3417" spans="1:3" x14ac:dyDescent="0.2">
      <c r="A3417" s="1">
        <v>220</v>
      </c>
      <c r="B3417" s="1">
        <v>284300</v>
      </c>
      <c r="C3417" s="1">
        <v>9751.8989999999994</v>
      </c>
    </row>
    <row r="3418" spans="1:3" x14ac:dyDescent="0.2">
      <c r="A3418" s="1">
        <v>220</v>
      </c>
      <c r="B3418" s="1">
        <v>186618</v>
      </c>
      <c r="C3418" s="1">
        <v>9761.5480000000007</v>
      </c>
    </row>
    <row r="3419" spans="1:3" x14ac:dyDescent="0.2">
      <c r="A3419" s="1">
        <v>220</v>
      </c>
      <c r="B3419" s="1">
        <v>86368</v>
      </c>
      <c r="C3419" s="1">
        <v>10024.379000000001</v>
      </c>
    </row>
    <row r="3420" spans="1:3" x14ac:dyDescent="0.2">
      <c r="A3420" s="1">
        <v>220</v>
      </c>
      <c r="B3420" s="1">
        <v>0</v>
      </c>
      <c r="C3420" s="1">
        <v>8650.723</v>
      </c>
    </row>
    <row r="3421" spans="1:3" x14ac:dyDescent="0.2">
      <c r="A3421" s="1">
        <v>221</v>
      </c>
      <c r="B3421" s="1">
        <v>45068</v>
      </c>
      <c r="C3421" s="1">
        <v>509.28500000000003</v>
      </c>
    </row>
    <row r="3422" spans="1:3" x14ac:dyDescent="0.2">
      <c r="A3422" s="1">
        <v>221</v>
      </c>
      <c r="B3422" s="1">
        <v>299975</v>
      </c>
      <c r="C3422" s="1">
        <v>1525.2919999999999</v>
      </c>
    </row>
    <row r="3423" spans="1:3" x14ac:dyDescent="0.2">
      <c r="A3423" s="1">
        <v>221</v>
      </c>
      <c r="B3423" s="1">
        <v>411712</v>
      </c>
      <c r="C3423" s="1">
        <v>1663.6210000000001</v>
      </c>
    </row>
    <row r="3424" spans="1:3" x14ac:dyDescent="0.2">
      <c r="A3424" s="1">
        <v>221</v>
      </c>
      <c r="B3424" s="1">
        <v>383860</v>
      </c>
      <c r="C3424" s="1">
        <v>7913.6450000000004</v>
      </c>
    </row>
    <row r="3425" spans="1:3" x14ac:dyDescent="0.2">
      <c r="A3425" s="1">
        <v>221</v>
      </c>
      <c r="B3425" s="1">
        <v>286750</v>
      </c>
      <c r="C3425" s="1">
        <v>9692.3420000000006</v>
      </c>
    </row>
    <row r="3426" spans="1:3" x14ac:dyDescent="0.2">
      <c r="A3426" s="1">
        <v>221</v>
      </c>
      <c r="B3426" s="1">
        <v>189271</v>
      </c>
      <c r="C3426" s="1">
        <v>9744.1190000000006</v>
      </c>
    </row>
    <row r="3427" spans="1:3" x14ac:dyDescent="0.2">
      <c r="A3427" s="1">
        <v>221</v>
      </c>
      <c r="B3427" s="1">
        <v>88103</v>
      </c>
      <c r="C3427" s="1">
        <v>10117.635</v>
      </c>
    </row>
    <row r="3428" spans="1:3" x14ac:dyDescent="0.2">
      <c r="A3428" s="1">
        <v>221</v>
      </c>
      <c r="B3428" s="1">
        <v>0</v>
      </c>
      <c r="C3428" s="1">
        <v>8827.3169999999991</v>
      </c>
    </row>
    <row r="3429" spans="1:3" x14ac:dyDescent="0.2">
      <c r="A3429" s="1">
        <v>222</v>
      </c>
      <c r="B3429" s="1">
        <v>41775</v>
      </c>
      <c r="C3429" s="1">
        <v>558.39400000000001</v>
      </c>
    </row>
    <row r="3430" spans="1:3" x14ac:dyDescent="0.2">
      <c r="A3430" s="1">
        <v>222</v>
      </c>
      <c r="B3430" s="1">
        <v>332951</v>
      </c>
      <c r="C3430" s="1">
        <v>1717.047</v>
      </c>
    </row>
    <row r="3431" spans="1:3" x14ac:dyDescent="0.2">
      <c r="A3431" s="1">
        <v>222</v>
      </c>
      <c r="B3431" s="1">
        <v>366142</v>
      </c>
      <c r="C3431" s="1">
        <v>1187.4110000000001</v>
      </c>
    </row>
    <row r="3432" spans="1:3" x14ac:dyDescent="0.2">
      <c r="A3432" s="1">
        <v>222</v>
      </c>
      <c r="B3432" s="1">
        <v>399333</v>
      </c>
      <c r="C3432" s="1">
        <v>6579.1260000000002</v>
      </c>
    </row>
    <row r="3433" spans="1:3" x14ac:dyDescent="0.2">
      <c r="A3433" s="1">
        <v>222</v>
      </c>
      <c r="B3433" s="1">
        <v>299803</v>
      </c>
      <c r="C3433" s="1">
        <v>9961.9680000000008</v>
      </c>
    </row>
    <row r="3434" spans="1:3" x14ac:dyDescent="0.2">
      <c r="A3434" s="1">
        <v>222</v>
      </c>
      <c r="B3434" s="1">
        <v>222477</v>
      </c>
      <c r="C3434" s="1">
        <v>7725.2979999999998</v>
      </c>
    </row>
    <row r="3435" spans="1:3" x14ac:dyDescent="0.2">
      <c r="A3435" s="1">
        <v>222</v>
      </c>
      <c r="B3435" s="1">
        <v>122421</v>
      </c>
      <c r="C3435" s="1">
        <v>10004.223</v>
      </c>
    </row>
    <row r="3436" spans="1:3" x14ac:dyDescent="0.2">
      <c r="A3436" s="1">
        <v>222</v>
      </c>
      <c r="B3436" s="1">
        <v>17403</v>
      </c>
      <c r="C3436" s="1">
        <v>10508.161</v>
      </c>
    </row>
    <row r="3437" spans="1:3" x14ac:dyDescent="0.2">
      <c r="A3437" s="1">
        <v>222</v>
      </c>
      <c r="B3437" s="1">
        <v>0</v>
      </c>
      <c r="C3437" s="1">
        <v>1753.538</v>
      </c>
    </row>
    <row r="3438" spans="1:3" x14ac:dyDescent="0.2">
      <c r="A3438" s="1">
        <v>223</v>
      </c>
      <c r="B3438" s="1">
        <v>283242</v>
      </c>
      <c r="C3438" s="1">
        <v>1372.6849999999999</v>
      </c>
    </row>
    <row r="3439" spans="1:3" x14ac:dyDescent="0.2">
      <c r="A3439" s="1">
        <v>223</v>
      </c>
      <c r="B3439" s="1">
        <v>333844</v>
      </c>
      <c r="C3439" s="1">
        <v>1275.905</v>
      </c>
    </row>
    <row r="3440" spans="1:3" x14ac:dyDescent="0.2">
      <c r="A3440" s="1">
        <v>223</v>
      </c>
      <c r="B3440" s="1">
        <v>396821</v>
      </c>
      <c r="C3440" s="1">
        <v>7645.9549999999999</v>
      </c>
    </row>
    <row r="3441" spans="1:3" x14ac:dyDescent="0.2">
      <c r="A3441" s="1">
        <v>223</v>
      </c>
      <c r="B3441" s="1">
        <v>320980</v>
      </c>
      <c r="C3441" s="1">
        <v>7583.9350000000004</v>
      </c>
    </row>
    <row r="3442" spans="1:3" x14ac:dyDescent="0.2">
      <c r="A3442" s="1">
        <v>223</v>
      </c>
      <c r="B3442" s="1">
        <v>222624</v>
      </c>
      <c r="C3442" s="1">
        <v>9848.01</v>
      </c>
    </row>
    <row r="3443" spans="1:3" x14ac:dyDescent="0.2">
      <c r="A3443" s="1">
        <v>223</v>
      </c>
      <c r="B3443" s="1">
        <v>123190</v>
      </c>
      <c r="C3443" s="1">
        <v>9920.9390000000003</v>
      </c>
    </row>
    <row r="3444" spans="1:3" x14ac:dyDescent="0.2">
      <c r="A3444" s="1">
        <v>223</v>
      </c>
      <c r="B3444" s="1">
        <v>18800</v>
      </c>
      <c r="C3444" s="1">
        <v>10442.668</v>
      </c>
    </row>
    <row r="3445" spans="1:3" x14ac:dyDescent="0.2">
      <c r="A3445" s="1">
        <v>223</v>
      </c>
      <c r="B3445" s="1">
        <v>0</v>
      </c>
      <c r="C3445" s="1">
        <v>1897.9649999999999</v>
      </c>
    </row>
    <row r="3446" spans="1:3" x14ac:dyDescent="0.2">
      <c r="A3446" s="1">
        <v>224</v>
      </c>
      <c r="B3446" s="1">
        <v>225243</v>
      </c>
      <c r="C3446" s="1">
        <v>1324.1679999999999</v>
      </c>
    </row>
    <row r="3447" spans="1:3" x14ac:dyDescent="0.2">
      <c r="A3447" s="1">
        <v>224</v>
      </c>
      <c r="B3447" s="1">
        <v>351900</v>
      </c>
      <c r="C3447" s="1">
        <v>3452.375</v>
      </c>
    </row>
    <row r="3448" spans="1:3" x14ac:dyDescent="0.2">
      <c r="A3448" s="1">
        <v>224</v>
      </c>
      <c r="B3448" s="1">
        <v>424626</v>
      </c>
      <c r="C3448" s="1">
        <v>1730.1469999999999</v>
      </c>
    </row>
    <row r="3449" spans="1:3" x14ac:dyDescent="0.2">
      <c r="A3449" s="1">
        <v>224</v>
      </c>
      <c r="B3449" s="1">
        <v>339102</v>
      </c>
      <c r="C3449" s="1">
        <v>9557.9259999999995</v>
      </c>
    </row>
    <row r="3450" spans="1:3" x14ac:dyDescent="0.2">
      <c r="A3450" s="1">
        <v>224</v>
      </c>
      <c r="B3450" s="1">
        <v>243900</v>
      </c>
      <c r="C3450" s="1">
        <v>9527.33</v>
      </c>
    </row>
    <row r="3451" spans="1:3" x14ac:dyDescent="0.2">
      <c r="A3451" s="1">
        <v>224</v>
      </c>
      <c r="B3451" s="1">
        <v>146950</v>
      </c>
      <c r="C3451" s="1">
        <v>9704.5329999999994</v>
      </c>
    </row>
    <row r="3452" spans="1:3" x14ac:dyDescent="0.2">
      <c r="A3452" s="1">
        <v>224</v>
      </c>
      <c r="B3452" s="1">
        <v>48411</v>
      </c>
      <c r="C3452" s="1">
        <v>9833.4850000000006</v>
      </c>
    </row>
    <row r="3453" spans="1:3" x14ac:dyDescent="0.2">
      <c r="A3453" s="1">
        <v>224</v>
      </c>
      <c r="B3453" s="1">
        <v>0</v>
      </c>
      <c r="C3453" s="1">
        <v>4860.6210000000001</v>
      </c>
    </row>
    <row r="3454" spans="1:3" x14ac:dyDescent="0.2">
      <c r="A3454" s="1">
        <v>225</v>
      </c>
      <c r="B3454" s="1">
        <v>159071</v>
      </c>
      <c r="C3454" s="1">
        <v>1075.6980000000001</v>
      </c>
    </row>
    <row r="3455" spans="1:3" x14ac:dyDescent="0.2">
      <c r="A3455" s="1">
        <v>225</v>
      </c>
      <c r="B3455" s="1">
        <v>340163</v>
      </c>
      <c r="C3455" s="1">
        <v>1540.991</v>
      </c>
    </row>
    <row r="3456" spans="1:3" x14ac:dyDescent="0.2">
      <c r="A3456" s="1">
        <v>225</v>
      </c>
      <c r="B3456" s="1">
        <v>425100</v>
      </c>
      <c r="C3456" s="1">
        <v>4858.7340000000004</v>
      </c>
    </row>
    <row r="3457" spans="1:3" x14ac:dyDescent="0.2">
      <c r="A3457" s="1">
        <v>225</v>
      </c>
      <c r="B3457" s="1">
        <v>323956</v>
      </c>
      <c r="C3457" s="1">
        <v>10102.406999999999</v>
      </c>
    </row>
    <row r="3458" spans="1:3" x14ac:dyDescent="0.2">
      <c r="A3458" s="1">
        <v>225</v>
      </c>
      <c r="B3458" s="1">
        <v>222236</v>
      </c>
      <c r="C3458" s="1">
        <v>10190.285</v>
      </c>
    </row>
    <row r="3459" spans="1:3" x14ac:dyDescent="0.2">
      <c r="A3459" s="1">
        <v>225</v>
      </c>
      <c r="B3459" s="1">
        <v>120650</v>
      </c>
      <c r="C3459" s="1">
        <v>10146.087</v>
      </c>
    </row>
    <row r="3460" spans="1:3" x14ac:dyDescent="0.2">
      <c r="A3460" s="1">
        <v>225</v>
      </c>
      <c r="B3460" s="1">
        <v>9249</v>
      </c>
      <c r="C3460" s="1">
        <v>11134.871999999999</v>
      </c>
    </row>
    <row r="3461" spans="1:3" x14ac:dyDescent="0.2">
      <c r="A3461" s="1">
        <v>225</v>
      </c>
      <c r="B3461" s="1">
        <v>0</v>
      </c>
      <c r="C3461" s="1">
        <v>941.63900000000001</v>
      </c>
    </row>
    <row r="3462" spans="1:3" x14ac:dyDescent="0.2">
      <c r="A3462" s="1">
        <v>226</v>
      </c>
      <c r="B3462" s="1">
        <v>295153</v>
      </c>
      <c r="C3462" s="1">
        <v>1351.8009999999999</v>
      </c>
    </row>
    <row r="3463" spans="1:3" x14ac:dyDescent="0.2">
      <c r="A3463" s="1">
        <v>226</v>
      </c>
      <c r="B3463" s="1">
        <v>352451</v>
      </c>
      <c r="C3463" s="1">
        <v>1456.6420000000001</v>
      </c>
    </row>
    <row r="3464" spans="1:3" x14ac:dyDescent="0.2">
      <c r="A3464" s="1">
        <v>226</v>
      </c>
      <c r="B3464" s="1">
        <v>400092</v>
      </c>
      <c r="C3464" s="1">
        <v>7157.2719999999999</v>
      </c>
    </row>
    <row r="3465" spans="1:3" x14ac:dyDescent="0.2">
      <c r="A3465" s="1">
        <v>226</v>
      </c>
      <c r="B3465" s="1">
        <v>317884</v>
      </c>
      <c r="C3465" s="1">
        <v>8220.3880000000008</v>
      </c>
    </row>
    <row r="3466" spans="1:3" x14ac:dyDescent="0.2">
      <c r="A3466" s="1">
        <v>226</v>
      </c>
      <c r="B3466" s="1">
        <v>221426</v>
      </c>
      <c r="C3466" s="1">
        <v>9645.7139999999999</v>
      </c>
    </row>
    <row r="3467" spans="1:3" x14ac:dyDescent="0.2">
      <c r="A3467" s="1">
        <v>226</v>
      </c>
      <c r="B3467" s="1">
        <v>124246</v>
      </c>
      <c r="C3467" s="1">
        <v>9717.8549999999996</v>
      </c>
    </row>
    <row r="3468" spans="1:3" x14ac:dyDescent="0.2">
      <c r="A3468" s="1">
        <v>226</v>
      </c>
      <c r="B3468" s="1">
        <v>18750</v>
      </c>
      <c r="C3468" s="1">
        <v>10566.028</v>
      </c>
    </row>
    <row r="3469" spans="1:3" x14ac:dyDescent="0.2">
      <c r="A3469" s="1">
        <v>226</v>
      </c>
      <c r="B3469" s="1">
        <v>0</v>
      </c>
      <c r="C3469" s="1">
        <v>1880.143</v>
      </c>
    </row>
    <row r="3470" spans="1:3" x14ac:dyDescent="0.2">
      <c r="A3470" s="1">
        <v>227</v>
      </c>
      <c r="B3470" s="1">
        <v>275196</v>
      </c>
      <c r="C3470" s="1">
        <v>1339.56</v>
      </c>
    </row>
    <row r="3471" spans="1:3" x14ac:dyDescent="0.2">
      <c r="A3471" s="1">
        <v>227</v>
      </c>
      <c r="B3471" s="1">
        <v>327462</v>
      </c>
      <c r="C3471" s="1">
        <v>1313.6959999999999</v>
      </c>
    </row>
    <row r="3472" spans="1:3" x14ac:dyDescent="0.2">
      <c r="A3472" s="1">
        <v>227</v>
      </c>
      <c r="B3472" s="1">
        <v>398514</v>
      </c>
      <c r="C3472" s="1">
        <v>7470.6509999999998</v>
      </c>
    </row>
    <row r="3473" spans="1:3" x14ac:dyDescent="0.2">
      <c r="A3473" s="1">
        <v>227</v>
      </c>
      <c r="B3473" s="1">
        <v>323857</v>
      </c>
      <c r="C3473" s="1">
        <v>7465.0050000000001</v>
      </c>
    </row>
    <row r="3474" spans="1:3" x14ac:dyDescent="0.2">
      <c r="A3474" s="1">
        <v>227</v>
      </c>
      <c r="B3474" s="1">
        <v>227062</v>
      </c>
      <c r="C3474" s="1">
        <v>9679.2430000000004</v>
      </c>
    </row>
    <row r="3475" spans="1:3" x14ac:dyDescent="0.2">
      <c r="A3475" s="1">
        <v>227</v>
      </c>
      <c r="B3475" s="1">
        <v>127650</v>
      </c>
      <c r="C3475" s="1">
        <v>9936.2919999999995</v>
      </c>
    </row>
    <row r="3476" spans="1:3" x14ac:dyDescent="0.2">
      <c r="A3476" s="1">
        <v>227</v>
      </c>
      <c r="B3476" s="1">
        <v>18709</v>
      </c>
      <c r="C3476" s="1">
        <v>10888.664000000001</v>
      </c>
    </row>
    <row r="3477" spans="1:3" x14ac:dyDescent="0.2">
      <c r="A3477" s="1">
        <v>227</v>
      </c>
      <c r="B3477" s="1">
        <v>0</v>
      </c>
      <c r="C3477" s="1">
        <v>1892.5129999999999</v>
      </c>
    </row>
    <row r="3478" spans="1:3" x14ac:dyDescent="0.2">
      <c r="A3478" s="1">
        <v>228</v>
      </c>
      <c r="B3478" s="1">
        <v>248453</v>
      </c>
      <c r="C3478" s="1">
        <v>1316.2819999999999</v>
      </c>
    </row>
    <row r="3479" spans="1:3" x14ac:dyDescent="0.2">
      <c r="A3479" s="1">
        <v>228</v>
      </c>
      <c r="B3479" s="1">
        <v>322201</v>
      </c>
      <c r="C3479" s="1">
        <v>1412.646</v>
      </c>
    </row>
    <row r="3480" spans="1:3" x14ac:dyDescent="0.2">
      <c r="A3480" s="1">
        <v>228</v>
      </c>
      <c r="B3480" s="1">
        <v>426775</v>
      </c>
      <c r="C3480" s="1">
        <v>4572.0450000000001</v>
      </c>
    </row>
    <row r="3481" spans="1:3" x14ac:dyDescent="0.2">
      <c r="A3481" s="1">
        <v>228</v>
      </c>
      <c r="B3481" s="1">
        <v>344950</v>
      </c>
      <c r="C3481" s="1">
        <v>8186.7340000000004</v>
      </c>
    </row>
    <row r="3482" spans="1:3" x14ac:dyDescent="0.2">
      <c r="A3482" s="1">
        <v>228</v>
      </c>
      <c r="B3482" s="1">
        <v>246568</v>
      </c>
      <c r="C3482" s="1">
        <v>9832.7540000000008</v>
      </c>
    </row>
    <row r="3483" spans="1:3" x14ac:dyDescent="0.2">
      <c r="A3483" s="1">
        <v>228</v>
      </c>
      <c r="B3483" s="1">
        <v>148531</v>
      </c>
      <c r="C3483" s="1">
        <v>9803.5580000000009</v>
      </c>
    </row>
    <row r="3484" spans="1:3" x14ac:dyDescent="0.2">
      <c r="A3484" s="1">
        <v>228</v>
      </c>
      <c r="B3484" s="1">
        <v>49024</v>
      </c>
      <c r="C3484" s="1">
        <v>9948.4110000000001</v>
      </c>
    </row>
    <row r="3485" spans="1:3" x14ac:dyDescent="0.2">
      <c r="A3485" s="1">
        <v>228</v>
      </c>
      <c r="B3485" s="1">
        <v>0</v>
      </c>
      <c r="C3485" s="1">
        <v>4920.0810000000001</v>
      </c>
    </row>
    <row r="3486" spans="1:3" x14ac:dyDescent="0.2">
      <c r="A3486" s="1">
        <v>229</v>
      </c>
      <c r="B3486" s="1">
        <v>149064</v>
      </c>
      <c r="C3486" s="1">
        <v>1151.0170000000001</v>
      </c>
    </row>
    <row r="3487" spans="1:3" x14ac:dyDescent="0.2">
      <c r="A3487" s="1">
        <v>229</v>
      </c>
      <c r="B3487" s="1">
        <v>316524</v>
      </c>
      <c r="C3487" s="1">
        <v>1413.9849999999999</v>
      </c>
    </row>
    <row r="3488" spans="1:3" x14ac:dyDescent="0.2">
      <c r="A3488" s="1">
        <v>229</v>
      </c>
      <c r="B3488" s="1">
        <v>437075</v>
      </c>
      <c r="C3488" s="1">
        <v>2563.3389999999999</v>
      </c>
    </row>
    <row r="3489" spans="1:3" x14ac:dyDescent="0.2">
      <c r="A3489" s="1">
        <v>229</v>
      </c>
      <c r="B3489" s="1">
        <v>350321</v>
      </c>
      <c r="C3489" s="1">
        <v>9812.2420000000002</v>
      </c>
    </row>
    <row r="3490" spans="1:3" x14ac:dyDescent="0.2">
      <c r="A3490" s="1">
        <v>229</v>
      </c>
      <c r="B3490" s="1">
        <v>251439</v>
      </c>
      <c r="C3490" s="1">
        <v>9887.4079999999994</v>
      </c>
    </row>
    <row r="3491" spans="1:3" x14ac:dyDescent="0.2">
      <c r="A3491" s="1">
        <v>229</v>
      </c>
      <c r="B3491" s="1">
        <v>151706</v>
      </c>
      <c r="C3491" s="1">
        <v>9980.3490000000002</v>
      </c>
    </row>
    <row r="3492" spans="1:3" x14ac:dyDescent="0.2">
      <c r="A3492" s="1">
        <v>229</v>
      </c>
      <c r="B3492" s="1">
        <v>51000</v>
      </c>
      <c r="C3492" s="1">
        <v>10069.232</v>
      </c>
    </row>
    <row r="3493" spans="1:3" x14ac:dyDescent="0.2">
      <c r="A3493" s="1">
        <v>229</v>
      </c>
      <c r="B3493" s="1">
        <v>0</v>
      </c>
      <c r="C3493" s="1">
        <v>5111.2979999999998</v>
      </c>
    </row>
    <row r="3494" spans="1:3" x14ac:dyDescent="0.2">
      <c r="A3494" s="1">
        <v>230</v>
      </c>
      <c r="B3494" s="1">
        <v>153818</v>
      </c>
      <c r="C3494" s="1">
        <v>1131.579</v>
      </c>
    </row>
    <row r="3495" spans="1:3" x14ac:dyDescent="0.2">
      <c r="A3495" s="1">
        <v>230</v>
      </c>
      <c r="B3495" s="1">
        <v>330138</v>
      </c>
      <c r="C3495" s="1">
        <v>1403.364</v>
      </c>
    </row>
    <row r="3496" spans="1:3" x14ac:dyDescent="0.2">
      <c r="A3496" s="1">
        <v>230</v>
      </c>
      <c r="B3496" s="1">
        <v>431759</v>
      </c>
      <c r="C3496" s="1">
        <v>4265.1019999999999</v>
      </c>
    </row>
    <row r="3497" spans="1:3" x14ac:dyDescent="0.2">
      <c r="A3497" s="1">
        <v>230</v>
      </c>
      <c r="B3497" s="1">
        <v>336764</v>
      </c>
      <c r="C3497" s="1">
        <v>9501.9459999999999</v>
      </c>
    </row>
    <row r="3498" spans="1:3" x14ac:dyDescent="0.2">
      <c r="A3498" s="1">
        <v>230</v>
      </c>
      <c r="B3498" s="1">
        <v>242600</v>
      </c>
      <c r="C3498" s="1">
        <v>9410.8490000000002</v>
      </c>
    </row>
    <row r="3499" spans="1:3" x14ac:dyDescent="0.2">
      <c r="A3499" s="1">
        <v>230</v>
      </c>
      <c r="B3499" s="1">
        <v>160400</v>
      </c>
      <c r="C3499" s="1">
        <v>8220.3420000000006</v>
      </c>
    </row>
    <row r="3500" spans="1:3" x14ac:dyDescent="0.2">
      <c r="A3500" s="1">
        <v>230</v>
      </c>
      <c r="B3500" s="1">
        <v>56072</v>
      </c>
      <c r="C3500" s="1">
        <v>10429.233</v>
      </c>
    </row>
    <row r="3501" spans="1:3" x14ac:dyDescent="0.2">
      <c r="A3501" s="1">
        <v>230</v>
      </c>
      <c r="B3501" s="1">
        <v>0</v>
      </c>
      <c r="C3501" s="1">
        <v>5624.6409999999996</v>
      </c>
    </row>
    <row r="3502" spans="1:3" x14ac:dyDescent="0.2">
      <c r="A3502" s="1">
        <v>231</v>
      </c>
      <c r="B3502" s="1">
        <v>123417</v>
      </c>
      <c r="C3502" s="1">
        <v>968.18899999999996</v>
      </c>
    </row>
    <row r="3503" spans="1:3" x14ac:dyDescent="0.2">
      <c r="A3503" s="1">
        <v>231</v>
      </c>
      <c r="B3503" s="1">
        <v>311058</v>
      </c>
      <c r="C3503" s="1">
        <v>1445.3330000000001</v>
      </c>
    </row>
    <row r="3504" spans="1:3" x14ac:dyDescent="0.2">
      <c r="A3504" s="1">
        <v>231</v>
      </c>
      <c r="B3504" s="1">
        <v>429754</v>
      </c>
      <c r="C3504" s="1">
        <v>4587.42</v>
      </c>
    </row>
    <row r="3505" spans="1:3" x14ac:dyDescent="0.2">
      <c r="A3505" s="1">
        <v>231</v>
      </c>
      <c r="B3505" s="1">
        <v>330053</v>
      </c>
      <c r="C3505" s="1">
        <v>9970.0380000000005</v>
      </c>
    </row>
    <row r="3506" spans="1:3" x14ac:dyDescent="0.2">
      <c r="A3506" s="1">
        <v>231</v>
      </c>
      <c r="B3506" s="1">
        <v>230555</v>
      </c>
      <c r="C3506" s="1">
        <v>9957.0339999999997</v>
      </c>
    </row>
    <row r="3507" spans="1:3" x14ac:dyDescent="0.2">
      <c r="A3507" s="1">
        <v>231</v>
      </c>
      <c r="B3507" s="1">
        <v>128765</v>
      </c>
      <c r="C3507" s="1">
        <v>10171.433000000001</v>
      </c>
    </row>
    <row r="3508" spans="1:3" x14ac:dyDescent="0.2">
      <c r="A3508" s="1">
        <v>231</v>
      </c>
      <c r="B3508" s="1">
        <v>19562</v>
      </c>
      <c r="C3508" s="1">
        <v>10927.621999999999</v>
      </c>
    </row>
    <row r="3509" spans="1:3" x14ac:dyDescent="0.2">
      <c r="A3509" s="1">
        <v>231</v>
      </c>
      <c r="B3509" s="1">
        <v>0</v>
      </c>
      <c r="C3509" s="1">
        <v>1970.537</v>
      </c>
    </row>
    <row r="3510" spans="1:3" x14ac:dyDescent="0.2">
      <c r="A3510" s="1">
        <v>232</v>
      </c>
      <c r="B3510" s="1">
        <v>271892</v>
      </c>
      <c r="C3510" s="1">
        <v>1452.4280000000001</v>
      </c>
    </row>
    <row r="3511" spans="1:3" x14ac:dyDescent="0.2">
      <c r="A3511" s="1">
        <v>232</v>
      </c>
      <c r="B3511" s="1">
        <v>339900</v>
      </c>
      <c r="C3511" s="1">
        <v>1631.3130000000001</v>
      </c>
    </row>
    <row r="3512" spans="1:3" x14ac:dyDescent="0.2">
      <c r="A3512" s="1">
        <v>232</v>
      </c>
      <c r="B3512" s="1">
        <v>420379</v>
      </c>
      <c r="C3512" s="1">
        <v>4853.3220000000001</v>
      </c>
    </row>
    <row r="3513" spans="1:3" x14ac:dyDescent="0.2">
      <c r="A3513" s="1">
        <v>232</v>
      </c>
      <c r="B3513" s="1">
        <v>318338</v>
      </c>
      <c r="C3513" s="1">
        <v>10204.014999999999</v>
      </c>
    </row>
    <row r="3514" spans="1:3" x14ac:dyDescent="0.2">
      <c r="A3514" s="1">
        <v>232</v>
      </c>
      <c r="B3514" s="1">
        <v>216958</v>
      </c>
      <c r="C3514" s="1">
        <v>10137.868</v>
      </c>
    </row>
    <row r="3515" spans="1:3" x14ac:dyDescent="0.2">
      <c r="A3515" s="1">
        <v>232</v>
      </c>
      <c r="B3515" s="1">
        <v>114767</v>
      </c>
      <c r="C3515" s="1">
        <v>10221.973</v>
      </c>
    </row>
    <row r="3516" spans="1:3" x14ac:dyDescent="0.2">
      <c r="A3516" s="1">
        <v>232</v>
      </c>
      <c r="B3516" s="1">
        <v>6068</v>
      </c>
      <c r="C3516" s="1">
        <v>10866.579</v>
      </c>
    </row>
    <row r="3517" spans="1:3" x14ac:dyDescent="0.2">
      <c r="A3517" s="1">
        <v>232</v>
      </c>
      <c r="B3517" s="1">
        <v>0</v>
      </c>
      <c r="C3517" s="1">
        <v>629.74099999999999</v>
      </c>
    </row>
    <row r="3518" spans="1:3" x14ac:dyDescent="0.2">
      <c r="A3518" s="1">
        <v>233</v>
      </c>
      <c r="B3518" s="1">
        <v>311485</v>
      </c>
      <c r="C3518" s="1">
        <v>1614.2809999999999</v>
      </c>
    </row>
    <row r="3519" spans="1:3" x14ac:dyDescent="0.2">
      <c r="A3519" s="1">
        <v>233</v>
      </c>
      <c r="B3519" s="1">
        <v>398254</v>
      </c>
      <c r="C3519" s="1">
        <v>1611.502</v>
      </c>
    </row>
    <row r="3520" spans="1:3" x14ac:dyDescent="0.2">
      <c r="A3520" s="1">
        <v>233</v>
      </c>
      <c r="B3520" s="1">
        <v>433994</v>
      </c>
      <c r="C3520" s="1">
        <v>3353.473</v>
      </c>
    </row>
    <row r="3521" spans="1:3" x14ac:dyDescent="0.2">
      <c r="A3521" s="1">
        <v>233</v>
      </c>
      <c r="B3521" s="1">
        <v>331250</v>
      </c>
      <c r="C3521" s="1">
        <v>10277.343000000001</v>
      </c>
    </row>
    <row r="3522" spans="1:3" x14ac:dyDescent="0.2">
      <c r="A3522" s="1">
        <v>233</v>
      </c>
      <c r="B3522" s="1">
        <v>230000</v>
      </c>
      <c r="C3522" s="1">
        <v>10136.593000000001</v>
      </c>
    </row>
    <row r="3523" spans="1:3" x14ac:dyDescent="0.2">
      <c r="A3523" s="1">
        <v>233</v>
      </c>
      <c r="B3523" s="1">
        <v>145393</v>
      </c>
      <c r="C3523" s="1">
        <v>8432.2029999999995</v>
      </c>
    </row>
    <row r="3524" spans="1:3" x14ac:dyDescent="0.2">
      <c r="A3524" s="1">
        <v>233</v>
      </c>
      <c r="B3524" s="1">
        <v>48001</v>
      </c>
      <c r="C3524" s="1">
        <v>9739.1689999999999</v>
      </c>
    </row>
    <row r="3525" spans="1:3" x14ac:dyDescent="0.2">
      <c r="A3525" s="1">
        <v>233</v>
      </c>
      <c r="B3525" s="1">
        <v>0</v>
      </c>
      <c r="C3525" s="1">
        <v>4821.4520000000002</v>
      </c>
    </row>
    <row r="3526" spans="1:3" x14ac:dyDescent="0.2">
      <c r="A3526" s="1">
        <v>234</v>
      </c>
      <c r="B3526" s="1">
        <v>175942</v>
      </c>
      <c r="C3526" s="1">
        <v>1077.7460000000001</v>
      </c>
    </row>
    <row r="3527" spans="1:3" x14ac:dyDescent="0.2">
      <c r="A3527" s="1">
        <v>234</v>
      </c>
      <c r="B3527" s="1">
        <v>347342</v>
      </c>
      <c r="C3527" s="1">
        <v>1446.7860000000001</v>
      </c>
    </row>
    <row r="3528" spans="1:3" x14ac:dyDescent="0.2">
      <c r="A3528" s="1">
        <v>234</v>
      </c>
      <c r="B3528" s="1">
        <v>437915</v>
      </c>
      <c r="C3528" s="1">
        <v>2867.5709999999999</v>
      </c>
    </row>
    <row r="3529" spans="1:3" x14ac:dyDescent="0.2">
      <c r="A3529" s="1">
        <v>234</v>
      </c>
      <c r="B3529" s="1">
        <v>346070</v>
      </c>
      <c r="C3529" s="1">
        <v>9978.6579999999994</v>
      </c>
    </row>
    <row r="3530" spans="1:3" x14ac:dyDescent="0.2">
      <c r="A3530" s="1">
        <v>234</v>
      </c>
      <c r="B3530" s="1">
        <v>240985</v>
      </c>
      <c r="C3530" s="1">
        <v>10500.029</v>
      </c>
    </row>
    <row r="3531" spans="1:3" x14ac:dyDescent="0.2">
      <c r="A3531" s="1">
        <v>234</v>
      </c>
      <c r="B3531" s="1">
        <v>136790</v>
      </c>
      <c r="C3531" s="1">
        <v>10438.328</v>
      </c>
    </row>
    <row r="3532" spans="1:3" x14ac:dyDescent="0.2">
      <c r="A3532" s="1">
        <v>234</v>
      </c>
      <c r="B3532" s="1">
        <v>29685</v>
      </c>
      <c r="C3532" s="1">
        <v>10687.058999999999</v>
      </c>
    </row>
    <row r="3533" spans="1:3" x14ac:dyDescent="0.2">
      <c r="A3533" s="1">
        <v>234</v>
      </c>
      <c r="B3533" s="1">
        <v>0</v>
      </c>
      <c r="C3533" s="1">
        <v>2989.8690000000001</v>
      </c>
    </row>
    <row r="3534" spans="1:3" x14ac:dyDescent="0.2">
      <c r="A3534" s="1">
        <v>235</v>
      </c>
      <c r="B3534" s="1">
        <v>214530</v>
      </c>
      <c r="C3534" s="1">
        <v>1264.0139999999999</v>
      </c>
    </row>
    <row r="3535" spans="1:3" x14ac:dyDescent="0.2">
      <c r="A3535" s="1">
        <v>235</v>
      </c>
      <c r="B3535" s="1">
        <v>364499</v>
      </c>
      <c r="C3535" s="1">
        <v>2637.0129999999999</v>
      </c>
    </row>
    <row r="3536" spans="1:3" x14ac:dyDescent="0.2">
      <c r="A3536" s="1">
        <v>235</v>
      </c>
      <c r="B3536" s="1">
        <v>411778</v>
      </c>
      <c r="C3536" s="1">
        <v>4908.0659999999998</v>
      </c>
    </row>
    <row r="3537" spans="1:3" x14ac:dyDescent="0.2">
      <c r="A3537" s="1">
        <v>235</v>
      </c>
      <c r="B3537" s="1">
        <v>312750</v>
      </c>
      <c r="C3537" s="1">
        <v>9890.5580000000009</v>
      </c>
    </row>
    <row r="3538" spans="1:3" x14ac:dyDescent="0.2">
      <c r="A3538" s="1">
        <v>235</v>
      </c>
      <c r="B3538" s="1">
        <v>213922</v>
      </c>
      <c r="C3538" s="1">
        <v>9878.5079999999998</v>
      </c>
    </row>
    <row r="3539" spans="1:3" x14ac:dyDescent="0.2">
      <c r="A3539" s="1">
        <v>235</v>
      </c>
      <c r="B3539" s="1">
        <v>114350</v>
      </c>
      <c r="C3539" s="1">
        <v>9961.27</v>
      </c>
    </row>
    <row r="3540" spans="1:3" x14ac:dyDescent="0.2">
      <c r="A3540" s="1">
        <v>235</v>
      </c>
      <c r="B3540" s="1">
        <v>2931</v>
      </c>
      <c r="C3540" s="1">
        <v>11137.458000000001</v>
      </c>
    </row>
    <row r="3541" spans="1:3" x14ac:dyDescent="0.2">
      <c r="A3541" s="1">
        <v>235</v>
      </c>
      <c r="B3541" s="1">
        <v>0</v>
      </c>
      <c r="C3541" s="1">
        <v>316.48200000000003</v>
      </c>
    </row>
    <row r="3542" spans="1:3" x14ac:dyDescent="0.2">
      <c r="A3542" s="1">
        <v>236</v>
      </c>
      <c r="B3542" s="1">
        <v>318928</v>
      </c>
      <c r="C3542" s="1">
        <v>1791.8910000000001</v>
      </c>
    </row>
    <row r="3543" spans="1:3" x14ac:dyDescent="0.2">
      <c r="A3543" s="1">
        <v>236</v>
      </c>
      <c r="B3543" s="1">
        <v>352838</v>
      </c>
      <c r="C3543" s="1">
        <v>1362.8779999999999</v>
      </c>
    </row>
    <row r="3544" spans="1:3" x14ac:dyDescent="0.2">
      <c r="A3544" s="1">
        <v>236</v>
      </c>
      <c r="B3544" s="1">
        <v>403968</v>
      </c>
      <c r="C3544" s="1">
        <v>6423.1379999999999</v>
      </c>
    </row>
    <row r="3545" spans="1:3" x14ac:dyDescent="0.2">
      <c r="A3545" s="1">
        <v>236</v>
      </c>
      <c r="B3545" s="1">
        <v>304253</v>
      </c>
      <c r="C3545" s="1">
        <v>9971.1710000000003</v>
      </c>
    </row>
    <row r="3546" spans="1:3" x14ac:dyDescent="0.2">
      <c r="A3546" s="1">
        <v>236</v>
      </c>
      <c r="B3546" s="1">
        <v>206581</v>
      </c>
      <c r="C3546" s="1">
        <v>9767.1530000000002</v>
      </c>
    </row>
    <row r="3547" spans="1:3" x14ac:dyDescent="0.2">
      <c r="A3547" s="1">
        <v>236</v>
      </c>
      <c r="B3547" s="1">
        <v>108350</v>
      </c>
      <c r="C3547" s="1">
        <v>9823.8259999999991</v>
      </c>
    </row>
    <row r="3548" spans="1:3" x14ac:dyDescent="0.2">
      <c r="A3548" s="1">
        <v>236</v>
      </c>
      <c r="B3548" s="1">
        <v>0</v>
      </c>
      <c r="C3548" s="1">
        <v>10840.357</v>
      </c>
    </row>
    <row r="3549" spans="1:3" x14ac:dyDescent="0.2">
      <c r="A3549" s="1">
        <v>237</v>
      </c>
      <c r="B3549" s="1">
        <v>1450</v>
      </c>
      <c r="C3549" s="1">
        <v>7.7</v>
      </c>
    </row>
    <row r="3550" spans="1:3" x14ac:dyDescent="0.2">
      <c r="A3550" s="1">
        <v>237</v>
      </c>
      <c r="B3550" s="1">
        <v>330019</v>
      </c>
      <c r="C3550" s="1">
        <v>1963.4749999999999</v>
      </c>
    </row>
    <row r="3551" spans="1:3" x14ac:dyDescent="0.2">
      <c r="A3551" s="1">
        <v>237</v>
      </c>
      <c r="B3551" s="1">
        <v>371598</v>
      </c>
      <c r="C3551" s="1">
        <v>1387.7049999999999</v>
      </c>
    </row>
    <row r="3552" spans="1:3" x14ac:dyDescent="0.2">
      <c r="A3552" s="1">
        <v>237</v>
      </c>
      <c r="B3552" s="1">
        <v>380180</v>
      </c>
      <c r="C3552" s="1">
        <v>8597.6149999999998</v>
      </c>
    </row>
    <row r="3553" spans="1:3" x14ac:dyDescent="0.2">
      <c r="A3553" s="1">
        <v>237</v>
      </c>
      <c r="B3553" s="1">
        <v>299615</v>
      </c>
      <c r="C3553" s="1">
        <v>8056.3370000000004</v>
      </c>
    </row>
    <row r="3554" spans="1:3" x14ac:dyDescent="0.2">
      <c r="A3554" s="1">
        <v>237</v>
      </c>
      <c r="B3554" s="1">
        <v>194518</v>
      </c>
      <c r="C3554" s="1">
        <v>10523.657999999999</v>
      </c>
    </row>
    <row r="3555" spans="1:3" x14ac:dyDescent="0.2">
      <c r="A3555" s="1">
        <v>237</v>
      </c>
      <c r="B3555" s="1">
        <v>86175</v>
      </c>
      <c r="C3555" s="1">
        <v>10820.186</v>
      </c>
    </row>
    <row r="3556" spans="1:3" x14ac:dyDescent="0.2">
      <c r="A3556" s="1">
        <v>237</v>
      </c>
      <c r="B3556" s="1">
        <v>0</v>
      </c>
      <c r="C3556" s="1">
        <v>8632.1509999999998</v>
      </c>
    </row>
    <row r="3557" spans="1:3" x14ac:dyDescent="0.2">
      <c r="A3557" s="1">
        <v>238</v>
      </c>
      <c r="B3557" s="1">
        <v>38710</v>
      </c>
      <c r="C3557" s="1">
        <v>500.99299999999999</v>
      </c>
    </row>
    <row r="3558" spans="1:3" x14ac:dyDescent="0.2">
      <c r="A3558" s="1">
        <v>238</v>
      </c>
      <c r="B3558" s="1">
        <v>337208</v>
      </c>
      <c r="C3558" s="1">
        <v>1711.8309999999999</v>
      </c>
    </row>
    <row r="3559" spans="1:3" x14ac:dyDescent="0.2">
      <c r="A3559" s="1">
        <v>238</v>
      </c>
      <c r="B3559" s="1">
        <v>392851</v>
      </c>
      <c r="C3559" s="1">
        <v>1694.673</v>
      </c>
    </row>
    <row r="3560" spans="1:3" x14ac:dyDescent="0.2">
      <c r="A3560" s="1">
        <v>238</v>
      </c>
      <c r="B3560" s="1">
        <v>387094</v>
      </c>
      <c r="C3560" s="1">
        <v>7362.0569999999998</v>
      </c>
    </row>
    <row r="3561" spans="1:3" x14ac:dyDescent="0.2">
      <c r="A3561" s="1">
        <v>238</v>
      </c>
      <c r="B3561" s="1">
        <v>285850</v>
      </c>
      <c r="C3561" s="1">
        <v>10136.046</v>
      </c>
    </row>
    <row r="3562" spans="1:3" x14ac:dyDescent="0.2">
      <c r="A3562" s="1">
        <v>238</v>
      </c>
      <c r="B3562" s="1">
        <v>185900</v>
      </c>
      <c r="C3562" s="1">
        <v>9979.7039999999997</v>
      </c>
    </row>
    <row r="3563" spans="1:3" x14ac:dyDescent="0.2">
      <c r="A3563" s="1">
        <v>238</v>
      </c>
      <c r="B3563" s="1">
        <v>85403</v>
      </c>
      <c r="C3563" s="1">
        <v>10051.882</v>
      </c>
    </row>
    <row r="3564" spans="1:3" x14ac:dyDescent="0.2">
      <c r="A3564" s="1">
        <v>238</v>
      </c>
      <c r="B3564" s="1">
        <v>0</v>
      </c>
      <c r="C3564" s="1">
        <v>8546.0869999999995</v>
      </c>
    </row>
    <row r="3565" spans="1:3" x14ac:dyDescent="0.2">
      <c r="A3565" s="1">
        <v>239</v>
      </c>
      <c r="B3565" s="1">
        <v>56426</v>
      </c>
      <c r="C3565" s="1">
        <v>616.48400000000004</v>
      </c>
    </row>
    <row r="3566" spans="1:3" x14ac:dyDescent="0.2">
      <c r="A3566" s="1">
        <v>239</v>
      </c>
      <c r="B3566" s="1">
        <v>243531</v>
      </c>
      <c r="C3566" s="1">
        <v>1343.8679999999999</v>
      </c>
    </row>
    <row r="3567" spans="1:3" x14ac:dyDescent="0.2">
      <c r="A3567" s="1">
        <v>239</v>
      </c>
      <c r="B3567" s="1">
        <v>437111</v>
      </c>
      <c r="C3567" s="1">
        <v>3495.116</v>
      </c>
    </row>
    <row r="3568" spans="1:3" x14ac:dyDescent="0.2">
      <c r="A3568" s="1">
        <v>239</v>
      </c>
      <c r="B3568" s="1">
        <v>375850</v>
      </c>
      <c r="C3568" s="1">
        <v>6948.9650000000001</v>
      </c>
    </row>
    <row r="3569" spans="1:3" x14ac:dyDescent="0.2">
      <c r="A3569" s="1">
        <v>239</v>
      </c>
      <c r="B3569" s="1">
        <v>280544</v>
      </c>
      <c r="C3569" s="1">
        <v>9537.9359999999997</v>
      </c>
    </row>
    <row r="3570" spans="1:3" x14ac:dyDescent="0.2">
      <c r="A3570" s="1">
        <v>239</v>
      </c>
      <c r="B3570" s="1">
        <v>180102</v>
      </c>
      <c r="C3570" s="1">
        <v>10022.385</v>
      </c>
    </row>
    <row r="3571" spans="1:3" x14ac:dyDescent="0.2">
      <c r="A3571" s="1">
        <v>239</v>
      </c>
      <c r="B3571" s="1">
        <v>77987</v>
      </c>
      <c r="C3571" s="1">
        <v>10208.91</v>
      </c>
    </row>
    <row r="3572" spans="1:3" x14ac:dyDescent="0.2">
      <c r="A3572" s="1">
        <v>239</v>
      </c>
      <c r="B3572" s="1">
        <v>0</v>
      </c>
      <c r="C3572" s="1">
        <v>7821.0240000000003</v>
      </c>
    </row>
    <row r="3573" spans="1:3" x14ac:dyDescent="0.2">
      <c r="A3573" s="1">
        <v>240</v>
      </c>
      <c r="B3573" s="1">
        <v>76279</v>
      </c>
      <c r="C3573" s="1">
        <v>672.32299999999998</v>
      </c>
    </row>
    <row r="3574" spans="1:3" x14ac:dyDescent="0.2">
      <c r="A3574" s="1">
        <v>240</v>
      </c>
      <c r="B3574" s="1">
        <v>314802</v>
      </c>
      <c r="C3574" s="1">
        <v>1216.1679999999999</v>
      </c>
    </row>
    <row r="3575" spans="1:3" x14ac:dyDescent="0.2">
      <c r="A3575" s="1">
        <v>240</v>
      </c>
      <c r="B3575" s="1">
        <v>455200</v>
      </c>
      <c r="C3575" s="1">
        <v>2571.067</v>
      </c>
    </row>
    <row r="3576" spans="1:3" x14ac:dyDescent="0.2">
      <c r="A3576" s="1">
        <v>240</v>
      </c>
      <c r="B3576" s="1">
        <v>353750</v>
      </c>
      <c r="C3576" s="1">
        <v>10144.477999999999</v>
      </c>
    </row>
    <row r="3577" spans="1:3" x14ac:dyDescent="0.2">
      <c r="A3577" s="1">
        <v>240</v>
      </c>
      <c r="B3577" s="1">
        <v>252243</v>
      </c>
      <c r="C3577" s="1">
        <v>10146.022000000001</v>
      </c>
    </row>
    <row r="3578" spans="1:3" x14ac:dyDescent="0.2">
      <c r="A3578" s="1">
        <v>240</v>
      </c>
      <c r="B3578" s="1">
        <v>149054</v>
      </c>
      <c r="C3578" s="1">
        <v>10317.047</v>
      </c>
    </row>
    <row r="3579" spans="1:3" x14ac:dyDescent="0.2">
      <c r="A3579" s="1">
        <v>240</v>
      </c>
      <c r="B3579" s="1">
        <v>37139</v>
      </c>
      <c r="C3579" s="1">
        <v>11190.855</v>
      </c>
    </row>
    <row r="3580" spans="1:3" x14ac:dyDescent="0.2">
      <c r="A3580" s="1">
        <v>240</v>
      </c>
      <c r="B3580" s="1">
        <v>0</v>
      </c>
      <c r="C3580" s="1">
        <v>3735.1959999999999</v>
      </c>
    </row>
    <row r="3581" spans="1:3" x14ac:dyDescent="0.2">
      <c r="A3581" s="1">
        <v>241</v>
      </c>
      <c r="B3581" s="1">
        <v>229575</v>
      </c>
      <c r="C3581" s="1">
        <v>1263.4380000000001</v>
      </c>
    </row>
    <row r="3582" spans="1:3" x14ac:dyDescent="0.2">
      <c r="A3582" s="1">
        <v>241</v>
      </c>
      <c r="B3582" s="1">
        <v>359675</v>
      </c>
      <c r="C3582" s="1">
        <v>2246.4009999999998</v>
      </c>
    </row>
    <row r="3583" spans="1:3" x14ac:dyDescent="0.2">
      <c r="A3583" s="1">
        <v>241</v>
      </c>
      <c r="B3583" s="1">
        <v>433764</v>
      </c>
      <c r="C3583" s="1">
        <v>1533.1479999999999</v>
      </c>
    </row>
    <row r="3584" spans="1:3" x14ac:dyDescent="0.2">
      <c r="A3584" s="1">
        <v>241</v>
      </c>
      <c r="B3584" s="1">
        <v>348879</v>
      </c>
      <c r="C3584" s="1">
        <v>10042.02</v>
      </c>
    </row>
    <row r="3585" spans="1:3" x14ac:dyDescent="0.2">
      <c r="A3585" s="1">
        <v>241</v>
      </c>
      <c r="B3585" s="1">
        <v>247724</v>
      </c>
      <c r="C3585" s="1">
        <v>10120.941000000001</v>
      </c>
    </row>
    <row r="3586" spans="1:3" x14ac:dyDescent="0.2">
      <c r="A3586" s="1">
        <v>241</v>
      </c>
      <c r="B3586" s="1">
        <v>145705</v>
      </c>
      <c r="C3586" s="1">
        <v>10194.644</v>
      </c>
    </row>
    <row r="3587" spans="1:3" x14ac:dyDescent="0.2">
      <c r="A3587" s="1">
        <v>241</v>
      </c>
      <c r="B3587" s="1">
        <v>43000</v>
      </c>
      <c r="C3587" s="1">
        <v>10269.532999999999</v>
      </c>
    </row>
    <row r="3588" spans="1:3" x14ac:dyDescent="0.2">
      <c r="A3588" s="1">
        <v>241</v>
      </c>
      <c r="B3588" s="1">
        <v>0</v>
      </c>
      <c r="C3588" s="1">
        <v>4321.6390000000001</v>
      </c>
    </row>
    <row r="3589" spans="1:3" x14ac:dyDescent="0.2">
      <c r="A3589" s="1">
        <v>242</v>
      </c>
      <c r="B3589" s="1">
        <v>168773</v>
      </c>
      <c r="C3589" s="1">
        <v>1211.1389999999999</v>
      </c>
    </row>
    <row r="3590" spans="1:3" x14ac:dyDescent="0.2">
      <c r="A3590" s="1">
        <v>242</v>
      </c>
      <c r="B3590" s="1">
        <v>358911</v>
      </c>
      <c r="C3590" s="1">
        <v>2117.2310000000002</v>
      </c>
    </row>
    <row r="3591" spans="1:3" x14ac:dyDescent="0.2">
      <c r="A3591" s="1">
        <v>242</v>
      </c>
      <c r="B3591" s="1">
        <v>413502</v>
      </c>
      <c r="C3591" s="1">
        <v>5317.1260000000002</v>
      </c>
    </row>
    <row r="3592" spans="1:3" x14ac:dyDescent="0.2">
      <c r="A3592" s="1">
        <v>242</v>
      </c>
      <c r="B3592" s="1">
        <v>307200</v>
      </c>
      <c r="C3592" s="1">
        <v>10610.308999999999</v>
      </c>
    </row>
    <row r="3593" spans="1:3" x14ac:dyDescent="0.2">
      <c r="A3593" s="1">
        <v>242</v>
      </c>
      <c r="B3593" s="1">
        <v>204558</v>
      </c>
      <c r="C3593" s="1">
        <v>10259.055</v>
      </c>
    </row>
    <row r="3594" spans="1:3" x14ac:dyDescent="0.2">
      <c r="A3594" s="1">
        <v>242</v>
      </c>
      <c r="B3594" s="1">
        <v>100524</v>
      </c>
      <c r="C3594" s="1">
        <v>10405.732</v>
      </c>
    </row>
    <row r="3595" spans="1:3" x14ac:dyDescent="0.2">
      <c r="A3595" s="1">
        <v>242</v>
      </c>
      <c r="B3595" s="1">
        <v>0</v>
      </c>
      <c r="C3595" s="1">
        <v>10069.43</v>
      </c>
    </row>
    <row r="3596" spans="1:3" x14ac:dyDescent="0.2">
      <c r="A3596" s="1">
        <v>243</v>
      </c>
      <c r="B3596" s="1">
        <v>26520</v>
      </c>
      <c r="C3596" s="1">
        <v>368.19900000000001</v>
      </c>
    </row>
    <row r="3597" spans="1:3" x14ac:dyDescent="0.2">
      <c r="A3597" s="1">
        <v>243</v>
      </c>
      <c r="B3597" s="1">
        <v>340749</v>
      </c>
      <c r="C3597" s="1">
        <v>1686.0730000000001</v>
      </c>
    </row>
    <row r="3598" spans="1:3" x14ac:dyDescent="0.2">
      <c r="A3598" s="1">
        <v>243</v>
      </c>
      <c r="B3598" s="1">
        <v>392849</v>
      </c>
      <c r="C3598" s="1">
        <v>1624.578</v>
      </c>
    </row>
    <row r="3599" spans="1:3" x14ac:dyDescent="0.2">
      <c r="A3599" s="1">
        <v>243</v>
      </c>
      <c r="B3599" s="1">
        <v>391697</v>
      </c>
      <c r="C3599" s="1">
        <v>7125.39</v>
      </c>
    </row>
    <row r="3600" spans="1:3" x14ac:dyDescent="0.2">
      <c r="A3600" s="1">
        <v>243</v>
      </c>
      <c r="B3600" s="1">
        <v>290181</v>
      </c>
      <c r="C3600" s="1">
        <v>10151.352000000001</v>
      </c>
    </row>
    <row r="3601" spans="1:3" x14ac:dyDescent="0.2">
      <c r="A3601" s="1">
        <v>243</v>
      </c>
      <c r="B3601" s="1">
        <v>187804</v>
      </c>
      <c r="C3601" s="1">
        <v>10232.046</v>
      </c>
    </row>
    <row r="3602" spans="1:3" x14ac:dyDescent="0.2">
      <c r="A3602" s="1">
        <v>243</v>
      </c>
      <c r="B3602" s="1">
        <v>86034</v>
      </c>
      <c r="C3602" s="1">
        <v>10172.876</v>
      </c>
    </row>
    <row r="3603" spans="1:3" x14ac:dyDescent="0.2">
      <c r="A3603" s="1">
        <v>243</v>
      </c>
      <c r="B3603" s="1">
        <v>0</v>
      </c>
      <c r="C3603" s="1">
        <v>8623.5110000000004</v>
      </c>
    </row>
    <row r="3604" spans="1:3" x14ac:dyDescent="0.2">
      <c r="A3604" s="1">
        <v>244</v>
      </c>
      <c r="B3604" s="1">
        <v>48393</v>
      </c>
      <c r="C3604" s="1">
        <v>578.23</v>
      </c>
    </row>
    <row r="3605" spans="1:3" x14ac:dyDescent="0.2">
      <c r="A3605" s="1">
        <v>244</v>
      </c>
      <c r="B3605" s="1">
        <v>316218</v>
      </c>
      <c r="C3605" s="1">
        <v>1567.9079999999999</v>
      </c>
    </row>
    <row r="3606" spans="1:3" x14ac:dyDescent="0.2">
      <c r="A3606" s="1">
        <v>244</v>
      </c>
      <c r="B3606" s="1">
        <v>441882</v>
      </c>
      <c r="C3606" s="1">
        <v>2342.933</v>
      </c>
    </row>
    <row r="3607" spans="1:3" x14ac:dyDescent="0.2">
      <c r="A3607" s="1">
        <v>244</v>
      </c>
      <c r="B3607" s="1">
        <v>353017</v>
      </c>
      <c r="C3607" s="1">
        <v>10183.148999999999</v>
      </c>
    </row>
    <row r="3608" spans="1:3" x14ac:dyDescent="0.2">
      <c r="A3608" s="1">
        <v>244</v>
      </c>
      <c r="B3608" s="1">
        <v>252400</v>
      </c>
      <c r="C3608" s="1">
        <v>10075.994000000001</v>
      </c>
    </row>
    <row r="3609" spans="1:3" x14ac:dyDescent="0.2">
      <c r="A3609" s="1">
        <v>244</v>
      </c>
      <c r="B3609" s="1">
        <v>147694</v>
      </c>
      <c r="C3609" s="1">
        <v>10469.133</v>
      </c>
    </row>
    <row r="3610" spans="1:3" x14ac:dyDescent="0.2">
      <c r="A3610" s="1">
        <v>244</v>
      </c>
      <c r="B3610" s="1">
        <v>38213</v>
      </c>
      <c r="C3610" s="1">
        <v>10923.569</v>
      </c>
    </row>
    <row r="3611" spans="1:3" x14ac:dyDescent="0.2">
      <c r="A3611" s="1">
        <v>244</v>
      </c>
      <c r="B3611" s="1">
        <v>0</v>
      </c>
      <c r="C3611" s="1">
        <v>3843.7330000000002</v>
      </c>
    </row>
    <row r="3612" spans="1:3" x14ac:dyDescent="0.2">
      <c r="A3612" s="1">
        <v>245</v>
      </c>
      <c r="B3612" s="1">
        <v>212252</v>
      </c>
      <c r="C3612" s="1">
        <v>1279.153</v>
      </c>
    </row>
    <row r="3613" spans="1:3" x14ac:dyDescent="0.2">
      <c r="A3613" s="1">
        <v>245</v>
      </c>
      <c r="B3613" s="1">
        <v>314854</v>
      </c>
      <c r="C3613" s="1">
        <v>1582.318</v>
      </c>
    </row>
    <row r="3614" spans="1:3" x14ac:dyDescent="0.2">
      <c r="A3614" s="1">
        <v>245</v>
      </c>
      <c r="B3614" s="1">
        <v>427043</v>
      </c>
      <c r="C3614" s="1">
        <v>4415.7669999999998</v>
      </c>
    </row>
    <row r="3615" spans="1:3" x14ac:dyDescent="0.2">
      <c r="A3615" s="1">
        <v>245</v>
      </c>
      <c r="B3615" s="1">
        <v>332550</v>
      </c>
      <c r="C3615" s="1">
        <v>9449.7250000000004</v>
      </c>
    </row>
    <row r="3616" spans="1:3" x14ac:dyDescent="0.2">
      <c r="A3616" s="1">
        <v>245</v>
      </c>
      <c r="B3616" s="1">
        <v>234042</v>
      </c>
      <c r="C3616" s="1">
        <v>9843.4639999999999</v>
      </c>
    </row>
    <row r="3617" spans="1:3" x14ac:dyDescent="0.2">
      <c r="A3617" s="1">
        <v>245</v>
      </c>
      <c r="B3617" s="1">
        <v>136824</v>
      </c>
      <c r="C3617" s="1">
        <v>9719.9670000000006</v>
      </c>
    </row>
    <row r="3618" spans="1:3" x14ac:dyDescent="0.2">
      <c r="A3618" s="1">
        <v>245</v>
      </c>
      <c r="B3618" s="1">
        <v>32686</v>
      </c>
      <c r="C3618" s="1">
        <v>10410.966</v>
      </c>
    </row>
    <row r="3619" spans="1:3" x14ac:dyDescent="0.2">
      <c r="A3619" s="1">
        <v>245</v>
      </c>
      <c r="B3619" s="1">
        <v>0</v>
      </c>
      <c r="C3619" s="1">
        <v>3290.7310000000002</v>
      </c>
    </row>
    <row r="3620" spans="1:3" x14ac:dyDescent="0.2">
      <c r="A3620" s="1">
        <v>246</v>
      </c>
      <c r="B3620" s="1">
        <v>195881</v>
      </c>
      <c r="C3620" s="1">
        <v>1306.692</v>
      </c>
    </row>
    <row r="3621" spans="1:3" x14ac:dyDescent="0.2">
      <c r="A3621" s="1">
        <v>246</v>
      </c>
      <c r="B3621" s="1">
        <v>383309</v>
      </c>
      <c r="C3621" s="1">
        <v>2639.5309999999999</v>
      </c>
    </row>
    <row r="3622" spans="1:3" x14ac:dyDescent="0.2">
      <c r="A3622" s="1">
        <v>246</v>
      </c>
      <c r="B3622" s="1">
        <v>424581</v>
      </c>
      <c r="C3622" s="1">
        <v>3568.07</v>
      </c>
    </row>
    <row r="3623" spans="1:3" x14ac:dyDescent="0.2">
      <c r="A3623" s="1">
        <v>246</v>
      </c>
      <c r="B3623" s="1">
        <v>324871</v>
      </c>
      <c r="C3623" s="1">
        <v>9970.4619999999995</v>
      </c>
    </row>
    <row r="3624" spans="1:3" x14ac:dyDescent="0.2">
      <c r="A3624" s="1">
        <v>246</v>
      </c>
      <c r="B3624" s="1">
        <v>226800</v>
      </c>
      <c r="C3624" s="1">
        <v>9811.5</v>
      </c>
    </row>
    <row r="3625" spans="1:3" x14ac:dyDescent="0.2">
      <c r="A3625" s="1">
        <v>246</v>
      </c>
      <c r="B3625" s="1">
        <v>127326</v>
      </c>
      <c r="C3625" s="1">
        <v>9947.1110000000008</v>
      </c>
    </row>
    <row r="3626" spans="1:3" x14ac:dyDescent="0.2">
      <c r="A3626" s="1">
        <v>246</v>
      </c>
      <c r="B3626" s="1">
        <v>22745</v>
      </c>
      <c r="C3626" s="1">
        <v>10466.263999999999</v>
      </c>
    </row>
    <row r="3627" spans="1:3" x14ac:dyDescent="0.2">
      <c r="A3627" s="1">
        <v>246</v>
      </c>
      <c r="B3627" s="1">
        <v>0</v>
      </c>
      <c r="C3627" s="1">
        <v>2282.8380000000002</v>
      </c>
    </row>
    <row r="3628" spans="1:3" x14ac:dyDescent="0.2">
      <c r="A3628" s="1">
        <v>247</v>
      </c>
      <c r="B3628" s="1">
        <v>241248</v>
      </c>
      <c r="C3628" s="1">
        <v>1476.82</v>
      </c>
    </row>
    <row r="3629" spans="1:3" x14ac:dyDescent="0.2">
      <c r="A3629" s="1">
        <v>247</v>
      </c>
      <c r="B3629" s="1">
        <v>396254</v>
      </c>
      <c r="C3629" s="1">
        <v>2733.5219999999999</v>
      </c>
    </row>
    <row r="3630" spans="1:3" x14ac:dyDescent="0.2">
      <c r="A3630" s="1">
        <v>247</v>
      </c>
      <c r="B3630" s="1">
        <v>422154</v>
      </c>
      <c r="C3630" s="1">
        <v>3559.6370000000002</v>
      </c>
    </row>
    <row r="3631" spans="1:3" x14ac:dyDescent="0.2">
      <c r="A3631" s="1">
        <v>247</v>
      </c>
      <c r="B3631" s="1">
        <v>321573</v>
      </c>
      <c r="C3631" s="1">
        <v>10054.726000000001</v>
      </c>
    </row>
    <row r="3632" spans="1:3" x14ac:dyDescent="0.2">
      <c r="A3632" s="1">
        <v>247</v>
      </c>
      <c r="B3632" s="1">
        <v>219976</v>
      </c>
      <c r="C3632" s="1">
        <v>10168.486000000001</v>
      </c>
    </row>
    <row r="3633" spans="1:3" x14ac:dyDescent="0.2">
      <c r="A3633" s="1">
        <v>247</v>
      </c>
      <c r="B3633" s="1">
        <v>116817</v>
      </c>
      <c r="C3633" s="1">
        <v>10290.512000000001</v>
      </c>
    </row>
    <row r="3634" spans="1:3" x14ac:dyDescent="0.2">
      <c r="A3634" s="1">
        <v>247</v>
      </c>
      <c r="B3634" s="1">
        <v>8500</v>
      </c>
      <c r="C3634" s="1">
        <v>10838.749</v>
      </c>
    </row>
    <row r="3635" spans="1:3" x14ac:dyDescent="0.2">
      <c r="A3635" s="1">
        <v>247</v>
      </c>
      <c r="B3635" s="1">
        <v>0</v>
      </c>
      <c r="C3635" s="1">
        <v>867.08299999999997</v>
      </c>
    </row>
    <row r="3636" spans="1:3" x14ac:dyDescent="0.2">
      <c r="A3636" s="1">
        <v>248</v>
      </c>
      <c r="B3636" s="1">
        <v>285961</v>
      </c>
      <c r="C3636" s="1">
        <v>1740.231</v>
      </c>
    </row>
    <row r="3637" spans="1:3" x14ac:dyDescent="0.2">
      <c r="A3637" s="1">
        <v>248</v>
      </c>
      <c r="B3637" s="1">
        <v>348741</v>
      </c>
      <c r="C3637" s="1">
        <v>1607.7750000000001</v>
      </c>
    </row>
    <row r="3638" spans="1:3" x14ac:dyDescent="0.2">
      <c r="A3638" s="1">
        <v>248</v>
      </c>
      <c r="B3638" s="1">
        <v>412308</v>
      </c>
      <c r="C3638" s="1">
        <v>5417.2820000000002</v>
      </c>
    </row>
    <row r="3639" spans="1:3" x14ac:dyDescent="0.2">
      <c r="A3639" s="1">
        <v>248</v>
      </c>
      <c r="B3639" s="1">
        <v>317871</v>
      </c>
      <c r="C3639" s="1">
        <v>9421.0259999999998</v>
      </c>
    </row>
    <row r="3640" spans="1:3" x14ac:dyDescent="0.2">
      <c r="A3640" s="1">
        <v>248</v>
      </c>
      <c r="B3640" s="1">
        <v>220750</v>
      </c>
      <c r="C3640" s="1">
        <v>9714.5390000000007</v>
      </c>
    </row>
    <row r="3641" spans="1:3" x14ac:dyDescent="0.2">
      <c r="A3641" s="1">
        <v>248</v>
      </c>
      <c r="B3641" s="1">
        <v>124905</v>
      </c>
      <c r="C3641" s="1">
        <v>9577.32</v>
      </c>
    </row>
    <row r="3642" spans="1:3" x14ac:dyDescent="0.2">
      <c r="A3642" s="1">
        <v>248</v>
      </c>
      <c r="B3642" s="1">
        <v>16950</v>
      </c>
      <c r="C3642" s="1">
        <v>10800.97</v>
      </c>
    </row>
    <row r="3643" spans="1:3" x14ac:dyDescent="0.2">
      <c r="A3643" s="1">
        <v>248</v>
      </c>
      <c r="B3643" s="1">
        <v>0</v>
      </c>
      <c r="C3643" s="1">
        <v>1712.8910000000001</v>
      </c>
    </row>
    <row r="3644" spans="1:3" x14ac:dyDescent="0.2">
      <c r="A3644" s="1">
        <v>249</v>
      </c>
      <c r="B3644" s="1">
        <v>282170</v>
      </c>
      <c r="C3644" s="1">
        <v>1484.5060000000001</v>
      </c>
    </row>
    <row r="3645" spans="1:3" x14ac:dyDescent="0.2">
      <c r="A3645" s="1">
        <v>249</v>
      </c>
      <c r="B3645" s="1">
        <v>341908</v>
      </c>
      <c r="C3645" s="1">
        <v>1647.8119999999999</v>
      </c>
    </row>
    <row r="3646" spans="1:3" x14ac:dyDescent="0.2">
      <c r="A3646" s="1">
        <v>249</v>
      </c>
      <c r="B3646" s="1">
        <v>413500</v>
      </c>
      <c r="C3646" s="1">
        <v>5513.7430000000004</v>
      </c>
    </row>
    <row r="3647" spans="1:3" x14ac:dyDescent="0.2">
      <c r="A3647" s="1">
        <v>249</v>
      </c>
      <c r="B3647" s="1">
        <v>311200</v>
      </c>
      <c r="C3647" s="1">
        <v>10211.026</v>
      </c>
    </row>
    <row r="3648" spans="1:3" x14ac:dyDescent="0.2">
      <c r="A3648" s="1">
        <v>249</v>
      </c>
      <c r="B3648" s="1">
        <v>204851</v>
      </c>
      <c r="C3648" s="1">
        <v>10613.773999999999</v>
      </c>
    </row>
    <row r="3649" spans="1:3" x14ac:dyDescent="0.2">
      <c r="A3649" s="1">
        <v>249</v>
      </c>
      <c r="B3649" s="1">
        <v>99323</v>
      </c>
      <c r="C3649" s="1">
        <v>10556.620999999999</v>
      </c>
    </row>
    <row r="3650" spans="1:3" x14ac:dyDescent="0.2">
      <c r="A3650" s="1">
        <v>249</v>
      </c>
      <c r="B3650" s="1">
        <v>0</v>
      </c>
      <c r="C3650" s="1">
        <v>9943.1710000000003</v>
      </c>
    </row>
    <row r="3651" spans="1:3" x14ac:dyDescent="0.2">
      <c r="A3651" s="1">
        <v>250</v>
      </c>
      <c r="B3651" s="1">
        <v>28819</v>
      </c>
      <c r="C3651" s="1">
        <v>369.83199999999999</v>
      </c>
    </row>
    <row r="3652" spans="1:3" x14ac:dyDescent="0.2">
      <c r="A3652" s="1">
        <v>250</v>
      </c>
      <c r="B3652" s="1">
        <v>324714</v>
      </c>
      <c r="C3652" s="1">
        <v>1725.1010000000001</v>
      </c>
    </row>
    <row r="3653" spans="1:3" x14ac:dyDescent="0.2">
      <c r="A3653" s="1">
        <v>250</v>
      </c>
      <c r="B3653" s="1">
        <v>372504</v>
      </c>
      <c r="C3653" s="1">
        <v>1748.6120000000001</v>
      </c>
    </row>
    <row r="3654" spans="1:3" x14ac:dyDescent="0.2">
      <c r="A3654" s="1">
        <v>250</v>
      </c>
      <c r="B3654" s="1">
        <v>394599</v>
      </c>
      <c r="C3654" s="1">
        <v>6673.4750000000004</v>
      </c>
    </row>
    <row r="3655" spans="1:3" x14ac:dyDescent="0.2">
      <c r="A3655" s="1">
        <v>250</v>
      </c>
      <c r="B3655" s="1">
        <v>297000</v>
      </c>
      <c r="C3655" s="1">
        <v>9775.8140000000003</v>
      </c>
    </row>
    <row r="3656" spans="1:3" x14ac:dyDescent="0.2">
      <c r="A3656" s="1">
        <v>250</v>
      </c>
      <c r="B3656" s="1">
        <v>198085</v>
      </c>
      <c r="C3656" s="1">
        <v>9867.7369999999992</v>
      </c>
    </row>
    <row r="3657" spans="1:3" x14ac:dyDescent="0.2">
      <c r="A3657" s="1">
        <v>250</v>
      </c>
      <c r="B3657" s="1">
        <v>100342</v>
      </c>
      <c r="C3657" s="1">
        <v>9774.0779999999995</v>
      </c>
    </row>
    <row r="3658" spans="1:3" x14ac:dyDescent="0.2">
      <c r="A3658" s="1">
        <v>250</v>
      </c>
      <c r="B3658" s="1">
        <v>0</v>
      </c>
      <c r="C3658" s="1">
        <v>10056.415000000001</v>
      </c>
    </row>
    <row r="3659" spans="1:3" x14ac:dyDescent="0.2">
      <c r="A3659" s="1">
        <v>251</v>
      </c>
      <c r="B3659" s="1">
        <v>28184</v>
      </c>
      <c r="C3659" s="1">
        <v>384.714</v>
      </c>
    </row>
    <row r="3660" spans="1:3" x14ac:dyDescent="0.2">
      <c r="A3660" s="1">
        <v>251</v>
      </c>
      <c r="B3660" s="1">
        <v>321093</v>
      </c>
      <c r="C3660" s="1">
        <v>1740.663</v>
      </c>
    </row>
    <row r="3661" spans="1:3" x14ac:dyDescent="0.2">
      <c r="A3661" s="1">
        <v>251</v>
      </c>
      <c r="B3661" s="1">
        <v>396054</v>
      </c>
      <c r="C3661" s="1">
        <v>1998.672</v>
      </c>
    </row>
    <row r="3662" spans="1:3" x14ac:dyDescent="0.2">
      <c r="A3662" s="1">
        <v>251</v>
      </c>
      <c r="B3662" s="1">
        <v>382088</v>
      </c>
      <c r="C3662" s="1">
        <v>7642.76</v>
      </c>
    </row>
    <row r="3663" spans="1:3" x14ac:dyDescent="0.2">
      <c r="A3663" s="1">
        <v>251</v>
      </c>
      <c r="B3663" s="1">
        <v>283515</v>
      </c>
      <c r="C3663" s="1">
        <v>9876.8829999999998</v>
      </c>
    </row>
    <row r="3664" spans="1:3" x14ac:dyDescent="0.2">
      <c r="A3664" s="1">
        <v>251</v>
      </c>
      <c r="B3664" s="1">
        <v>184250</v>
      </c>
      <c r="C3664" s="1">
        <v>9902.6280000000006</v>
      </c>
    </row>
    <row r="3665" spans="1:3" x14ac:dyDescent="0.2">
      <c r="A3665" s="1">
        <v>251</v>
      </c>
      <c r="B3665" s="1">
        <v>82235</v>
      </c>
      <c r="C3665" s="1">
        <v>10199.991</v>
      </c>
    </row>
    <row r="3666" spans="1:3" x14ac:dyDescent="0.2">
      <c r="A3666" s="1">
        <v>251</v>
      </c>
      <c r="B3666" s="1">
        <v>0</v>
      </c>
      <c r="C3666" s="1">
        <v>8241.16</v>
      </c>
    </row>
    <row r="3667" spans="1:3" x14ac:dyDescent="0.2">
      <c r="A3667" s="1">
        <v>252</v>
      </c>
      <c r="B3667" s="1">
        <v>60904</v>
      </c>
      <c r="C3667" s="1">
        <v>664.48099999999999</v>
      </c>
    </row>
    <row r="3668" spans="1:3" x14ac:dyDescent="0.2">
      <c r="A3668" s="1">
        <v>252</v>
      </c>
      <c r="B3668" s="1">
        <v>318038</v>
      </c>
      <c r="C3668" s="1">
        <v>1659.1679999999999</v>
      </c>
    </row>
    <row r="3669" spans="1:3" x14ac:dyDescent="0.2">
      <c r="A3669" s="1">
        <v>252</v>
      </c>
      <c r="B3669" s="1">
        <v>388612</v>
      </c>
      <c r="C3669" s="1">
        <v>1792.557</v>
      </c>
    </row>
    <row r="3670" spans="1:3" x14ac:dyDescent="0.2">
      <c r="A3670" s="1">
        <v>252</v>
      </c>
      <c r="B3670" s="1">
        <v>380000</v>
      </c>
      <c r="C3670" s="1">
        <v>7880.5690000000004</v>
      </c>
    </row>
    <row r="3671" spans="1:3" x14ac:dyDescent="0.2">
      <c r="A3671" s="1">
        <v>252</v>
      </c>
      <c r="B3671" s="1">
        <v>277350</v>
      </c>
      <c r="C3671" s="1">
        <v>10250.623</v>
      </c>
    </row>
    <row r="3672" spans="1:3" x14ac:dyDescent="0.2">
      <c r="A3672" s="1">
        <v>252</v>
      </c>
      <c r="B3672" s="1">
        <v>177250</v>
      </c>
      <c r="C3672" s="1">
        <v>10010.252</v>
      </c>
    </row>
    <row r="3673" spans="1:3" x14ac:dyDescent="0.2">
      <c r="A3673" s="1">
        <v>252</v>
      </c>
      <c r="B3673" s="1">
        <v>97964</v>
      </c>
      <c r="C3673" s="1">
        <v>7916.6189999999997</v>
      </c>
    </row>
    <row r="3674" spans="1:3" x14ac:dyDescent="0.2">
      <c r="A3674" s="1">
        <v>252</v>
      </c>
      <c r="B3674" s="1">
        <v>0</v>
      </c>
      <c r="C3674" s="1">
        <v>9816.6180000000004</v>
      </c>
    </row>
    <row r="3675" spans="1:3" x14ac:dyDescent="0.2">
      <c r="A3675" s="1">
        <v>253</v>
      </c>
      <c r="B3675" s="1">
        <v>24834</v>
      </c>
      <c r="C3675" s="1">
        <v>405.89400000000001</v>
      </c>
    </row>
    <row r="3676" spans="1:3" x14ac:dyDescent="0.2">
      <c r="A3676" s="1">
        <v>253</v>
      </c>
      <c r="B3676" s="1">
        <v>323418</v>
      </c>
      <c r="C3676" s="1">
        <v>1701.4749999999999</v>
      </c>
    </row>
    <row r="3677" spans="1:3" x14ac:dyDescent="0.2">
      <c r="A3677" s="1">
        <v>253</v>
      </c>
      <c r="B3677" s="1">
        <v>402156</v>
      </c>
      <c r="C3677" s="1">
        <v>2015.7650000000001</v>
      </c>
    </row>
    <row r="3678" spans="1:3" x14ac:dyDescent="0.2">
      <c r="A3678" s="1">
        <v>253</v>
      </c>
      <c r="B3678" s="1">
        <v>363750</v>
      </c>
      <c r="C3678" s="1">
        <v>9479.59</v>
      </c>
    </row>
    <row r="3679" spans="1:3" x14ac:dyDescent="0.2">
      <c r="A3679" s="1">
        <v>253</v>
      </c>
      <c r="B3679" s="1">
        <v>283800</v>
      </c>
      <c r="C3679" s="1">
        <v>7998.4709999999995</v>
      </c>
    </row>
    <row r="3680" spans="1:3" x14ac:dyDescent="0.2">
      <c r="A3680" s="1">
        <v>253</v>
      </c>
      <c r="B3680" s="1">
        <v>181991</v>
      </c>
      <c r="C3680" s="1">
        <v>10171.86</v>
      </c>
    </row>
    <row r="3681" spans="1:3" x14ac:dyDescent="0.2">
      <c r="A3681" s="1">
        <v>253</v>
      </c>
      <c r="B3681" s="1">
        <v>72050</v>
      </c>
      <c r="C3681" s="1">
        <v>10994.629000000001</v>
      </c>
    </row>
    <row r="3682" spans="1:3" x14ac:dyDescent="0.2">
      <c r="A3682" s="1">
        <v>253</v>
      </c>
      <c r="B3682" s="1">
        <v>0</v>
      </c>
      <c r="C3682" s="1">
        <v>7215.3419999999996</v>
      </c>
    </row>
    <row r="3683" spans="1:3" x14ac:dyDescent="0.2">
      <c r="A3683" s="1">
        <v>254</v>
      </c>
      <c r="B3683" s="1">
        <v>84322</v>
      </c>
      <c r="C3683" s="1">
        <v>878.38699999999994</v>
      </c>
    </row>
    <row r="3684" spans="1:3" x14ac:dyDescent="0.2">
      <c r="A3684" s="1">
        <v>254</v>
      </c>
      <c r="B3684" s="1">
        <v>285089</v>
      </c>
      <c r="C3684" s="1">
        <v>1661.2059999999999</v>
      </c>
    </row>
    <row r="3685" spans="1:3" x14ac:dyDescent="0.2">
      <c r="A3685" s="1">
        <v>254</v>
      </c>
      <c r="B3685" s="1">
        <v>434794</v>
      </c>
      <c r="C3685" s="1">
        <v>3954.2460000000001</v>
      </c>
    </row>
    <row r="3686" spans="1:3" x14ac:dyDescent="0.2">
      <c r="A3686" s="1">
        <v>254</v>
      </c>
      <c r="B3686" s="1">
        <v>342605</v>
      </c>
      <c r="C3686" s="1">
        <v>9222.5480000000007</v>
      </c>
    </row>
    <row r="3687" spans="1:3" x14ac:dyDescent="0.2">
      <c r="A3687" s="1">
        <v>254</v>
      </c>
      <c r="B3687" s="1">
        <v>245700</v>
      </c>
      <c r="C3687" s="1">
        <v>9702.0059999999994</v>
      </c>
    </row>
    <row r="3688" spans="1:3" x14ac:dyDescent="0.2">
      <c r="A3688" s="1">
        <v>254</v>
      </c>
      <c r="B3688" s="1">
        <v>146050</v>
      </c>
      <c r="C3688" s="1">
        <v>9952.4740000000002</v>
      </c>
    </row>
    <row r="3689" spans="1:3" x14ac:dyDescent="0.2">
      <c r="A3689" s="1">
        <v>254</v>
      </c>
      <c r="B3689" s="1">
        <v>36379</v>
      </c>
      <c r="C3689" s="1">
        <v>10947.415000000001</v>
      </c>
    </row>
    <row r="3690" spans="1:3" x14ac:dyDescent="0.2">
      <c r="A3690" s="1">
        <v>254</v>
      </c>
      <c r="B3690" s="1">
        <v>0</v>
      </c>
      <c r="C3690" s="1">
        <v>3659.2660000000001</v>
      </c>
    </row>
    <row r="3691" spans="1:3" x14ac:dyDescent="0.2">
      <c r="A3691" s="1">
        <v>255</v>
      </c>
      <c r="B3691" s="1">
        <v>185036</v>
      </c>
      <c r="C3691" s="1">
        <v>1295.3440000000001</v>
      </c>
    </row>
    <row r="3692" spans="1:3" x14ac:dyDescent="0.2">
      <c r="A3692" s="1">
        <v>255</v>
      </c>
      <c r="B3692" s="1">
        <v>368438</v>
      </c>
      <c r="C3692" s="1">
        <v>2824.6979999999999</v>
      </c>
    </row>
    <row r="3693" spans="1:3" x14ac:dyDescent="0.2">
      <c r="A3693" s="1">
        <v>255</v>
      </c>
      <c r="B3693" s="1">
        <v>414841</v>
      </c>
      <c r="C3693" s="1">
        <v>2330.6680000000001</v>
      </c>
    </row>
    <row r="3694" spans="1:3" x14ac:dyDescent="0.2">
      <c r="A3694" s="1">
        <v>255</v>
      </c>
      <c r="B3694" s="1">
        <v>340400</v>
      </c>
      <c r="C3694" s="1">
        <v>9496.3580000000002</v>
      </c>
    </row>
    <row r="3695" spans="1:3" x14ac:dyDescent="0.2">
      <c r="A3695" s="1">
        <v>255</v>
      </c>
      <c r="B3695" s="1">
        <v>241437</v>
      </c>
      <c r="C3695" s="1">
        <v>9888.9619999999995</v>
      </c>
    </row>
    <row r="3696" spans="1:3" x14ac:dyDescent="0.2">
      <c r="A3696" s="1">
        <v>255</v>
      </c>
      <c r="B3696" s="1">
        <v>143200</v>
      </c>
      <c r="C3696" s="1">
        <v>9823.223</v>
      </c>
    </row>
    <row r="3697" spans="1:3" x14ac:dyDescent="0.2">
      <c r="A3697" s="1">
        <v>255</v>
      </c>
      <c r="B3697" s="1">
        <v>36250</v>
      </c>
      <c r="C3697" s="1">
        <v>10696.73</v>
      </c>
    </row>
    <row r="3698" spans="1:3" x14ac:dyDescent="0.2">
      <c r="A3698" s="1">
        <v>255</v>
      </c>
      <c r="B3698" s="1">
        <v>0</v>
      </c>
      <c r="C3698" s="1">
        <v>3639.2260000000001</v>
      </c>
    </row>
    <row r="3699" spans="1:3" x14ac:dyDescent="0.2">
      <c r="A3699" s="1">
        <v>256</v>
      </c>
      <c r="B3699" s="1">
        <v>176652</v>
      </c>
      <c r="C3699" s="1">
        <v>1334.6189999999999</v>
      </c>
    </row>
    <row r="3700" spans="1:3" x14ac:dyDescent="0.2">
      <c r="A3700" s="1">
        <v>256</v>
      </c>
      <c r="B3700" s="1">
        <v>360873</v>
      </c>
      <c r="C3700" s="1">
        <v>2020.085</v>
      </c>
    </row>
    <row r="3701" spans="1:3" x14ac:dyDescent="0.2">
      <c r="A3701" s="1">
        <v>256</v>
      </c>
      <c r="B3701" s="1">
        <v>433268</v>
      </c>
      <c r="C3701" s="1">
        <v>3291.6529999999998</v>
      </c>
    </row>
    <row r="3702" spans="1:3" x14ac:dyDescent="0.2">
      <c r="A3702" s="1">
        <v>256</v>
      </c>
      <c r="B3702" s="1">
        <v>337577</v>
      </c>
      <c r="C3702" s="1">
        <v>9568.7459999999992</v>
      </c>
    </row>
    <row r="3703" spans="1:3" x14ac:dyDescent="0.2">
      <c r="A3703" s="1">
        <v>256</v>
      </c>
      <c r="B3703" s="1">
        <v>257742</v>
      </c>
      <c r="C3703" s="1">
        <v>7996.7120000000004</v>
      </c>
    </row>
    <row r="3704" spans="1:3" x14ac:dyDescent="0.2">
      <c r="A3704" s="1">
        <v>256</v>
      </c>
      <c r="B3704" s="1">
        <v>158250</v>
      </c>
      <c r="C3704" s="1">
        <v>9941.1740000000009</v>
      </c>
    </row>
    <row r="3705" spans="1:3" x14ac:dyDescent="0.2">
      <c r="A3705" s="1">
        <v>256</v>
      </c>
      <c r="B3705" s="1">
        <v>54750</v>
      </c>
      <c r="C3705" s="1">
        <v>10349.157999999999</v>
      </c>
    </row>
    <row r="3706" spans="1:3" x14ac:dyDescent="0.2">
      <c r="A3706" s="1">
        <v>256</v>
      </c>
      <c r="B3706" s="1">
        <v>0</v>
      </c>
      <c r="C3706" s="1">
        <v>5483.9120000000003</v>
      </c>
    </row>
    <row r="3707" spans="1:3" x14ac:dyDescent="0.2">
      <c r="A3707" s="1">
        <v>257</v>
      </c>
      <c r="B3707" s="1">
        <v>136939</v>
      </c>
      <c r="C3707" s="1">
        <v>1053.693</v>
      </c>
    </row>
    <row r="3708" spans="1:3" x14ac:dyDescent="0.2">
      <c r="A3708" s="1">
        <v>257</v>
      </c>
      <c r="B3708" s="1">
        <v>315626</v>
      </c>
      <c r="C3708" s="1">
        <v>1836.6949999999999</v>
      </c>
    </row>
    <row r="3709" spans="1:3" x14ac:dyDescent="0.2">
      <c r="A3709" s="1">
        <v>257</v>
      </c>
      <c r="B3709" s="1">
        <v>418450</v>
      </c>
      <c r="C3709" s="1">
        <v>5247.3950000000004</v>
      </c>
    </row>
    <row r="3710" spans="1:3" x14ac:dyDescent="0.2">
      <c r="A3710" s="1">
        <v>257</v>
      </c>
      <c r="B3710" s="1">
        <v>313223</v>
      </c>
      <c r="C3710" s="1">
        <v>10513.15</v>
      </c>
    </row>
    <row r="3711" spans="1:3" x14ac:dyDescent="0.2">
      <c r="A3711" s="1">
        <v>257</v>
      </c>
      <c r="B3711" s="1">
        <v>208929</v>
      </c>
      <c r="C3711" s="1">
        <v>10428.790999999999</v>
      </c>
    </row>
    <row r="3712" spans="1:3" x14ac:dyDescent="0.2">
      <c r="A3712" s="1">
        <v>257</v>
      </c>
      <c r="B3712" s="1">
        <v>100603</v>
      </c>
      <c r="C3712" s="1">
        <v>10832.437</v>
      </c>
    </row>
    <row r="3713" spans="1:3" x14ac:dyDescent="0.2">
      <c r="A3713" s="1">
        <v>257</v>
      </c>
      <c r="B3713" s="1">
        <v>0</v>
      </c>
      <c r="C3713" s="1">
        <v>10078.367</v>
      </c>
    </row>
    <row r="3714" spans="1:3" x14ac:dyDescent="0.2">
      <c r="A3714" s="1">
        <v>258</v>
      </c>
      <c r="B3714" s="1">
        <v>23584</v>
      </c>
      <c r="C3714" s="1">
        <v>304.41300000000001</v>
      </c>
    </row>
    <row r="3715" spans="1:3" x14ac:dyDescent="0.2">
      <c r="A3715" s="1">
        <v>258</v>
      </c>
      <c r="B3715" s="1">
        <v>320351</v>
      </c>
      <c r="C3715" s="1">
        <v>1674.231</v>
      </c>
    </row>
    <row r="3716" spans="1:3" x14ac:dyDescent="0.2">
      <c r="A3716" s="1">
        <v>258</v>
      </c>
      <c r="B3716" s="1">
        <v>366733</v>
      </c>
      <c r="C3716" s="1">
        <v>1705.2760000000001</v>
      </c>
    </row>
    <row r="3717" spans="1:3" x14ac:dyDescent="0.2">
      <c r="A3717" s="1">
        <v>258</v>
      </c>
      <c r="B3717" s="1">
        <v>387434</v>
      </c>
      <c r="C3717" s="1">
        <v>7550.1850000000004</v>
      </c>
    </row>
    <row r="3718" spans="1:3" x14ac:dyDescent="0.2">
      <c r="A3718" s="1">
        <v>258</v>
      </c>
      <c r="B3718" s="1">
        <v>284337</v>
      </c>
      <c r="C3718" s="1">
        <v>10305.156000000001</v>
      </c>
    </row>
    <row r="3719" spans="1:3" x14ac:dyDescent="0.2">
      <c r="A3719" s="1">
        <v>258</v>
      </c>
      <c r="B3719" s="1">
        <v>185865</v>
      </c>
      <c r="C3719" s="1">
        <v>9871.4249999999993</v>
      </c>
    </row>
    <row r="3720" spans="1:3" x14ac:dyDescent="0.2">
      <c r="A3720" s="1">
        <v>258</v>
      </c>
      <c r="B3720" s="1">
        <v>82416</v>
      </c>
      <c r="C3720" s="1">
        <v>10318.867</v>
      </c>
    </row>
    <row r="3721" spans="1:3" x14ac:dyDescent="0.2">
      <c r="A3721" s="1">
        <v>258</v>
      </c>
      <c r="B3721" s="1">
        <v>0</v>
      </c>
      <c r="C3721" s="1">
        <v>8262.9330000000009</v>
      </c>
    </row>
    <row r="3722" spans="1:3" x14ac:dyDescent="0.2">
      <c r="A3722" s="1">
        <v>259</v>
      </c>
      <c r="B3722" s="1">
        <v>62201</v>
      </c>
      <c r="C3722" s="1">
        <v>701.38800000000003</v>
      </c>
    </row>
    <row r="3723" spans="1:3" x14ac:dyDescent="0.2">
      <c r="A3723" s="1">
        <v>259</v>
      </c>
      <c r="B3723" s="1">
        <v>301221</v>
      </c>
      <c r="C3723" s="1">
        <v>1531.3040000000001</v>
      </c>
    </row>
    <row r="3724" spans="1:3" x14ac:dyDescent="0.2">
      <c r="A3724" s="1">
        <v>259</v>
      </c>
      <c r="B3724" s="1">
        <v>417848</v>
      </c>
      <c r="C3724" s="1">
        <v>2314.558</v>
      </c>
    </row>
    <row r="3725" spans="1:3" x14ac:dyDescent="0.2">
      <c r="A3725" s="1">
        <v>259</v>
      </c>
      <c r="B3725" s="1">
        <v>358718</v>
      </c>
      <c r="C3725" s="1">
        <v>9553.8379999999997</v>
      </c>
    </row>
    <row r="3726" spans="1:3" x14ac:dyDescent="0.2">
      <c r="A3726" s="1">
        <v>259</v>
      </c>
      <c r="B3726" s="1">
        <v>256347</v>
      </c>
      <c r="C3726" s="1">
        <v>10241.625</v>
      </c>
    </row>
    <row r="3727" spans="1:3" x14ac:dyDescent="0.2">
      <c r="A3727" s="1">
        <v>259</v>
      </c>
      <c r="B3727" s="1">
        <v>156366</v>
      </c>
      <c r="C3727" s="1">
        <v>9998.125</v>
      </c>
    </row>
    <row r="3728" spans="1:3" x14ac:dyDescent="0.2">
      <c r="A3728" s="1">
        <v>259</v>
      </c>
      <c r="B3728" s="1">
        <v>46350</v>
      </c>
      <c r="C3728" s="1">
        <v>11006.838</v>
      </c>
    </row>
    <row r="3729" spans="1:3" x14ac:dyDescent="0.2">
      <c r="A3729" s="1">
        <v>259</v>
      </c>
      <c r="B3729" s="1">
        <v>0</v>
      </c>
      <c r="C3729" s="1">
        <v>4641.2439999999997</v>
      </c>
    </row>
    <row r="3730" spans="1:3" x14ac:dyDescent="0.2">
      <c r="A3730" s="1">
        <v>260</v>
      </c>
      <c r="B3730" s="1">
        <v>159954</v>
      </c>
      <c r="C3730" s="1">
        <v>1316.3030000000001</v>
      </c>
    </row>
    <row r="3731" spans="1:3" x14ac:dyDescent="0.2">
      <c r="A3731" s="1">
        <v>260</v>
      </c>
      <c r="B3731" s="1">
        <v>341002</v>
      </c>
      <c r="C3731" s="1">
        <v>1982.3879999999999</v>
      </c>
    </row>
    <row r="3732" spans="1:3" x14ac:dyDescent="0.2">
      <c r="A3732" s="1">
        <v>260</v>
      </c>
      <c r="B3732" s="1">
        <v>431756</v>
      </c>
      <c r="C3732" s="1">
        <v>3498.7460000000001</v>
      </c>
    </row>
    <row r="3733" spans="1:3" x14ac:dyDescent="0.2">
      <c r="A3733" s="1">
        <v>260</v>
      </c>
      <c r="B3733" s="1">
        <v>334900</v>
      </c>
      <c r="C3733" s="1">
        <v>9691.3590000000004</v>
      </c>
    </row>
    <row r="3734" spans="1:3" x14ac:dyDescent="0.2">
      <c r="A3734" s="1">
        <v>260</v>
      </c>
      <c r="B3734" s="1">
        <v>230240</v>
      </c>
      <c r="C3734" s="1">
        <v>10454.276</v>
      </c>
    </row>
    <row r="3735" spans="1:3" x14ac:dyDescent="0.2">
      <c r="A3735" s="1">
        <v>260</v>
      </c>
      <c r="B3735" s="1">
        <v>124481</v>
      </c>
      <c r="C3735" s="1">
        <v>10579.120999999999</v>
      </c>
    </row>
    <row r="3736" spans="1:3" x14ac:dyDescent="0.2">
      <c r="A3736" s="1">
        <v>260</v>
      </c>
      <c r="B3736" s="1">
        <v>12956</v>
      </c>
      <c r="C3736" s="1">
        <v>11153.772999999999</v>
      </c>
    </row>
    <row r="3737" spans="1:3" x14ac:dyDescent="0.2">
      <c r="A3737" s="1">
        <v>260</v>
      </c>
      <c r="B3737" s="1">
        <v>0</v>
      </c>
      <c r="C3737" s="1">
        <v>1315.88</v>
      </c>
    </row>
    <row r="3738" spans="1:3" x14ac:dyDescent="0.2">
      <c r="A3738" s="1">
        <v>261</v>
      </c>
      <c r="B3738" s="1">
        <v>265729</v>
      </c>
      <c r="C3738" s="1">
        <v>1663.3140000000001</v>
      </c>
    </row>
    <row r="3739" spans="1:3" x14ac:dyDescent="0.2">
      <c r="A3739" s="1">
        <v>261</v>
      </c>
      <c r="B3739" s="1">
        <v>330886</v>
      </c>
      <c r="C3739" s="1">
        <v>1870.076</v>
      </c>
    </row>
    <row r="3740" spans="1:3" x14ac:dyDescent="0.2">
      <c r="A3740" s="1">
        <v>261</v>
      </c>
      <c r="B3740" s="1">
        <v>385850</v>
      </c>
      <c r="C3740" s="1">
        <v>7856.2749999999996</v>
      </c>
    </row>
    <row r="3741" spans="1:3" x14ac:dyDescent="0.2">
      <c r="A3741" s="1">
        <v>261</v>
      </c>
      <c r="B3741" s="1">
        <v>304236</v>
      </c>
      <c r="C3741" s="1">
        <v>8162.674</v>
      </c>
    </row>
    <row r="3742" spans="1:3" x14ac:dyDescent="0.2">
      <c r="A3742" s="1">
        <v>261</v>
      </c>
      <c r="B3742" s="1">
        <v>202000</v>
      </c>
      <c r="C3742" s="1">
        <v>10238.716</v>
      </c>
    </row>
    <row r="3743" spans="1:3" x14ac:dyDescent="0.2">
      <c r="A3743" s="1">
        <v>261</v>
      </c>
      <c r="B3743" s="1">
        <v>97722</v>
      </c>
      <c r="C3743" s="1">
        <v>10404.984</v>
      </c>
    </row>
    <row r="3744" spans="1:3" x14ac:dyDescent="0.2">
      <c r="A3744" s="1">
        <v>261</v>
      </c>
      <c r="B3744" s="1">
        <v>0</v>
      </c>
      <c r="C3744" s="1">
        <v>9788.83</v>
      </c>
    </row>
    <row r="3745" spans="1:3" x14ac:dyDescent="0.2">
      <c r="A3745" s="1">
        <v>262</v>
      </c>
      <c r="B3745" s="1">
        <v>28125</v>
      </c>
      <c r="C3745" s="1">
        <v>458.89</v>
      </c>
    </row>
    <row r="3746" spans="1:3" x14ac:dyDescent="0.2">
      <c r="A3746" s="1">
        <v>262</v>
      </c>
      <c r="B3746" s="1">
        <v>318882</v>
      </c>
      <c r="C3746" s="1">
        <v>1646.3209999999999</v>
      </c>
    </row>
    <row r="3747" spans="1:3" x14ac:dyDescent="0.2">
      <c r="A3747" s="1">
        <v>262</v>
      </c>
      <c r="B3747" s="1">
        <v>367668</v>
      </c>
      <c r="C3747" s="1">
        <v>1975.077</v>
      </c>
    </row>
    <row r="3748" spans="1:3" x14ac:dyDescent="0.2">
      <c r="A3748" s="1">
        <v>262</v>
      </c>
      <c r="B3748" s="1">
        <v>392450</v>
      </c>
      <c r="C3748" s="1">
        <v>6663.9380000000001</v>
      </c>
    </row>
    <row r="3749" spans="1:3" x14ac:dyDescent="0.2">
      <c r="A3749" s="1">
        <v>262</v>
      </c>
      <c r="B3749" s="1">
        <v>291994</v>
      </c>
      <c r="C3749" s="1">
        <v>10027.603999999999</v>
      </c>
    </row>
    <row r="3750" spans="1:3" x14ac:dyDescent="0.2">
      <c r="A3750" s="1">
        <v>262</v>
      </c>
      <c r="B3750" s="1">
        <v>192050</v>
      </c>
      <c r="C3750" s="1">
        <v>10005.804</v>
      </c>
    </row>
    <row r="3751" spans="1:3" x14ac:dyDescent="0.2">
      <c r="A3751" s="1">
        <v>262</v>
      </c>
      <c r="B3751" s="1">
        <v>92670</v>
      </c>
      <c r="C3751" s="1">
        <v>9926.15</v>
      </c>
    </row>
    <row r="3752" spans="1:3" x14ac:dyDescent="0.2">
      <c r="A3752" s="1">
        <v>262</v>
      </c>
      <c r="B3752" s="1">
        <v>0</v>
      </c>
      <c r="C3752" s="1">
        <v>9291.4290000000001</v>
      </c>
    </row>
    <row r="3753" spans="1:3" x14ac:dyDescent="0.2">
      <c r="A3753" s="1">
        <v>263</v>
      </c>
      <c r="B3753" s="1">
        <v>34506</v>
      </c>
      <c r="C3753" s="1">
        <v>524.04399999999998</v>
      </c>
    </row>
    <row r="3754" spans="1:3" x14ac:dyDescent="0.2">
      <c r="A3754" s="1">
        <v>263</v>
      </c>
      <c r="B3754" s="1">
        <v>290254</v>
      </c>
      <c r="C3754" s="1">
        <v>1890.482</v>
      </c>
    </row>
    <row r="3755" spans="1:3" x14ac:dyDescent="0.2">
      <c r="A3755" s="1">
        <v>263</v>
      </c>
      <c r="B3755" s="1">
        <v>392991</v>
      </c>
      <c r="C3755" s="1">
        <v>2180.7910000000002</v>
      </c>
    </row>
    <row r="3756" spans="1:3" x14ac:dyDescent="0.2">
      <c r="A3756" s="1">
        <v>263</v>
      </c>
      <c r="B3756" s="1">
        <v>385740</v>
      </c>
      <c r="C3756" s="1">
        <v>6818.8220000000001</v>
      </c>
    </row>
    <row r="3757" spans="1:3" x14ac:dyDescent="0.2">
      <c r="A3757" s="1">
        <v>263</v>
      </c>
      <c r="B3757" s="1">
        <v>278350</v>
      </c>
      <c r="C3757" s="1">
        <v>10742.248</v>
      </c>
    </row>
    <row r="3758" spans="1:3" x14ac:dyDescent="0.2">
      <c r="A3758" s="1">
        <v>263</v>
      </c>
      <c r="B3758" s="1">
        <v>170600</v>
      </c>
      <c r="C3758" s="1">
        <v>10762.287</v>
      </c>
    </row>
    <row r="3759" spans="1:3" x14ac:dyDescent="0.2">
      <c r="A3759" s="1">
        <v>263</v>
      </c>
      <c r="B3759" s="1">
        <v>62924</v>
      </c>
      <c r="C3759" s="1">
        <v>10760.044</v>
      </c>
    </row>
    <row r="3760" spans="1:3" x14ac:dyDescent="0.2">
      <c r="A3760" s="1">
        <v>263</v>
      </c>
      <c r="B3760" s="1">
        <v>0</v>
      </c>
      <c r="C3760" s="1">
        <v>6312.7129999999997</v>
      </c>
    </row>
    <row r="3761" spans="1:3" x14ac:dyDescent="0.2">
      <c r="A3761" s="1">
        <v>264</v>
      </c>
      <c r="B3761" s="1">
        <v>109433</v>
      </c>
      <c r="C3761" s="1">
        <v>1091.0999999999999</v>
      </c>
    </row>
    <row r="3762" spans="1:3" x14ac:dyDescent="0.2">
      <c r="A3762" s="1">
        <v>264</v>
      </c>
      <c r="B3762" s="1">
        <v>298941</v>
      </c>
      <c r="C3762" s="1">
        <v>1653.241</v>
      </c>
    </row>
    <row r="3763" spans="1:3" x14ac:dyDescent="0.2">
      <c r="A3763" s="1">
        <v>264</v>
      </c>
      <c r="B3763" s="1">
        <v>433105</v>
      </c>
      <c r="C3763" s="1">
        <v>3924.1669999999999</v>
      </c>
    </row>
    <row r="3764" spans="1:3" x14ac:dyDescent="0.2">
      <c r="A3764" s="1">
        <v>264</v>
      </c>
      <c r="B3764" s="1">
        <v>341090</v>
      </c>
      <c r="C3764" s="1">
        <v>9195.3410000000003</v>
      </c>
    </row>
    <row r="3765" spans="1:3" x14ac:dyDescent="0.2">
      <c r="A3765" s="1">
        <v>264</v>
      </c>
      <c r="B3765" s="1">
        <v>237000</v>
      </c>
      <c r="C3765" s="1">
        <v>10419.804</v>
      </c>
    </row>
    <row r="3766" spans="1:3" x14ac:dyDescent="0.2">
      <c r="A3766" s="1">
        <v>264</v>
      </c>
      <c r="B3766" s="1">
        <v>141350</v>
      </c>
      <c r="C3766" s="1">
        <v>9554.0210000000006</v>
      </c>
    </row>
    <row r="3767" spans="1:3" x14ac:dyDescent="0.2">
      <c r="A3767" s="1">
        <v>264</v>
      </c>
      <c r="B3767" s="1">
        <v>28050</v>
      </c>
      <c r="C3767" s="1">
        <v>11339.322</v>
      </c>
    </row>
    <row r="3768" spans="1:3" x14ac:dyDescent="0.2">
      <c r="A3768" s="1">
        <v>264</v>
      </c>
      <c r="B3768" s="1">
        <v>0</v>
      </c>
      <c r="C3768" s="1">
        <v>2819.386</v>
      </c>
    </row>
    <row r="3769" spans="1:3" x14ac:dyDescent="0.2">
      <c r="A3769" s="1">
        <v>265</v>
      </c>
      <c r="B3769" s="1">
        <v>216944</v>
      </c>
      <c r="C3769" s="1">
        <v>1487.5409999999999</v>
      </c>
    </row>
    <row r="3770" spans="1:3" x14ac:dyDescent="0.2">
      <c r="A3770" s="1">
        <v>265</v>
      </c>
      <c r="B3770" s="1">
        <v>311873</v>
      </c>
      <c r="C3770" s="1">
        <v>1876.8219999999999</v>
      </c>
    </row>
    <row r="3771" spans="1:3" x14ac:dyDescent="0.2">
      <c r="A3771" s="1">
        <v>265</v>
      </c>
      <c r="B3771" s="1">
        <v>429865</v>
      </c>
      <c r="C3771" s="1">
        <v>3644.212</v>
      </c>
    </row>
    <row r="3772" spans="1:3" x14ac:dyDescent="0.2">
      <c r="A3772" s="1">
        <v>265</v>
      </c>
      <c r="B3772" s="1">
        <v>331640</v>
      </c>
      <c r="C3772" s="1">
        <v>9821.2309999999998</v>
      </c>
    </row>
    <row r="3773" spans="1:3" x14ac:dyDescent="0.2">
      <c r="A3773" s="1">
        <v>265</v>
      </c>
      <c r="B3773" s="1">
        <v>228250</v>
      </c>
      <c r="C3773" s="1">
        <v>10319.166999999999</v>
      </c>
    </row>
    <row r="3774" spans="1:3" x14ac:dyDescent="0.2">
      <c r="A3774" s="1">
        <v>265</v>
      </c>
      <c r="B3774" s="1">
        <v>121850</v>
      </c>
      <c r="C3774" s="1">
        <v>10659.133</v>
      </c>
    </row>
    <row r="3775" spans="1:3" x14ac:dyDescent="0.2">
      <c r="A3775" s="1">
        <v>265</v>
      </c>
      <c r="B3775" s="1">
        <v>12594</v>
      </c>
      <c r="C3775" s="1">
        <v>10901.254999999999</v>
      </c>
    </row>
    <row r="3776" spans="1:3" x14ac:dyDescent="0.2">
      <c r="A3776" s="1">
        <v>265</v>
      </c>
      <c r="B3776" s="1">
        <v>0</v>
      </c>
      <c r="C3776" s="1">
        <v>1283.0219999999999</v>
      </c>
    </row>
    <row r="3777" spans="1:3" x14ac:dyDescent="0.2">
      <c r="A3777" s="1">
        <v>266</v>
      </c>
      <c r="B3777" s="1">
        <v>305895</v>
      </c>
      <c r="C3777" s="1">
        <v>1605.0889999999999</v>
      </c>
    </row>
    <row r="3778" spans="1:3" x14ac:dyDescent="0.2">
      <c r="A3778" s="1">
        <v>266</v>
      </c>
      <c r="B3778" s="1">
        <v>332610</v>
      </c>
      <c r="C3778" s="1">
        <v>1305.588</v>
      </c>
    </row>
    <row r="3779" spans="1:3" x14ac:dyDescent="0.2">
      <c r="A3779" s="1">
        <v>266</v>
      </c>
      <c r="B3779" s="1">
        <v>387850</v>
      </c>
      <c r="C3779" s="1">
        <v>8300.5550000000003</v>
      </c>
    </row>
    <row r="3780" spans="1:3" x14ac:dyDescent="0.2">
      <c r="A3780" s="1">
        <v>266</v>
      </c>
      <c r="B3780" s="1">
        <v>299509</v>
      </c>
      <c r="C3780" s="1">
        <v>8828.5249999999996</v>
      </c>
    </row>
    <row r="3781" spans="1:3" x14ac:dyDescent="0.2">
      <c r="A3781" s="1">
        <v>266</v>
      </c>
      <c r="B3781" s="1">
        <v>199450</v>
      </c>
      <c r="C3781" s="1">
        <v>10004.234</v>
      </c>
    </row>
    <row r="3782" spans="1:3" x14ac:dyDescent="0.2">
      <c r="A3782" s="1">
        <v>266</v>
      </c>
      <c r="B3782" s="1">
        <v>93550</v>
      </c>
      <c r="C3782" s="1">
        <v>10585.764999999999</v>
      </c>
    </row>
    <row r="3783" spans="1:3" x14ac:dyDescent="0.2">
      <c r="A3783" s="1">
        <v>266</v>
      </c>
      <c r="B3783" s="1">
        <v>0</v>
      </c>
      <c r="C3783" s="1">
        <v>9356.6059999999998</v>
      </c>
    </row>
    <row r="3784" spans="1:3" x14ac:dyDescent="0.2">
      <c r="A3784" s="1">
        <v>267</v>
      </c>
      <c r="B3784" s="1">
        <v>45350</v>
      </c>
      <c r="C3784" s="1">
        <v>580.06100000000004</v>
      </c>
    </row>
    <row r="3785" spans="1:3" x14ac:dyDescent="0.2">
      <c r="A3785" s="1">
        <v>267</v>
      </c>
      <c r="B3785" s="1">
        <v>281334</v>
      </c>
      <c r="C3785" s="1">
        <v>1977.403</v>
      </c>
    </row>
    <row r="3786" spans="1:3" x14ac:dyDescent="0.2">
      <c r="A3786" s="1">
        <v>267</v>
      </c>
      <c r="B3786" s="1">
        <v>398098</v>
      </c>
      <c r="C3786" s="1">
        <v>2157.4490000000001</v>
      </c>
    </row>
    <row r="3787" spans="1:3" x14ac:dyDescent="0.2">
      <c r="A3787" s="1">
        <v>267</v>
      </c>
      <c r="B3787" s="1">
        <v>375639</v>
      </c>
      <c r="C3787" s="1">
        <v>7710.7759999999998</v>
      </c>
    </row>
    <row r="3788" spans="1:3" x14ac:dyDescent="0.2">
      <c r="A3788" s="1">
        <v>267</v>
      </c>
      <c r="B3788" s="1">
        <v>271350</v>
      </c>
      <c r="C3788" s="1">
        <v>10417.328</v>
      </c>
    </row>
    <row r="3789" spans="1:3" x14ac:dyDescent="0.2">
      <c r="A3789" s="1">
        <v>267</v>
      </c>
      <c r="B3789" s="1">
        <v>165916</v>
      </c>
      <c r="C3789" s="1">
        <v>10536.213</v>
      </c>
    </row>
    <row r="3790" spans="1:3" x14ac:dyDescent="0.2">
      <c r="A3790" s="1">
        <v>267</v>
      </c>
      <c r="B3790" s="1">
        <v>59029</v>
      </c>
      <c r="C3790" s="1">
        <v>10679.462</v>
      </c>
    </row>
    <row r="3791" spans="1:3" x14ac:dyDescent="0.2">
      <c r="A3791" s="1">
        <v>267</v>
      </c>
      <c r="B3791" s="1">
        <v>0</v>
      </c>
      <c r="C3791" s="1">
        <v>5923.6180000000004</v>
      </c>
    </row>
    <row r="3792" spans="1:3" x14ac:dyDescent="0.2">
      <c r="A3792" s="1">
        <v>268</v>
      </c>
      <c r="B3792" s="1">
        <v>133579</v>
      </c>
      <c r="C3792" s="1">
        <v>821.99800000000005</v>
      </c>
    </row>
    <row r="3793" spans="1:3" x14ac:dyDescent="0.2">
      <c r="A3793" s="1">
        <v>268</v>
      </c>
      <c r="B3793" s="1">
        <v>329194</v>
      </c>
      <c r="C3793" s="1">
        <v>1836.5540000000001</v>
      </c>
    </row>
    <row r="3794" spans="1:3" x14ac:dyDescent="0.2">
      <c r="A3794" s="1">
        <v>268</v>
      </c>
      <c r="B3794" s="1">
        <v>421921</v>
      </c>
      <c r="C3794" s="1">
        <v>5140.3620000000001</v>
      </c>
    </row>
    <row r="3795" spans="1:3" x14ac:dyDescent="0.2">
      <c r="A3795" s="1">
        <v>268</v>
      </c>
      <c r="B3795" s="1">
        <v>320181</v>
      </c>
      <c r="C3795" s="1">
        <v>10159.157999999999</v>
      </c>
    </row>
    <row r="3796" spans="1:3" x14ac:dyDescent="0.2">
      <c r="A3796" s="1">
        <v>268</v>
      </c>
      <c r="B3796" s="1">
        <v>220186</v>
      </c>
      <c r="C3796" s="1">
        <v>9994.2870000000003</v>
      </c>
    </row>
    <row r="3797" spans="1:3" x14ac:dyDescent="0.2">
      <c r="A3797" s="1">
        <v>268</v>
      </c>
      <c r="B3797" s="1">
        <v>118456</v>
      </c>
      <c r="C3797" s="1">
        <v>10192.314</v>
      </c>
    </row>
    <row r="3798" spans="1:3" x14ac:dyDescent="0.2">
      <c r="A3798" s="1">
        <v>268</v>
      </c>
      <c r="B3798" s="1">
        <v>2724</v>
      </c>
      <c r="C3798" s="1">
        <v>11546.334000000001</v>
      </c>
    </row>
    <row r="3799" spans="1:3" x14ac:dyDescent="0.2">
      <c r="A3799" s="1">
        <v>268</v>
      </c>
      <c r="B3799" s="1">
        <v>0</v>
      </c>
      <c r="C3799" s="1">
        <v>299.07900000000001</v>
      </c>
    </row>
    <row r="3800" spans="1:3" x14ac:dyDescent="0.2">
      <c r="A3800" s="1">
        <v>269</v>
      </c>
      <c r="B3800" s="1">
        <v>307633</v>
      </c>
      <c r="C3800" s="1">
        <v>1927.701</v>
      </c>
    </row>
    <row r="3801" spans="1:3" x14ac:dyDescent="0.2">
      <c r="A3801" s="1">
        <v>269</v>
      </c>
      <c r="B3801" s="1">
        <v>336831</v>
      </c>
      <c r="C3801" s="1">
        <v>1711.0119999999999</v>
      </c>
    </row>
    <row r="3802" spans="1:3" x14ac:dyDescent="0.2">
      <c r="A3802" s="1">
        <v>269</v>
      </c>
      <c r="B3802" s="1">
        <v>380853</v>
      </c>
      <c r="C3802" s="1">
        <v>8248.0789999999997</v>
      </c>
    </row>
    <row r="3803" spans="1:3" x14ac:dyDescent="0.2">
      <c r="A3803" s="1">
        <v>269</v>
      </c>
      <c r="B3803" s="1">
        <v>291450</v>
      </c>
      <c r="C3803" s="1">
        <v>8954.7440000000006</v>
      </c>
    </row>
    <row r="3804" spans="1:3" x14ac:dyDescent="0.2">
      <c r="A3804" s="1">
        <v>269</v>
      </c>
      <c r="B3804" s="1">
        <v>189487</v>
      </c>
      <c r="C3804" s="1">
        <v>10179.960999999999</v>
      </c>
    </row>
    <row r="3805" spans="1:3" x14ac:dyDescent="0.2">
      <c r="A3805" s="1">
        <v>269</v>
      </c>
      <c r="B3805" s="1">
        <v>84968</v>
      </c>
      <c r="C3805" s="1">
        <v>10449.072</v>
      </c>
    </row>
    <row r="3806" spans="1:3" x14ac:dyDescent="0.2">
      <c r="A3806" s="1">
        <v>269</v>
      </c>
      <c r="B3806" s="1">
        <v>0</v>
      </c>
      <c r="C3806" s="1">
        <v>8515.0650000000005</v>
      </c>
    </row>
    <row r="3807" spans="1:3" x14ac:dyDescent="0.2">
      <c r="A3807" s="1">
        <v>270</v>
      </c>
      <c r="B3807" s="1">
        <v>59544</v>
      </c>
      <c r="C3807" s="1">
        <v>775.49900000000002</v>
      </c>
    </row>
    <row r="3808" spans="1:3" x14ac:dyDescent="0.2">
      <c r="A3808" s="1">
        <v>270</v>
      </c>
      <c r="B3808" s="1">
        <v>303181</v>
      </c>
      <c r="C3808" s="1">
        <v>1826.221</v>
      </c>
    </row>
    <row r="3809" spans="1:3" x14ac:dyDescent="0.2">
      <c r="A3809" s="1">
        <v>270</v>
      </c>
      <c r="B3809" s="1">
        <v>432597</v>
      </c>
      <c r="C3809" s="1">
        <v>2987.5949999999998</v>
      </c>
    </row>
    <row r="3810" spans="1:3" x14ac:dyDescent="0.2">
      <c r="A3810" s="1">
        <v>270</v>
      </c>
      <c r="B3810" s="1">
        <v>353631</v>
      </c>
      <c r="C3810" s="1">
        <v>9027.8119999999999</v>
      </c>
    </row>
    <row r="3811" spans="1:3" x14ac:dyDescent="0.2">
      <c r="A3811" s="1">
        <v>270</v>
      </c>
      <c r="B3811" s="1">
        <v>253881</v>
      </c>
      <c r="C3811" s="1">
        <v>9967.1190000000006</v>
      </c>
    </row>
    <row r="3812" spans="1:3" x14ac:dyDescent="0.2">
      <c r="A3812" s="1">
        <v>270</v>
      </c>
      <c r="B3812" s="1">
        <v>154027</v>
      </c>
      <c r="C3812" s="1">
        <v>10005.876</v>
      </c>
    </row>
    <row r="3813" spans="1:3" x14ac:dyDescent="0.2">
      <c r="A3813" s="1">
        <v>270</v>
      </c>
      <c r="B3813" s="1">
        <v>44303</v>
      </c>
      <c r="C3813" s="1">
        <v>10945.373</v>
      </c>
    </row>
    <row r="3814" spans="1:3" x14ac:dyDescent="0.2">
      <c r="A3814" s="1">
        <v>270</v>
      </c>
      <c r="B3814" s="1">
        <v>0</v>
      </c>
      <c r="C3814" s="1">
        <v>4456.84</v>
      </c>
    </row>
    <row r="3815" spans="1:3" x14ac:dyDescent="0.2">
      <c r="A3815" s="1">
        <v>271</v>
      </c>
      <c r="B3815" s="1">
        <v>170520</v>
      </c>
      <c r="C3815" s="1">
        <v>1284.4590000000001</v>
      </c>
    </row>
    <row r="3816" spans="1:3" x14ac:dyDescent="0.2">
      <c r="A3816" s="1">
        <v>271</v>
      </c>
      <c r="B3816" s="1">
        <v>360346</v>
      </c>
      <c r="C3816" s="1">
        <v>1809.2819999999999</v>
      </c>
    </row>
    <row r="3817" spans="1:3" x14ac:dyDescent="0.2">
      <c r="A3817" s="1">
        <v>271</v>
      </c>
      <c r="B3817" s="1">
        <v>415974</v>
      </c>
      <c r="C3817" s="1">
        <v>5279.4669999999996</v>
      </c>
    </row>
    <row r="3818" spans="1:3" x14ac:dyDescent="0.2">
      <c r="A3818" s="1">
        <v>271</v>
      </c>
      <c r="B3818" s="1">
        <v>309509</v>
      </c>
      <c r="C3818" s="1">
        <v>10646.388999999999</v>
      </c>
    </row>
    <row r="3819" spans="1:3" x14ac:dyDescent="0.2">
      <c r="A3819" s="1">
        <v>271</v>
      </c>
      <c r="B3819" s="1">
        <v>204080</v>
      </c>
      <c r="C3819" s="1">
        <v>10547</v>
      </c>
    </row>
    <row r="3820" spans="1:3" x14ac:dyDescent="0.2">
      <c r="A3820" s="1">
        <v>271</v>
      </c>
      <c r="B3820" s="1">
        <v>99958</v>
      </c>
      <c r="C3820" s="1">
        <v>10413.23</v>
      </c>
    </row>
    <row r="3821" spans="1:3" x14ac:dyDescent="0.2">
      <c r="A3821" s="1">
        <v>271</v>
      </c>
      <c r="B3821" s="1">
        <v>0</v>
      </c>
      <c r="C3821" s="1">
        <v>10012.939</v>
      </c>
    </row>
    <row r="3822" spans="1:3" x14ac:dyDescent="0.2">
      <c r="A3822" s="1">
        <v>272</v>
      </c>
      <c r="B3822" s="1">
        <v>30321</v>
      </c>
      <c r="C3822" s="1">
        <v>428.34100000000001</v>
      </c>
    </row>
    <row r="3823" spans="1:3" x14ac:dyDescent="0.2">
      <c r="A3823" s="1">
        <v>272</v>
      </c>
      <c r="B3823" s="1">
        <v>319449</v>
      </c>
      <c r="C3823" s="1">
        <v>1678.001</v>
      </c>
    </row>
    <row r="3824" spans="1:3" x14ac:dyDescent="0.2">
      <c r="A3824" s="1">
        <v>272</v>
      </c>
      <c r="B3824" s="1">
        <v>378046</v>
      </c>
      <c r="C3824" s="1">
        <v>1875.2</v>
      </c>
    </row>
    <row r="3825" spans="1:3" x14ac:dyDescent="0.2">
      <c r="A3825" s="1">
        <v>272</v>
      </c>
      <c r="B3825" s="1">
        <v>364900</v>
      </c>
      <c r="C3825" s="1">
        <v>9526.0349999999999</v>
      </c>
    </row>
    <row r="3826" spans="1:3" x14ac:dyDescent="0.2">
      <c r="A3826" s="1">
        <v>272</v>
      </c>
      <c r="B3826" s="1">
        <v>260790</v>
      </c>
      <c r="C3826" s="1">
        <v>10383.361999999999</v>
      </c>
    </row>
    <row r="3827" spans="1:3" x14ac:dyDescent="0.2">
      <c r="A3827" s="1">
        <v>272</v>
      </c>
      <c r="B3827" s="1">
        <v>155300</v>
      </c>
      <c r="C3827" s="1">
        <v>10554.412</v>
      </c>
    </row>
    <row r="3828" spans="1:3" x14ac:dyDescent="0.2">
      <c r="A3828" s="1">
        <v>272</v>
      </c>
      <c r="B3828" s="1">
        <v>40564</v>
      </c>
      <c r="C3828" s="1">
        <v>11467.817999999999</v>
      </c>
    </row>
    <row r="3829" spans="1:3" x14ac:dyDescent="0.2">
      <c r="A3829" s="1">
        <v>272</v>
      </c>
      <c r="B3829" s="1">
        <v>0</v>
      </c>
      <c r="C3829" s="1">
        <v>4081.2809999999999</v>
      </c>
    </row>
    <row r="3830" spans="1:3" x14ac:dyDescent="0.2">
      <c r="A3830" s="1">
        <v>273</v>
      </c>
      <c r="B3830" s="1">
        <v>210862</v>
      </c>
      <c r="C3830" s="1">
        <v>1301.9870000000001</v>
      </c>
    </row>
    <row r="3831" spans="1:3" x14ac:dyDescent="0.2">
      <c r="A3831" s="1">
        <v>273</v>
      </c>
      <c r="B3831" s="1">
        <v>303115</v>
      </c>
      <c r="C3831" s="1">
        <v>1904.0840000000001</v>
      </c>
    </row>
    <row r="3832" spans="1:3" x14ac:dyDescent="0.2">
      <c r="A3832" s="1">
        <v>273</v>
      </c>
      <c r="B3832" s="1">
        <v>424550</v>
      </c>
      <c r="C3832" s="1">
        <v>4317.2969999999996</v>
      </c>
    </row>
    <row r="3833" spans="1:3" x14ac:dyDescent="0.2">
      <c r="A3833" s="1">
        <v>273</v>
      </c>
      <c r="B3833" s="1">
        <v>330615</v>
      </c>
      <c r="C3833" s="1">
        <v>9411.6299999999992</v>
      </c>
    </row>
    <row r="3834" spans="1:3" x14ac:dyDescent="0.2">
      <c r="A3834" s="1">
        <v>273</v>
      </c>
      <c r="B3834" s="1">
        <v>227661</v>
      </c>
      <c r="C3834" s="1">
        <v>10268.07</v>
      </c>
    </row>
    <row r="3835" spans="1:3" x14ac:dyDescent="0.2">
      <c r="A3835" s="1">
        <v>273</v>
      </c>
      <c r="B3835" s="1">
        <v>125097</v>
      </c>
      <c r="C3835" s="1">
        <v>10256.915999999999</v>
      </c>
    </row>
    <row r="3836" spans="1:3" x14ac:dyDescent="0.2">
      <c r="A3836" s="1">
        <v>273</v>
      </c>
      <c r="B3836" s="1">
        <v>14520</v>
      </c>
      <c r="C3836" s="1">
        <v>11068.129000000001</v>
      </c>
    </row>
    <row r="3837" spans="1:3" x14ac:dyDescent="0.2">
      <c r="A3837" s="1">
        <v>273</v>
      </c>
      <c r="B3837" s="1">
        <v>0</v>
      </c>
      <c r="C3837" s="1">
        <v>1467.279</v>
      </c>
    </row>
    <row r="3838" spans="1:3" x14ac:dyDescent="0.2">
      <c r="A3838" s="1">
        <v>274</v>
      </c>
      <c r="B3838" s="1">
        <v>269379</v>
      </c>
      <c r="C3838" s="1">
        <v>1723.7670000000001</v>
      </c>
    </row>
    <row r="3839" spans="1:3" x14ac:dyDescent="0.2">
      <c r="A3839" s="1">
        <v>274</v>
      </c>
      <c r="B3839" s="1">
        <v>338748</v>
      </c>
      <c r="C3839" s="1">
        <v>1762.498</v>
      </c>
    </row>
    <row r="3840" spans="1:3" x14ac:dyDescent="0.2">
      <c r="A3840" s="1">
        <v>274</v>
      </c>
      <c r="B3840" s="1">
        <v>407250</v>
      </c>
      <c r="C3840" s="1">
        <v>5772.1149999999998</v>
      </c>
    </row>
    <row r="3841" spans="1:3" x14ac:dyDescent="0.2">
      <c r="A3841" s="1">
        <v>274</v>
      </c>
      <c r="B3841" s="1">
        <v>303226</v>
      </c>
      <c r="C3841" s="1">
        <v>10380.681</v>
      </c>
    </row>
    <row r="3842" spans="1:3" x14ac:dyDescent="0.2">
      <c r="A3842" s="1">
        <v>274</v>
      </c>
      <c r="B3842" s="1">
        <v>199335</v>
      </c>
      <c r="C3842" s="1">
        <v>10416.396000000001</v>
      </c>
    </row>
    <row r="3843" spans="1:3" x14ac:dyDescent="0.2">
      <c r="A3843" s="1">
        <v>274</v>
      </c>
      <c r="B3843" s="1">
        <v>95559</v>
      </c>
      <c r="C3843" s="1">
        <v>10349.817999999999</v>
      </c>
    </row>
    <row r="3844" spans="1:3" x14ac:dyDescent="0.2">
      <c r="A3844" s="1">
        <v>274</v>
      </c>
      <c r="B3844" s="1">
        <v>0</v>
      </c>
      <c r="C3844" s="1">
        <v>9577.86</v>
      </c>
    </row>
    <row r="3845" spans="1:3" x14ac:dyDescent="0.2">
      <c r="A3845" s="1">
        <v>275</v>
      </c>
      <c r="B3845" s="1">
        <v>38168</v>
      </c>
      <c r="C3845" s="1">
        <v>536.19600000000003</v>
      </c>
    </row>
    <row r="3846" spans="1:3" x14ac:dyDescent="0.2">
      <c r="A3846" s="1">
        <v>275</v>
      </c>
      <c r="B3846" s="1">
        <v>307206</v>
      </c>
      <c r="C3846" s="1">
        <v>1869.269</v>
      </c>
    </row>
    <row r="3847" spans="1:3" x14ac:dyDescent="0.2">
      <c r="A3847" s="1">
        <v>275</v>
      </c>
      <c r="B3847" s="1">
        <v>367808</v>
      </c>
      <c r="C3847" s="1">
        <v>1814.366</v>
      </c>
    </row>
    <row r="3848" spans="1:3" x14ac:dyDescent="0.2">
      <c r="A3848" s="1">
        <v>275</v>
      </c>
      <c r="B3848" s="1">
        <v>382025</v>
      </c>
      <c r="C3848" s="1">
        <v>7547.5330000000004</v>
      </c>
    </row>
    <row r="3849" spans="1:3" x14ac:dyDescent="0.2">
      <c r="A3849" s="1">
        <v>275</v>
      </c>
      <c r="B3849" s="1">
        <v>275363</v>
      </c>
      <c r="C3849" s="1">
        <v>10675.391</v>
      </c>
    </row>
    <row r="3850" spans="1:3" x14ac:dyDescent="0.2">
      <c r="A3850" s="1">
        <v>275</v>
      </c>
      <c r="B3850" s="1">
        <v>170485</v>
      </c>
      <c r="C3850" s="1">
        <v>10497.549000000001</v>
      </c>
    </row>
    <row r="3851" spans="1:3" x14ac:dyDescent="0.2">
      <c r="A3851" s="1">
        <v>275</v>
      </c>
      <c r="B3851" s="1">
        <v>56975</v>
      </c>
      <c r="C3851" s="1">
        <v>11323.476000000001</v>
      </c>
    </row>
    <row r="3852" spans="1:3" x14ac:dyDescent="0.2">
      <c r="A3852" s="1">
        <v>275</v>
      </c>
      <c r="B3852" s="1">
        <v>0</v>
      </c>
      <c r="C3852" s="1">
        <v>5721.0649999999996</v>
      </c>
    </row>
    <row r="3853" spans="1:3" x14ac:dyDescent="0.2">
      <c r="A3853" s="1">
        <v>276</v>
      </c>
      <c r="B3853" s="1">
        <v>64162</v>
      </c>
      <c r="C3853" s="1">
        <v>679.39499999999998</v>
      </c>
    </row>
    <row r="3854" spans="1:3" x14ac:dyDescent="0.2">
      <c r="A3854" s="1">
        <v>276</v>
      </c>
      <c r="B3854" s="1">
        <v>329822</v>
      </c>
      <c r="C3854" s="1">
        <v>1523.1030000000001</v>
      </c>
    </row>
    <row r="3855" spans="1:3" x14ac:dyDescent="0.2">
      <c r="A3855" s="1">
        <v>276</v>
      </c>
      <c r="B3855" s="1">
        <v>421045</v>
      </c>
      <c r="C3855" s="1">
        <v>2172.9969999999998</v>
      </c>
    </row>
    <row r="3856" spans="1:3" x14ac:dyDescent="0.2">
      <c r="A3856" s="1">
        <v>276</v>
      </c>
      <c r="B3856" s="1">
        <v>366200</v>
      </c>
      <c r="C3856" s="1">
        <v>8983.875</v>
      </c>
    </row>
    <row r="3857" spans="1:3" x14ac:dyDescent="0.2">
      <c r="A3857" s="1">
        <v>276</v>
      </c>
      <c r="B3857" s="1">
        <v>259050</v>
      </c>
      <c r="C3857" s="1">
        <v>10711.705</v>
      </c>
    </row>
    <row r="3858" spans="1:3" x14ac:dyDescent="0.2">
      <c r="A3858" s="1">
        <v>276</v>
      </c>
      <c r="B3858" s="1">
        <v>152763</v>
      </c>
      <c r="C3858" s="1">
        <v>10611.446</v>
      </c>
    </row>
    <row r="3859" spans="1:3" x14ac:dyDescent="0.2">
      <c r="A3859" s="1">
        <v>276</v>
      </c>
      <c r="B3859" s="1">
        <v>57373</v>
      </c>
      <c r="C3859" s="1">
        <v>9538.9380000000001</v>
      </c>
    </row>
    <row r="3860" spans="1:3" x14ac:dyDescent="0.2">
      <c r="A3860" s="1">
        <v>276</v>
      </c>
      <c r="B3860" s="1">
        <v>0</v>
      </c>
      <c r="C3860" s="1">
        <v>5758.567</v>
      </c>
    </row>
    <row r="3861" spans="1:3" x14ac:dyDescent="0.2">
      <c r="A3861" s="1">
        <v>277</v>
      </c>
      <c r="B3861" s="1">
        <v>127494</v>
      </c>
      <c r="C3861" s="1">
        <v>1166.7729999999999</v>
      </c>
    </row>
    <row r="3862" spans="1:3" x14ac:dyDescent="0.2">
      <c r="A3862" s="1">
        <v>277</v>
      </c>
      <c r="B3862" s="1">
        <v>316790</v>
      </c>
      <c r="C3862" s="1">
        <v>1718.6369999999999</v>
      </c>
    </row>
    <row r="3863" spans="1:3" x14ac:dyDescent="0.2">
      <c r="A3863" s="1">
        <v>277</v>
      </c>
      <c r="B3863" s="1">
        <v>421543</v>
      </c>
      <c r="C3863" s="1">
        <v>3091.694</v>
      </c>
    </row>
    <row r="3864" spans="1:3" x14ac:dyDescent="0.2">
      <c r="A3864" s="1">
        <v>277</v>
      </c>
      <c r="B3864" s="1">
        <v>340058</v>
      </c>
      <c r="C3864" s="1">
        <v>9991.8420000000006</v>
      </c>
    </row>
    <row r="3865" spans="1:3" x14ac:dyDescent="0.2">
      <c r="A3865" s="1">
        <v>277</v>
      </c>
      <c r="B3865" s="1">
        <v>241300</v>
      </c>
      <c r="C3865" s="1">
        <v>9873.2790000000005</v>
      </c>
    </row>
    <row r="3866" spans="1:3" x14ac:dyDescent="0.2">
      <c r="A3866" s="1">
        <v>277</v>
      </c>
      <c r="B3866" s="1">
        <v>144750</v>
      </c>
      <c r="C3866" s="1">
        <v>9672.5650000000005</v>
      </c>
    </row>
    <row r="3867" spans="1:3" x14ac:dyDescent="0.2">
      <c r="A3867" s="1">
        <v>277</v>
      </c>
      <c r="B3867" s="1">
        <v>35828</v>
      </c>
      <c r="C3867" s="1">
        <v>10879.383</v>
      </c>
    </row>
    <row r="3868" spans="1:3" x14ac:dyDescent="0.2">
      <c r="A3868" s="1">
        <v>277</v>
      </c>
      <c r="B3868" s="1">
        <v>0</v>
      </c>
      <c r="C3868" s="1">
        <v>3601</v>
      </c>
    </row>
    <row r="3869" spans="1:3" x14ac:dyDescent="0.2">
      <c r="A3869" s="1">
        <v>278</v>
      </c>
      <c r="B3869" s="1">
        <v>192959</v>
      </c>
      <c r="C3869" s="1">
        <v>1503.797</v>
      </c>
    </row>
    <row r="3870" spans="1:3" x14ac:dyDescent="0.2">
      <c r="A3870" s="1">
        <v>278</v>
      </c>
      <c r="B3870" s="1">
        <v>378961</v>
      </c>
      <c r="C3870" s="1">
        <v>3121.3040000000001</v>
      </c>
    </row>
    <row r="3871" spans="1:3" x14ac:dyDescent="0.2">
      <c r="A3871" s="1">
        <v>278</v>
      </c>
      <c r="B3871" s="1">
        <v>419700</v>
      </c>
      <c r="C3871" s="1">
        <v>2274.5329999999999</v>
      </c>
    </row>
    <row r="3872" spans="1:3" x14ac:dyDescent="0.2">
      <c r="A3872" s="1">
        <v>278</v>
      </c>
      <c r="B3872" s="1">
        <v>331209</v>
      </c>
      <c r="C3872" s="1">
        <v>9950.2000000000007</v>
      </c>
    </row>
    <row r="3873" spans="1:3" x14ac:dyDescent="0.2">
      <c r="A3873" s="1">
        <v>278</v>
      </c>
      <c r="B3873" s="1">
        <v>221300</v>
      </c>
      <c r="C3873" s="1">
        <v>11000.691999999999</v>
      </c>
    </row>
    <row r="3874" spans="1:3" x14ac:dyDescent="0.2">
      <c r="A3874" s="1">
        <v>278</v>
      </c>
      <c r="B3874" s="1">
        <v>117249</v>
      </c>
      <c r="C3874" s="1">
        <v>10395.806</v>
      </c>
    </row>
    <row r="3875" spans="1:3" x14ac:dyDescent="0.2">
      <c r="A3875" s="1">
        <v>278</v>
      </c>
      <c r="B3875" s="1">
        <v>3550</v>
      </c>
      <c r="C3875" s="1">
        <v>11373.76</v>
      </c>
    </row>
    <row r="3876" spans="1:3" x14ac:dyDescent="0.2">
      <c r="A3876" s="1">
        <v>278</v>
      </c>
      <c r="B3876" s="1">
        <v>0</v>
      </c>
      <c r="C3876" s="1">
        <v>377.60300000000001</v>
      </c>
    </row>
    <row r="3877" spans="1:3" x14ac:dyDescent="0.2">
      <c r="A3877" s="1">
        <v>279</v>
      </c>
      <c r="B3877" s="1">
        <v>291136</v>
      </c>
      <c r="C3877" s="1">
        <v>1881.683</v>
      </c>
    </row>
    <row r="3878" spans="1:3" x14ac:dyDescent="0.2">
      <c r="A3878" s="1">
        <v>279</v>
      </c>
      <c r="B3878" s="1">
        <v>340857</v>
      </c>
      <c r="C3878" s="1">
        <v>1653.3240000000001</v>
      </c>
    </row>
    <row r="3879" spans="1:3" x14ac:dyDescent="0.2">
      <c r="A3879" s="1">
        <v>279</v>
      </c>
      <c r="B3879" s="1">
        <v>407950</v>
      </c>
      <c r="C3879" s="1">
        <v>5656.3770000000004</v>
      </c>
    </row>
    <row r="3880" spans="1:3" x14ac:dyDescent="0.2">
      <c r="A3880" s="1">
        <v>279</v>
      </c>
      <c r="B3880" s="1">
        <v>309600</v>
      </c>
      <c r="C3880" s="1">
        <v>9827.9930000000004</v>
      </c>
    </row>
    <row r="3881" spans="1:3" x14ac:dyDescent="0.2">
      <c r="A3881" s="1">
        <v>279</v>
      </c>
      <c r="B3881" s="1">
        <v>209742</v>
      </c>
      <c r="C3881" s="1">
        <v>9980.1659999999993</v>
      </c>
    </row>
    <row r="3882" spans="1:3" x14ac:dyDescent="0.2">
      <c r="A3882" s="1">
        <v>279</v>
      </c>
      <c r="B3882" s="1">
        <v>131550</v>
      </c>
      <c r="C3882" s="1">
        <v>7830.7089999999998</v>
      </c>
    </row>
    <row r="3883" spans="1:3" x14ac:dyDescent="0.2">
      <c r="A3883" s="1">
        <v>279</v>
      </c>
      <c r="B3883" s="1">
        <v>18078</v>
      </c>
      <c r="C3883" s="1">
        <v>11319.707</v>
      </c>
    </row>
    <row r="3884" spans="1:3" x14ac:dyDescent="0.2">
      <c r="A3884" s="1">
        <v>279</v>
      </c>
      <c r="B3884" s="1">
        <v>0</v>
      </c>
      <c r="C3884" s="1">
        <v>1833.241</v>
      </c>
    </row>
    <row r="3885" spans="1:3" x14ac:dyDescent="0.2">
      <c r="A3885" s="1">
        <v>280</v>
      </c>
      <c r="B3885" s="1">
        <v>257015</v>
      </c>
      <c r="C3885" s="1">
        <v>1759.2280000000001</v>
      </c>
    </row>
    <row r="3886" spans="1:3" x14ac:dyDescent="0.2">
      <c r="A3886" s="1">
        <v>280</v>
      </c>
      <c r="B3886" s="1">
        <v>337628</v>
      </c>
      <c r="C3886" s="1">
        <v>2049.0059999999999</v>
      </c>
    </row>
    <row r="3887" spans="1:3" x14ac:dyDescent="0.2">
      <c r="A3887" s="1">
        <v>280</v>
      </c>
      <c r="B3887" s="1">
        <v>408600</v>
      </c>
      <c r="C3887" s="1">
        <v>5311.6450000000004</v>
      </c>
    </row>
    <row r="3888" spans="1:3" x14ac:dyDescent="0.2">
      <c r="A3888" s="1">
        <v>280</v>
      </c>
      <c r="B3888" s="1">
        <v>304289</v>
      </c>
      <c r="C3888" s="1">
        <v>10418.281999999999</v>
      </c>
    </row>
    <row r="3889" spans="1:3" x14ac:dyDescent="0.2">
      <c r="A3889" s="1">
        <v>280</v>
      </c>
      <c r="B3889" s="1">
        <v>200052</v>
      </c>
      <c r="C3889" s="1">
        <v>10419.32</v>
      </c>
    </row>
    <row r="3890" spans="1:3" x14ac:dyDescent="0.2">
      <c r="A3890" s="1">
        <v>280</v>
      </c>
      <c r="B3890" s="1">
        <v>94227</v>
      </c>
      <c r="C3890" s="1">
        <v>10581.831</v>
      </c>
    </row>
    <row r="3891" spans="1:3" x14ac:dyDescent="0.2">
      <c r="A3891" s="1">
        <v>280</v>
      </c>
      <c r="B3891" s="1">
        <v>0</v>
      </c>
      <c r="C3891" s="1">
        <v>9443.6589999999997</v>
      </c>
    </row>
    <row r="3892" spans="1:3" x14ac:dyDescent="0.2">
      <c r="A3892" s="1">
        <v>281</v>
      </c>
      <c r="B3892" s="1">
        <v>40310</v>
      </c>
      <c r="C3892" s="1">
        <v>485.822</v>
      </c>
    </row>
    <row r="3893" spans="1:3" x14ac:dyDescent="0.2">
      <c r="A3893" s="1">
        <v>281</v>
      </c>
      <c r="B3893" s="1">
        <v>292414</v>
      </c>
      <c r="C3893" s="1">
        <v>1892.758</v>
      </c>
    </row>
    <row r="3894" spans="1:3" x14ac:dyDescent="0.2">
      <c r="A3894" s="1">
        <v>281</v>
      </c>
      <c r="B3894" s="1">
        <v>408771</v>
      </c>
      <c r="C3894" s="1">
        <v>2519.8539999999998</v>
      </c>
    </row>
    <row r="3895" spans="1:3" x14ac:dyDescent="0.2">
      <c r="A3895" s="1">
        <v>281</v>
      </c>
      <c r="B3895" s="1">
        <v>372367</v>
      </c>
      <c r="C3895" s="1">
        <v>7834.0240000000003</v>
      </c>
    </row>
    <row r="3896" spans="1:3" x14ac:dyDescent="0.2">
      <c r="A3896" s="1">
        <v>281</v>
      </c>
      <c r="B3896" s="1">
        <v>274572</v>
      </c>
      <c r="C3896" s="1">
        <v>9778.6110000000008</v>
      </c>
    </row>
    <row r="3897" spans="1:3" x14ac:dyDescent="0.2">
      <c r="A3897" s="1">
        <v>281</v>
      </c>
      <c r="B3897" s="1">
        <v>174550</v>
      </c>
      <c r="C3897" s="1">
        <v>10006.375</v>
      </c>
    </row>
    <row r="3898" spans="1:3" x14ac:dyDescent="0.2">
      <c r="A3898" s="1">
        <v>281</v>
      </c>
      <c r="B3898" s="1">
        <v>67344</v>
      </c>
      <c r="C3898" s="1">
        <v>10716.188</v>
      </c>
    </row>
    <row r="3899" spans="1:3" x14ac:dyDescent="0.2">
      <c r="A3899" s="1">
        <v>281</v>
      </c>
      <c r="B3899" s="1">
        <v>0</v>
      </c>
      <c r="C3899" s="1">
        <v>6755.2830000000004</v>
      </c>
    </row>
    <row r="3900" spans="1:3" x14ac:dyDescent="0.2">
      <c r="A3900" s="1">
        <v>282</v>
      </c>
      <c r="B3900" s="1">
        <v>98534</v>
      </c>
      <c r="C3900" s="1">
        <v>1043.76</v>
      </c>
    </row>
    <row r="3901" spans="1:3" x14ac:dyDescent="0.2">
      <c r="A3901" s="1">
        <v>282</v>
      </c>
      <c r="B3901" s="1">
        <v>297764</v>
      </c>
      <c r="C3901" s="1">
        <v>1606.9680000000001</v>
      </c>
    </row>
    <row r="3902" spans="1:3" x14ac:dyDescent="0.2">
      <c r="A3902" s="1">
        <v>282</v>
      </c>
      <c r="B3902" s="1">
        <v>435926</v>
      </c>
      <c r="C3902" s="1">
        <v>3730.875</v>
      </c>
    </row>
    <row r="3903" spans="1:3" x14ac:dyDescent="0.2">
      <c r="A3903" s="1">
        <v>282</v>
      </c>
      <c r="B3903" s="1">
        <v>332476</v>
      </c>
      <c r="C3903" s="1">
        <v>10340.11</v>
      </c>
    </row>
    <row r="3904" spans="1:3" x14ac:dyDescent="0.2">
      <c r="A3904" s="1">
        <v>282</v>
      </c>
      <c r="B3904" s="1">
        <v>231386</v>
      </c>
      <c r="C3904" s="1">
        <v>10131.779</v>
      </c>
    </row>
    <row r="3905" spans="1:3" x14ac:dyDescent="0.2">
      <c r="A3905" s="1">
        <v>282</v>
      </c>
      <c r="B3905" s="1">
        <v>124752</v>
      </c>
      <c r="C3905" s="1">
        <v>10652.332</v>
      </c>
    </row>
    <row r="3906" spans="1:3" x14ac:dyDescent="0.2">
      <c r="A3906" s="1">
        <v>282</v>
      </c>
      <c r="B3906" s="1">
        <v>10250</v>
      </c>
      <c r="C3906" s="1">
        <v>11437.548000000001</v>
      </c>
    </row>
    <row r="3907" spans="1:3" x14ac:dyDescent="0.2">
      <c r="A3907" s="1">
        <v>282</v>
      </c>
      <c r="B3907" s="1">
        <v>0</v>
      </c>
      <c r="C3907" s="1">
        <v>1052.04</v>
      </c>
    </row>
    <row r="3908" spans="1:3" x14ac:dyDescent="0.2">
      <c r="A3908" s="1">
        <v>283</v>
      </c>
      <c r="B3908" s="1">
        <v>254767</v>
      </c>
      <c r="C3908" s="1">
        <v>1778.6289999999999</v>
      </c>
    </row>
    <row r="3909" spans="1:3" x14ac:dyDescent="0.2">
      <c r="A3909" s="1">
        <v>283</v>
      </c>
      <c r="B3909" s="1">
        <v>326123</v>
      </c>
      <c r="C3909" s="1">
        <v>2006.9649999999999</v>
      </c>
    </row>
    <row r="3910" spans="1:3" x14ac:dyDescent="0.2">
      <c r="A3910" s="1">
        <v>283</v>
      </c>
      <c r="B3910" s="1">
        <v>378384</v>
      </c>
      <c r="C3910" s="1">
        <v>8344.5290000000005</v>
      </c>
    </row>
    <row r="3911" spans="1:3" x14ac:dyDescent="0.2">
      <c r="A3911" s="1">
        <v>283</v>
      </c>
      <c r="B3911" s="1">
        <v>303992</v>
      </c>
      <c r="C3911" s="1">
        <v>7445.02</v>
      </c>
    </row>
    <row r="3912" spans="1:3" x14ac:dyDescent="0.2">
      <c r="A3912" s="1">
        <v>283</v>
      </c>
      <c r="B3912" s="1">
        <v>223372</v>
      </c>
      <c r="C3912" s="1">
        <v>8058.3819999999996</v>
      </c>
    </row>
    <row r="3913" spans="1:3" x14ac:dyDescent="0.2">
      <c r="A3913" s="1">
        <v>283</v>
      </c>
      <c r="B3913" s="1">
        <v>120842</v>
      </c>
      <c r="C3913" s="1">
        <v>10250.456</v>
      </c>
    </row>
    <row r="3914" spans="1:3" x14ac:dyDescent="0.2">
      <c r="A3914" s="1">
        <v>283</v>
      </c>
      <c r="B3914" s="1">
        <v>11250</v>
      </c>
      <c r="C3914" s="1">
        <v>10972.554</v>
      </c>
    </row>
    <row r="3915" spans="1:3" x14ac:dyDescent="0.2">
      <c r="A3915" s="1">
        <v>283</v>
      </c>
      <c r="B3915" s="1">
        <v>0</v>
      </c>
      <c r="C3915" s="1">
        <v>1138.223</v>
      </c>
    </row>
    <row r="3916" spans="1:3" x14ac:dyDescent="0.2">
      <c r="A3916" s="1">
        <v>284</v>
      </c>
      <c r="B3916" s="1">
        <v>284382</v>
      </c>
      <c r="C3916" s="1">
        <v>1785.473</v>
      </c>
    </row>
    <row r="3917" spans="1:3" x14ac:dyDescent="0.2">
      <c r="A3917" s="1">
        <v>284</v>
      </c>
      <c r="B3917" s="1">
        <v>325449</v>
      </c>
      <c r="C3917" s="1">
        <v>1839.8119999999999</v>
      </c>
    </row>
    <row r="3918" spans="1:3" x14ac:dyDescent="0.2">
      <c r="A3918" s="1">
        <v>284</v>
      </c>
      <c r="B3918" s="1">
        <v>419059</v>
      </c>
      <c r="C3918" s="1">
        <v>4441.38</v>
      </c>
    </row>
    <row r="3919" spans="1:3" x14ac:dyDescent="0.2">
      <c r="A3919" s="1">
        <v>284</v>
      </c>
      <c r="B3919" s="1">
        <v>327622</v>
      </c>
      <c r="C3919" s="1">
        <v>9164.1110000000008</v>
      </c>
    </row>
    <row r="3920" spans="1:3" x14ac:dyDescent="0.2">
      <c r="A3920" s="1">
        <v>284</v>
      </c>
      <c r="B3920" s="1">
        <v>226641</v>
      </c>
      <c r="C3920" s="1">
        <v>10074.449000000001</v>
      </c>
    </row>
    <row r="3921" spans="1:3" x14ac:dyDescent="0.2">
      <c r="A3921" s="1">
        <v>284</v>
      </c>
      <c r="B3921" s="1">
        <v>125500</v>
      </c>
      <c r="C3921" s="1">
        <v>10123.218999999999</v>
      </c>
    </row>
    <row r="3922" spans="1:3" x14ac:dyDescent="0.2">
      <c r="A3922" s="1">
        <v>284</v>
      </c>
      <c r="B3922" s="1">
        <v>14250</v>
      </c>
      <c r="C3922" s="1">
        <v>11122.673000000001</v>
      </c>
    </row>
    <row r="3923" spans="1:3" x14ac:dyDescent="0.2">
      <c r="A3923" s="1">
        <v>284</v>
      </c>
      <c r="B3923" s="1">
        <v>0</v>
      </c>
      <c r="C3923" s="1">
        <v>1445.607</v>
      </c>
    </row>
    <row r="3924" spans="1:3" x14ac:dyDescent="0.2">
      <c r="A3924" s="1">
        <v>285</v>
      </c>
      <c r="B3924" s="1">
        <v>283064</v>
      </c>
      <c r="C3924" s="1">
        <v>1706.644</v>
      </c>
    </row>
    <row r="3925" spans="1:3" x14ac:dyDescent="0.2">
      <c r="A3925" s="1">
        <v>285</v>
      </c>
      <c r="B3925" s="1">
        <v>357668</v>
      </c>
      <c r="C3925" s="1">
        <v>1507.69</v>
      </c>
    </row>
    <row r="3926" spans="1:3" x14ac:dyDescent="0.2">
      <c r="A3926" s="1">
        <v>285</v>
      </c>
      <c r="B3926" s="1">
        <v>419500</v>
      </c>
      <c r="C3926" s="1">
        <v>4832.6809999999996</v>
      </c>
    </row>
    <row r="3927" spans="1:3" x14ac:dyDescent="0.2">
      <c r="A3927" s="1">
        <v>285</v>
      </c>
      <c r="B3927" s="1">
        <v>313060</v>
      </c>
      <c r="C3927" s="1">
        <v>10615.471</v>
      </c>
    </row>
    <row r="3928" spans="1:3" x14ac:dyDescent="0.2">
      <c r="A3928" s="1">
        <v>285</v>
      </c>
      <c r="B3928" s="1">
        <v>202800</v>
      </c>
      <c r="C3928" s="1">
        <v>11048.191999999999</v>
      </c>
    </row>
    <row r="3929" spans="1:3" x14ac:dyDescent="0.2">
      <c r="A3929" s="1">
        <v>285</v>
      </c>
      <c r="B3929" s="1">
        <v>95000</v>
      </c>
      <c r="C3929" s="1">
        <v>10761.328</v>
      </c>
    </row>
    <row r="3930" spans="1:3" x14ac:dyDescent="0.2">
      <c r="A3930" s="1">
        <v>285</v>
      </c>
      <c r="B3930" s="1">
        <v>0</v>
      </c>
      <c r="C3930" s="1">
        <v>9518.8889999999992</v>
      </c>
    </row>
    <row r="3931" spans="1:3" x14ac:dyDescent="0.2">
      <c r="A3931" s="1">
        <v>286</v>
      </c>
      <c r="B3931" s="1">
        <v>43062</v>
      </c>
      <c r="C3931" s="1">
        <v>632.89300000000003</v>
      </c>
    </row>
    <row r="3932" spans="1:3" x14ac:dyDescent="0.2">
      <c r="A3932" s="1">
        <v>286</v>
      </c>
      <c r="B3932" s="1">
        <v>302557</v>
      </c>
      <c r="C3932" s="1">
        <v>1850.6980000000001</v>
      </c>
    </row>
    <row r="3933" spans="1:3" x14ac:dyDescent="0.2">
      <c r="A3933" s="1">
        <v>286</v>
      </c>
      <c r="B3933" s="1">
        <v>429017</v>
      </c>
      <c r="C3933" s="1">
        <v>2349.636</v>
      </c>
    </row>
    <row r="3934" spans="1:3" x14ac:dyDescent="0.2">
      <c r="A3934" s="1">
        <v>286</v>
      </c>
      <c r="B3934" s="1">
        <v>351141</v>
      </c>
      <c r="C3934" s="1">
        <v>10022.541999999999</v>
      </c>
    </row>
    <row r="3935" spans="1:3" x14ac:dyDescent="0.2">
      <c r="A3935" s="1">
        <v>286</v>
      </c>
      <c r="B3935" s="1">
        <v>246407</v>
      </c>
      <c r="C3935" s="1">
        <v>10479.293</v>
      </c>
    </row>
    <row r="3936" spans="1:3" x14ac:dyDescent="0.2">
      <c r="A3936" s="1">
        <v>286</v>
      </c>
      <c r="B3936" s="1">
        <v>143570</v>
      </c>
      <c r="C3936" s="1">
        <v>10304.079</v>
      </c>
    </row>
    <row r="3937" spans="1:3" x14ac:dyDescent="0.2">
      <c r="A3937" s="1">
        <v>286</v>
      </c>
      <c r="B3937" s="1">
        <v>28499</v>
      </c>
      <c r="C3937" s="1">
        <v>11477.932000000001</v>
      </c>
    </row>
    <row r="3938" spans="1:3" x14ac:dyDescent="0.2">
      <c r="A3938" s="1">
        <v>286</v>
      </c>
      <c r="B3938" s="1">
        <v>0</v>
      </c>
      <c r="C3938" s="1">
        <v>2875.5070000000001</v>
      </c>
    </row>
    <row r="3939" spans="1:3" x14ac:dyDescent="0.2">
      <c r="A3939" s="1">
        <v>287</v>
      </c>
      <c r="B3939" s="1">
        <v>237092</v>
      </c>
      <c r="C3939" s="1">
        <v>1521.335</v>
      </c>
    </row>
    <row r="3940" spans="1:3" x14ac:dyDescent="0.2">
      <c r="A3940" s="1">
        <v>287</v>
      </c>
      <c r="B3940" s="1">
        <v>317209</v>
      </c>
      <c r="C3940" s="1">
        <v>1953.635</v>
      </c>
    </row>
    <row r="3941" spans="1:3" x14ac:dyDescent="0.2">
      <c r="A3941" s="1">
        <v>287</v>
      </c>
      <c r="B3941" s="1">
        <v>391291</v>
      </c>
      <c r="C3941" s="1">
        <v>7365.799</v>
      </c>
    </row>
    <row r="3942" spans="1:3" x14ac:dyDescent="0.2">
      <c r="A3942" s="1">
        <v>287</v>
      </c>
      <c r="B3942" s="1">
        <v>330828</v>
      </c>
      <c r="C3942" s="1">
        <v>6057.884</v>
      </c>
    </row>
    <row r="3943" spans="1:3" x14ac:dyDescent="0.2">
      <c r="A3943" s="1">
        <v>287</v>
      </c>
      <c r="B3943" s="1">
        <v>224540</v>
      </c>
      <c r="C3943" s="1">
        <v>10610.679</v>
      </c>
    </row>
    <row r="3944" spans="1:3" x14ac:dyDescent="0.2">
      <c r="A3944" s="1">
        <v>287</v>
      </c>
      <c r="B3944" s="1">
        <v>119235</v>
      </c>
      <c r="C3944" s="1">
        <v>10530.053</v>
      </c>
    </row>
    <row r="3945" spans="1:3" x14ac:dyDescent="0.2">
      <c r="A3945" s="1">
        <v>287</v>
      </c>
      <c r="B3945" s="1">
        <v>1900</v>
      </c>
      <c r="C3945" s="1">
        <v>11737.659</v>
      </c>
    </row>
    <row r="3946" spans="1:3" x14ac:dyDescent="0.2">
      <c r="A3946" s="1">
        <v>287</v>
      </c>
      <c r="B3946" s="1">
        <v>0</v>
      </c>
      <c r="C3946" s="1">
        <v>213.965</v>
      </c>
    </row>
    <row r="3947" spans="1:3" x14ac:dyDescent="0.2">
      <c r="A3947" s="1">
        <v>288</v>
      </c>
      <c r="B3947" s="1">
        <v>276877</v>
      </c>
      <c r="C3947" s="1">
        <v>2131.498</v>
      </c>
    </row>
    <row r="3948" spans="1:3" x14ac:dyDescent="0.2">
      <c r="A3948" s="1">
        <v>288</v>
      </c>
      <c r="B3948" s="1">
        <v>339275</v>
      </c>
      <c r="C3948" s="1">
        <v>2010.385</v>
      </c>
    </row>
    <row r="3949" spans="1:3" x14ac:dyDescent="0.2">
      <c r="A3949" s="1">
        <v>288</v>
      </c>
      <c r="B3949" s="1">
        <v>375174</v>
      </c>
      <c r="C3949" s="1">
        <v>8338.6059999999998</v>
      </c>
    </row>
    <row r="3950" spans="1:3" x14ac:dyDescent="0.2">
      <c r="A3950" s="1">
        <v>288</v>
      </c>
      <c r="B3950" s="1">
        <v>289650</v>
      </c>
      <c r="C3950" s="1">
        <v>8532.7009999999991</v>
      </c>
    </row>
    <row r="3951" spans="1:3" x14ac:dyDescent="0.2">
      <c r="A3951" s="1">
        <v>288</v>
      </c>
      <c r="B3951" s="1">
        <v>186877</v>
      </c>
      <c r="C3951" s="1">
        <v>10261.782999999999</v>
      </c>
    </row>
    <row r="3952" spans="1:3" x14ac:dyDescent="0.2">
      <c r="A3952" s="1">
        <v>288</v>
      </c>
      <c r="B3952" s="1">
        <v>79708</v>
      </c>
      <c r="C3952" s="1">
        <v>10737.554</v>
      </c>
    </row>
    <row r="3953" spans="1:3" x14ac:dyDescent="0.2">
      <c r="A3953" s="1">
        <v>288</v>
      </c>
      <c r="B3953" s="1">
        <v>0</v>
      </c>
      <c r="C3953" s="1">
        <v>7963.2209999999995</v>
      </c>
    </row>
    <row r="3954" spans="1:3" x14ac:dyDescent="0.2">
      <c r="A3954" s="1">
        <v>289</v>
      </c>
      <c r="B3954" s="1">
        <v>79182</v>
      </c>
      <c r="C3954" s="1">
        <v>785.197</v>
      </c>
    </row>
    <row r="3955" spans="1:3" x14ac:dyDescent="0.2">
      <c r="A3955" s="1">
        <v>289</v>
      </c>
      <c r="B3955" s="1">
        <v>298725</v>
      </c>
      <c r="C3955" s="1">
        <v>1612.009</v>
      </c>
    </row>
    <row r="3956" spans="1:3" x14ac:dyDescent="0.2">
      <c r="A3956" s="1">
        <v>289</v>
      </c>
      <c r="B3956" s="1">
        <v>441196</v>
      </c>
      <c r="C3956" s="1">
        <v>2704.105</v>
      </c>
    </row>
    <row r="3957" spans="1:3" x14ac:dyDescent="0.2">
      <c r="A3957" s="1">
        <v>289</v>
      </c>
      <c r="B3957" s="1">
        <v>345117</v>
      </c>
      <c r="C3957" s="1">
        <v>10359.739</v>
      </c>
    </row>
    <row r="3958" spans="1:3" x14ac:dyDescent="0.2">
      <c r="A3958" s="1">
        <v>289</v>
      </c>
      <c r="B3958" s="1">
        <v>245575</v>
      </c>
      <c r="C3958" s="1">
        <v>9975.7639999999992</v>
      </c>
    </row>
    <row r="3959" spans="1:3" x14ac:dyDescent="0.2">
      <c r="A3959" s="1">
        <v>289</v>
      </c>
      <c r="B3959" s="1">
        <v>135533</v>
      </c>
      <c r="C3959" s="1">
        <v>10980.61</v>
      </c>
    </row>
    <row r="3960" spans="1:3" x14ac:dyDescent="0.2">
      <c r="A3960" s="1">
        <v>289</v>
      </c>
      <c r="B3960" s="1">
        <v>20112</v>
      </c>
      <c r="C3960" s="1">
        <v>11537.125</v>
      </c>
    </row>
    <row r="3961" spans="1:3" x14ac:dyDescent="0.2">
      <c r="A3961" s="1">
        <v>289</v>
      </c>
      <c r="B3961" s="1">
        <v>0</v>
      </c>
      <c r="C3961" s="1">
        <v>2037.55</v>
      </c>
    </row>
    <row r="3962" spans="1:3" x14ac:dyDescent="0.2">
      <c r="A3962" s="1">
        <v>290</v>
      </c>
      <c r="B3962" s="1">
        <v>252356</v>
      </c>
      <c r="C3962" s="1">
        <v>1650.2239999999999</v>
      </c>
    </row>
    <row r="3963" spans="1:3" x14ac:dyDescent="0.2">
      <c r="A3963" s="1">
        <v>290</v>
      </c>
      <c r="B3963" s="1">
        <v>340217</v>
      </c>
      <c r="C3963" s="1">
        <v>4183.46</v>
      </c>
    </row>
    <row r="3964" spans="1:3" x14ac:dyDescent="0.2">
      <c r="A3964" s="1">
        <v>290</v>
      </c>
      <c r="B3964" s="1">
        <v>399259</v>
      </c>
      <c r="C3964" s="1">
        <v>4206.7359999999999</v>
      </c>
    </row>
    <row r="3965" spans="1:3" x14ac:dyDescent="0.2">
      <c r="A3965" s="1">
        <v>290</v>
      </c>
      <c r="B3965" s="1">
        <v>298188</v>
      </c>
      <c r="C3965" s="1">
        <v>10106.924000000001</v>
      </c>
    </row>
    <row r="3966" spans="1:3" x14ac:dyDescent="0.2">
      <c r="A3966" s="1">
        <v>290</v>
      </c>
      <c r="B3966" s="1">
        <v>198309</v>
      </c>
      <c r="C3966" s="1">
        <v>9996.6200000000008</v>
      </c>
    </row>
    <row r="3967" spans="1:3" x14ac:dyDescent="0.2">
      <c r="A3967" s="1">
        <v>290</v>
      </c>
      <c r="B3967" s="1">
        <v>96750</v>
      </c>
      <c r="C3967" s="1">
        <v>10158.364</v>
      </c>
    </row>
    <row r="3968" spans="1:3" x14ac:dyDescent="0.2">
      <c r="A3968" s="1">
        <v>290</v>
      </c>
      <c r="B3968" s="1">
        <v>0</v>
      </c>
      <c r="C3968" s="1">
        <v>9682.1869999999999</v>
      </c>
    </row>
    <row r="3969" spans="1:3" x14ac:dyDescent="0.2">
      <c r="A3969" s="1">
        <v>291</v>
      </c>
      <c r="B3969" s="1">
        <v>30823</v>
      </c>
      <c r="C3969" s="1">
        <v>395.18</v>
      </c>
    </row>
    <row r="3970" spans="1:3" x14ac:dyDescent="0.2">
      <c r="A3970" s="1">
        <v>291</v>
      </c>
      <c r="B3970" s="1">
        <v>308604</v>
      </c>
      <c r="C3970" s="1">
        <v>1991.2</v>
      </c>
    </row>
    <row r="3971" spans="1:3" x14ac:dyDescent="0.2">
      <c r="A3971" s="1">
        <v>291</v>
      </c>
      <c r="B3971" s="1">
        <v>384832</v>
      </c>
      <c r="C3971" s="1">
        <v>1626.0260000000001</v>
      </c>
    </row>
    <row r="3972" spans="1:3" x14ac:dyDescent="0.2">
      <c r="A3972" s="1">
        <v>291</v>
      </c>
      <c r="B3972" s="1">
        <v>364250</v>
      </c>
      <c r="C3972" s="1">
        <v>9547.3790000000008</v>
      </c>
    </row>
    <row r="3973" spans="1:3" x14ac:dyDescent="0.2">
      <c r="A3973" s="1">
        <v>291</v>
      </c>
      <c r="B3973" s="1">
        <v>258710</v>
      </c>
      <c r="C3973" s="1">
        <v>10538.460999999999</v>
      </c>
    </row>
    <row r="3974" spans="1:3" x14ac:dyDescent="0.2">
      <c r="A3974" s="1">
        <v>291</v>
      </c>
      <c r="B3974" s="1">
        <v>153792</v>
      </c>
      <c r="C3974" s="1">
        <v>10490.986999999999</v>
      </c>
    </row>
    <row r="3975" spans="1:3" x14ac:dyDescent="0.2">
      <c r="A3975" s="1">
        <v>291</v>
      </c>
      <c r="B3975" s="1">
        <v>39933</v>
      </c>
      <c r="C3975" s="1">
        <v>11385.109</v>
      </c>
    </row>
    <row r="3976" spans="1:3" x14ac:dyDescent="0.2">
      <c r="A3976" s="1">
        <v>291</v>
      </c>
      <c r="B3976" s="1">
        <v>0</v>
      </c>
      <c r="C3976" s="1">
        <v>4020.692</v>
      </c>
    </row>
    <row r="3977" spans="1:3" x14ac:dyDescent="0.2">
      <c r="A3977" s="1">
        <v>292</v>
      </c>
      <c r="B3977" s="1">
        <v>185512</v>
      </c>
      <c r="C3977" s="1">
        <v>1430.56</v>
      </c>
    </row>
    <row r="3978" spans="1:3" x14ac:dyDescent="0.2">
      <c r="A3978" s="1">
        <v>292</v>
      </c>
      <c r="B3978" s="1">
        <v>413285</v>
      </c>
      <c r="C3978" s="1">
        <v>2776.7570000000001</v>
      </c>
    </row>
    <row r="3979" spans="1:3" x14ac:dyDescent="0.2">
      <c r="A3979" s="1">
        <v>292</v>
      </c>
      <c r="B3979" s="1">
        <v>440000</v>
      </c>
      <c r="C3979" s="1">
        <v>1764.192</v>
      </c>
    </row>
    <row r="3980" spans="1:3" x14ac:dyDescent="0.2">
      <c r="A3980" s="1">
        <v>292</v>
      </c>
      <c r="B3980" s="1">
        <v>328496</v>
      </c>
      <c r="C3980" s="1">
        <v>11148.482</v>
      </c>
    </row>
    <row r="3981" spans="1:3" x14ac:dyDescent="0.2">
      <c r="A3981" s="1">
        <v>292</v>
      </c>
      <c r="B3981" s="1">
        <v>217622</v>
      </c>
      <c r="C3981" s="1">
        <v>11088.644</v>
      </c>
    </row>
    <row r="3982" spans="1:3" x14ac:dyDescent="0.2">
      <c r="A3982" s="1">
        <v>292</v>
      </c>
      <c r="B3982" s="1">
        <v>106950</v>
      </c>
      <c r="C3982" s="1">
        <v>11073.335999999999</v>
      </c>
    </row>
    <row r="3983" spans="1:3" x14ac:dyDescent="0.2">
      <c r="A3983" s="1">
        <v>292</v>
      </c>
      <c r="B3983" s="1">
        <v>0</v>
      </c>
      <c r="C3983" s="1">
        <v>10705.668</v>
      </c>
    </row>
    <row r="3984" spans="1:3" x14ac:dyDescent="0.2">
      <c r="A3984" s="1">
        <v>293</v>
      </c>
      <c r="B3984" s="1">
        <v>20745</v>
      </c>
      <c r="C3984" s="1">
        <v>294.58999999999997</v>
      </c>
    </row>
    <row r="3985" spans="1:3" x14ac:dyDescent="0.2">
      <c r="A3985" s="1">
        <v>293</v>
      </c>
      <c r="B3985" s="1">
        <v>314087</v>
      </c>
      <c r="C3985" s="1">
        <v>2150.192</v>
      </c>
    </row>
    <row r="3986" spans="1:3" x14ac:dyDescent="0.2">
      <c r="A3986" s="1">
        <v>293</v>
      </c>
      <c r="B3986" s="1">
        <v>402534</v>
      </c>
      <c r="C3986" s="1">
        <v>2195.7669999999998</v>
      </c>
    </row>
    <row r="3987" spans="1:3" x14ac:dyDescent="0.2">
      <c r="A3987" s="1">
        <v>293</v>
      </c>
      <c r="B3987" s="1">
        <v>353887</v>
      </c>
      <c r="C3987" s="1">
        <v>9953.4629999999997</v>
      </c>
    </row>
    <row r="3988" spans="1:3" x14ac:dyDescent="0.2">
      <c r="A3988" s="1">
        <v>293</v>
      </c>
      <c r="B3988" s="1">
        <v>247091</v>
      </c>
      <c r="C3988" s="1">
        <v>10666.814</v>
      </c>
    </row>
    <row r="3989" spans="1:3" x14ac:dyDescent="0.2">
      <c r="A3989" s="1">
        <v>293</v>
      </c>
      <c r="B3989" s="1">
        <v>137900</v>
      </c>
      <c r="C3989" s="1">
        <v>10940.231</v>
      </c>
    </row>
    <row r="3990" spans="1:3" x14ac:dyDescent="0.2">
      <c r="A3990" s="1">
        <v>293</v>
      </c>
      <c r="B3990" s="1">
        <v>19225</v>
      </c>
      <c r="C3990" s="1">
        <v>11841.991</v>
      </c>
    </row>
    <row r="3991" spans="1:3" x14ac:dyDescent="0.2">
      <c r="A3991" s="1">
        <v>293</v>
      </c>
      <c r="B3991" s="1">
        <v>0</v>
      </c>
      <c r="C3991" s="1">
        <v>1949.8150000000001</v>
      </c>
    </row>
    <row r="3992" spans="1:3" x14ac:dyDescent="0.2">
      <c r="A3992" s="1">
        <v>294</v>
      </c>
      <c r="B3992" s="1">
        <v>244998</v>
      </c>
      <c r="C3992" s="1">
        <v>1596.3030000000001</v>
      </c>
    </row>
    <row r="3993" spans="1:3" x14ac:dyDescent="0.2">
      <c r="A3993" s="1">
        <v>294</v>
      </c>
      <c r="B3993" s="1">
        <v>321972</v>
      </c>
      <c r="C3993" s="1">
        <v>2077.0030000000002</v>
      </c>
    </row>
    <row r="3994" spans="1:3" x14ac:dyDescent="0.2">
      <c r="A3994" s="1">
        <v>294</v>
      </c>
      <c r="B3994" s="1">
        <v>407455</v>
      </c>
      <c r="C3994" s="1">
        <v>5555.82</v>
      </c>
    </row>
    <row r="3995" spans="1:3" x14ac:dyDescent="0.2">
      <c r="A3995" s="1">
        <v>294</v>
      </c>
      <c r="B3995" s="1">
        <v>314435</v>
      </c>
      <c r="C3995" s="1">
        <v>9296.8430000000008</v>
      </c>
    </row>
    <row r="3996" spans="1:3" x14ac:dyDescent="0.2">
      <c r="A3996" s="1">
        <v>294</v>
      </c>
      <c r="B3996" s="1">
        <v>207198</v>
      </c>
      <c r="C3996" s="1">
        <v>10727.491</v>
      </c>
    </row>
    <row r="3997" spans="1:3" x14ac:dyDescent="0.2">
      <c r="A3997" s="1">
        <v>294</v>
      </c>
      <c r="B3997" s="1">
        <v>98100</v>
      </c>
      <c r="C3997" s="1">
        <v>10915.508</v>
      </c>
    </row>
    <row r="3998" spans="1:3" x14ac:dyDescent="0.2">
      <c r="A3998" s="1">
        <v>294</v>
      </c>
      <c r="B3998" s="1">
        <v>0</v>
      </c>
      <c r="C3998" s="1">
        <v>9815.4779999999992</v>
      </c>
    </row>
    <row r="3999" spans="1:3" x14ac:dyDescent="0.2">
      <c r="A3999" s="1">
        <v>295</v>
      </c>
      <c r="B3999" s="1">
        <v>38699</v>
      </c>
      <c r="C3999" s="1">
        <v>476.56900000000002</v>
      </c>
    </row>
    <row r="4000" spans="1:3" x14ac:dyDescent="0.2">
      <c r="A4000" s="1">
        <v>295</v>
      </c>
      <c r="B4000" s="1">
        <v>296946</v>
      </c>
      <c r="C4000" s="1">
        <v>1896.925</v>
      </c>
    </row>
    <row r="4001" spans="1:3" x14ac:dyDescent="0.2">
      <c r="A4001" s="1">
        <v>295</v>
      </c>
      <c r="B4001" s="1">
        <v>385829</v>
      </c>
      <c r="C4001" s="1">
        <v>1755.403</v>
      </c>
    </row>
    <row r="4002" spans="1:3" x14ac:dyDescent="0.2">
      <c r="A4002" s="1">
        <v>295</v>
      </c>
      <c r="B4002" s="1">
        <v>369880</v>
      </c>
      <c r="C4002" s="1">
        <v>8841.5859999999993</v>
      </c>
    </row>
    <row r="4003" spans="1:3" x14ac:dyDescent="0.2">
      <c r="A4003" s="1">
        <v>295</v>
      </c>
      <c r="B4003" s="1">
        <v>269650</v>
      </c>
      <c r="C4003" s="1">
        <v>10052.106</v>
      </c>
    </row>
    <row r="4004" spans="1:3" x14ac:dyDescent="0.2">
      <c r="A4004" s="1">
        <v>295</v>
      </c>
      <c r="B4004" s="1">
        <v>164200</v>
      </c>
      <c r="C4004" s="1">
        <v>10516.364</v>
      </c>
    </row>
    <row r="4005" spans="1:3" x14ac:dyDescent="0.2">
      <c r="A4005" s="1">
        <v>295</v>
      </c>
      <c r="B4005" s="1">
        <v>56222</v>
      </c>
      <c r="C4005" s="1">
        <v>10822.485000000001</v>
      </c>
    </row>
    <row r="4006" spans="1:3" x14ac:dyDescent="0.2">
      <c r="A4006" s="1">
        <v>295</v>
      </c>
      <c r="B4006" s="1">
        <v>0</v>
      </c>
      <c r="C4006" s="1">
        <v>5616.6570000000002</v>
      </c>
    </row>
    <row r="4007" spans="1:3" x14ac:dyDescent="0.2">
      <c r="A4007" s="1">
        <v>296</v>
      </c>
      <c r="B4007" s="1">
        <v>140512</v>
      </c>
      <c r="C4007" s="1">
        <v>1278.4100000000001</v>
      </c>
    </row>
    <row r="4008" spans="1:3" x14ac:dyDescent="0.2">
      <c r="A4008" s="1">
        <v>296</v>
      </c>
      <c r="B4008" s="1">
        <v>312559</v>
      </c>
      <c r="C4008" s="1">
        <v>1804.06</v>
      </c>
    </row>
    <row r="4009" spans="1:3" x14ac:dyDescent="0.2">
      <c r="A4009" s="1">
        <v>296</v>
      </c>
      <c r="B4009" s="1">
        <v>418304</v>
      </c>
      <c r="C4009" s="1">
        <v>5061.1840000000002</v>
      </c>
    </row>
    <row r="4010" spans="1:3" x14ac:dyDescent="0.2">
      <c r="A4010" s="1">
        <v>296</v>
      </c>
      <c r="B4010" s="1">
        <v>327406</v>
      </c>
      <c r="C4010" s="1">
        <v>9114.5650000000005</v>
      </c>
    </row>
    <row r="4011" spans="1:3" x14ac:dyDescent="0.2">
      <c r="A4011" s="1">
        <v>296</v>
      </c>
      <c r="B4011" s="1">
        <v>224500</v>
      </c>
      <c r="C4011" s="1">
        <v>10270.271000000001</v>
      </c>
    </row>
    <row r="4012" spans="1:3" x14ac:dyDescent="0.2">
      <c r="A4012" s="1">
        <v>296</v>
      </c>
      <c r="B4012" s="1">
        <v>122000</v>
      </c>
      <c r="C4012" s="1">
        <v>10256.817999999999</v>
      </c>
    </row>
    <row r="4013" spans="1:3" x14ac:dyDescent="0.2">
      <c r="A4013" s="1">
        <v>296</v>
      </c>
      <c r="B4013" s="1">
        <v>957</v>
      </c>
      <c r="C4013" s="1">
        <v>12089.201999999999</v>
      </c>
    </row>
    <row r="4014" spans="1:3" x14ac:dyDescent="0.2">
      <c r="A4014" s="1">
        <v>296</v>
      </c>
      <c r="B4014" s="1">
        <v>0</v>
      </c>
      <c r="C4014" s="1">
        <v>121.298</v>
      </c>
    </row>
    <row r="4015" spans="1:3" x14ac:dyDescent="0.2">
      <c r="A4015" s="1">
        <v>297</v>
      </c>
      <c r="B4015" s="1">
        <v>292786</v>
      </c>
      <c r="C4015" s="1">
        <v>2128.4679999999998</v>
      </c>
    </row>
    <row r="4016" spans="1:3" x14ac:dyDescent="0.2">
      <c r="A4016" s="1">
        <v>297</v>
      </c>
      <c r="B4016" s="1">
        <v>345131</v>
      </c>
      <c r="C4016" s="1">
        <v>1880.097</v>
      </c>
    </row>
    <row r="4017" spans="1:3" x14ac:dyDescent="0.2">
      <c r="A4017" s="1">
        <v>297</v>
      </c>
      <c r="B4017" s="1">
        <v>372750</v>
      </c>
      <c r="C4017" s="1">
        <v>8695.9339999999993</v>
      </c>
    </row>
    <row r="4018" spans="1:3" x14ac:dyDescent="0.2">
      <c r="A4018" s="1">
        <v>297</v>
      </c>
      <c r="B4018" s="1">
        <v>278470</v>
      </c>
      <c r="C4018" s="1">
        <v>9416.2350000000006</v>
      </c>
    </row>
    <row r="4019" spans="1:3" x14ac:dyDescent="0.2">
      <c r="A4019" s="1">
        <v>297</v>
      </c>
      <c r="B4019" s="1">
        <v>165657</v>
      </c>
      <c r="C4019" s="1">
        <v>11282.294</v>
      </c>
    </row>
    <row r="4020" spans="1:3" x14ac:dyDescent="0.2">
      <c r="A4020" s="1">
        <v>297</v>
      </c>
      <c r="B4020" s="1">
        <v>52057</v>
      </c>
      <c r="C4020" s="1">
        <v>11360.35</v>
      </c>
    </row>
    <row r="4021" spans="1:3" x14ac:dyDescent="0.2">
      <c r="A4021" s="1">
        <v>297</v>
      </c>
      <c r="B4021" s="1">
        <v>0</v>
      </c>
      <c r="C4021" s="1">
        <v>5233.3379999999997</v>
      </c>
    </row>
    <row r="4022" spans="1:3" x14ac:dyDescent="0.2">
      <c r="A4022" s="1">
        <v>298</v>
      </c>
      <c r="B4022" s="1">
        <v>142299</v>
      </c>
      <c r="C4022" s="1">
        <v>1219.586</v>
      </c>
    </row>
    <row r="4023" spans="1:3" x14ac:dyDescent="0.2">
      <c r="A4023" s="1">
        <v>298</v>
      </c>
      <c r="B4023" s="1">
        <v>295945</v>
      </c>
      <c r="C4023" s="1">
        <v>2097.5610000000001</v>
      </c>
    </row>
    <row r="4024" spans="1:3" x14ac:dyDescent="0.2">
      <c r="A4024" s="1">
        <v>298</v>
      </c>
      <c r="B4024" s="1">
        <v>417550</v>
      </c>
      <c r="C4024" s="1">
        <v>4924.2209999999995</v>
      </c>
    </row>
    <row r="4025" spans="1:3" x14ac:dyDescent="0.2">
      <c r="A4025" s="1">
        <v>298</v>
      </c>
      <c r="B4025" s="1">
        <v>311409</v>
      </c>
      <c r="C4025" s="1">
        <v>10586.852999999999</v>
      </c>
    </row>
    <row r="4026" spans="1:3" x14ac:dyDescent="0.2">
      <c r="A4026" s="1">
        <v>298</v>
      </c>
      <c r="B4026" s="1">
        <v>207649</v>
      </c>
      <c r="C4026" s="1">
        <v>10378.466</v>
      </c>
    </row>
    <row r="4027" spans="1:3" x14ac:dyDescent="0.2">
      <c r="A4027" s="1">
        <v>298</v>
      </c>
      <c r="B4027" s="1">
        <v>94784</v>
      </c>
      <c r="C4027" s="1">
        <v>11280.696</v>
      </c>
    </row>
    <row r="4028" spans="1:3" x14ac:dyDescent="0.2">
      <c r="A4028" s="1">
        <v>298</v>
      </c>
      <c r="B4028" s="1">
        <v>0</v>
      </c>
      <c r="C4028" s="1">
        <v>9498.7330000000002</v>
      </c>
    </row>
    <row r="4029" spans="1:3" x14ac:dyDescent="0.2">
      <c r="A4029" s="1">
        <v>299</v>
      </c>
      <c r="B4029" s="1">
        <v>39805</v>
      </c>
      <c r="C4029" s="1">
        <v>713.36500000000001</v>
      </c>
    </row>
    <row r="4030" spans="1:3" x14ac:dyDescent="0.2">
      <c r="A4030" s="1">
        <v>299</v>
      </c>
      <c r="B4030" s="1">
        <v>297665</v>
      </c>
      <c r="C4030" s="1">
        <v>1827.8320000000001</v>
      </c>
    </row>
    <row r="4031" spans="1:3" x14ac:dyDescent="0.2">
      <c r="A4031" s="1">
        <v>299</v>
      </c>
      <c r="B4031" s="1">
        <v>407566</v>
      </c>
      <c r="C4031" s="1">
        <v>2472.5500000000002</v>
      </c>
    </row>
    <row r="4032" spans="1:3" x14ac:dyDescent="0.2">
      <c r="A4032" s="1">
        <v>299</v>
      </c>
      <c r="B4032" s="1">
        <v>363253</v>
      </c>
      <c r="C4032" s="1">
        <v>8657.0360000000001</v>
      </c>
    </row>
    <row r="4033" spans="1:3" x14ac:dyDescent="0.2">
      <c r="A4033" s="1">
        <v>299</v>
      </c>
      <c r="B4033" s="1">
        <v>256050</v>
      </c>
      <c r="C4033" s="1">
        <v>10704.173000000001</v>
      </c>
    </row>
    <row r="4034" spans="1:3" x14ac:dyDescent="0.2">
      <c r="A4034" s="1">
        <v>299</v>
      </c>
      <c r="B4034" s="1">
        <v>147718</v>
      </c>
      <c r="C4034" s="1">
        <v>10819.321</v>
      </c>
    </row>
    <row r="4035" spans="1:3" x14ac:dyDescent="0.2">
      <c r="A4035" s="1">
        <v>299</v>
      </c>
      <c r="B4035" s="1">
        <v>29827</v>
      </c>
      <c r="C4035" s="1">
        <v>11787.800999999999</v>
      </c>
    </row>
    <row r="4036" spans="1:3" x14ac:dyDescent="0.2">
      <c r="A4036" s="1">
        <v>299</v>
      </c>
      <c r="B4036" s="1">
        <v>0</v>
      </c>
      <c r="C4036" s="1">
        <v>3009.5329999999999</v>
      </c>
    </row>
    <row r="4037" spans="1:3" x14ac:dyDescent="0.2">
      <c r="A4037" s="1">
        <v>300</v>
      </c>
      <c r="B4037" s="1">
        <v>209356</v>
      </c>
      <c r="C4037" s="1">
        <v>1684.1569999999999</v>
      </c>
    </row>
    <row r="4038" spans="1:3" x14ac:dyDescent="0.2">
      <c r="A4038" s="1">
        <v>300</v>
      </c>
      <c r="B4038" s="1">
        <v>390939</v>
      </c>
      <c r="C4038" s="1">
        <v>2960.5010000000002</v>
      </c>
    </row>
    <row r="4039" spans="1:3" x14ac:dyDescent="0.2">
      <c r="A4039" s="1">
        <v>300</v>
      </c>
      <c r="B4039" s="1">
        <v>413950</v>
      </c>
      <c r="C4039" s="1">
        <v>3933.9639999999999</v>
      </c>
    </row>
    <row r="4040" spans="1:3" x14ac:dyDescent="0.2">
      <c r="A4040" s="1">
        <v>300</v>
      </c>
      <c r="B4040" s="1">
        <v>305400</v>
      </c>
      <c r="C4040" s="1">
        <v>10862.385</v>
      </c>
    </row>
    <row r="4041" spans="1:3" x14ac:dyDescent="0.2">
      <c r="A4041" s="1">
        <v>300</v>
      </c>
      <c r="B4041" s="1">
        <v>197767</v>
      </c>
      <c r="C4041" s="1">
        <v>10750.763000000001</v>
      </c>
    </row>
    <row r="4042" spans="1:3" x14ac:dyDescent="0.2">
      <c r="A4042" s="1">
        <v>300</v>
      </c>
      <c r="B4042" s="1">
        <v>87603</v>
      </c>
      <c r="C4042" s="1">
        <v>11015.69</v>
      </c>
    </row>
    <row r="4043" spans="1:3" x14ac:dyDescent="0.2">
      <c r="A4043" s="1">
        <v>300</v>
      </c>
      <c r="B4043" s="1">
        <v>0</v>
      </c>
      <c r="C4043" s="1">
        <v>8785.0380000000005</v>
      </c>
    </row>
    <row r="4044" spans="1:3" x14ac:dyDescent="0.2">
      <c r="A4044" s="1">
        <v>301</v>
      </c>
      <c r="B4044" s="1">
        <v>53698</v>
      </c>
      <c r="C4044" s="1">
        <v>765.13199999999995</v>
      </c>
    </row>
    <row r="4045" spans="1:3" x14ac:dyDescent="0.2">
      <c r="A4045" s="1">
        <v>301</v>
      </c>
      <c r="B4045" s="1">
        <v>290738</v>
      </c>
      <c r="C4045" s="1">
        <v>2099.2379999999998</v>
      </c>
    </row>
    <row r="4046" spans="1:3" x14ac:dyDescent="0.2">
      <c r="A4046" s="1">
        <v>301</v>
      </c>
      <c r="B4046" s="1">
        <v>423192</v>
      </c>
      <c r="C4046" s="1">
        <v>2701.8919999999998</v>
      </c>
    </row>
    <row r="4047" spans="1:3" x14ac:dyDescent="0.2">
      <c r="A4047" s="1">
        <v>301</v>
      </c>
      <c r="B4047" s="1">
        <v>361662</v>
      </c>
      <c r="C4047" s="1">
        <v>8239.0519999999997</v>
      </c>
    </row>
    <row r="4048" spans="1:3" x14ac:dyDescent="0.2">
      <c r="A4048" s="1">
        <v>301</v>
      </c>
      <c r="B4048" s="1">
        <v>258384</v>
      </c>
      <c r="C4048" s="1">
        <v>10325.14</v>
      </c>
    </row>
    <row r="4049" spans="1:3" x14ac:dyDescent="0.2">
      <c r="A4049" s="1">
        <v>301</v>
      </c>
      <c r="B4049" s="1">
        <v>154250</v>
      </c>
      <c r="C4049" s="1">
        <v>10430.847</v>
      </c>
    </row>
    <row r="4050" spans="1:3" x14ac:dyDescent="0.2">
      <c r="A4050" s="1">
        <v>301</v>
      </c>
      <c r="B4050" s="1">
        <v>44550</v>
      </c>
      <c r="C4050" s="1">
        <v>10962.142</v>
      </c>
    </row>
    <row r="4051" spans="1:3" x14ac:dyDescent="0.2">
      <c r="A4051" s="1">
        <v>301</v>
      </c>
      <c r="B4051" s="1">
        <v>0</v>
      </c>
      <c r="C4051" s="1">
        <v>4469.6660000000002</v>
      </c>
    </row>
    <row r="4052" spans="1:3" x14ac:dyDescent="0.2">
      <c r="A4052" s="1">
        <v>302</v>
      </c>
      <c r="B4052" s="1">
        <v>172199</v>
      </c>
      <c r="C4052" s="1">
        <v>1380.518</v>
      </c>
    </row>
    <row r="4053" spans="1:3" x14ac:dyDescent="0.2">
      <c r="A4053" s="1">
        <v>302</v>
      </c>
      <c r="B4053" s="1">
        <v>307925</v>
      </c>
      <c r="C4053" s="1">
        <v>2214.86</v>
      </c>
    </row>
    <row r="4054" spans="1:3" x14ac:dyDescent="0.2">
      <c r="A4054" s="1">
        <v>302</v>
      </c>
      <c r="B4054" s="1">
        <v>411480</v>
      </c>
      <c r="C4054" s="1">
        <v>5223.2110000000002</v>
      </c>
    </row>
    <row r="4055" spans="1:3" x14ac:dyDescent="0.2">
      <c r="A4055" s="1">
        <v>302</v>
      </c>
      <c r="B4055" s="1">
        <v>301630</v>
      </c>
      <c r="C4055" s="1">
        <v>10987.954</v>
      </c>
    </row>
    <row r="4056" spans="1:3" x14ac:dyDescent="0.2">
      <c r="A4056" s="1">
        <v>302</v>
      </c>
      <c r="B4056" s="1">
        <v>192600</v>
      </c>
      <c r="C4056" s="1">
        <v>10913.005999999999</v>
      </c>
    </row>
    <row r="4057" spans="1:3" x14ac:dyDescent="0.2">
      <c r="A4057" s="1">
        <v>302</v>
      </c>
      <c r="B4057" s="1">
        <v>78100</v>
      </c>
      <c r="C4057" s="1">
        <v>11441.334999999999</v>
      </c>
    </row>
    <row r="4058" spans="1:3" x14ac:dyDescent="0.2">
      <c r="A4058" s="1">
        <v>302</v>
      </c>
      <c r="B4058" s="1">
        <v>0</v>
      </c>
      <c r="C4058" s="1">
        <v>7834.5169999999998</v>
      </c>
    </row>
    <row r="4059" spans="1:3" x14ac:dyDescent="0.2">
      <c r="A4059" s="1">
        <v>303</v>
      </c>
      <c r="B4059" s="1">
        <v>80484</v>
      </c>
      <c r="C4059" s="1">
        <v>962.67100000000005</v>
      </c>
    </row>
    <row r="4060" spans="1:3" x14ac:dyDescent="0.2">
      <c r="A4060" s="1">
        <v>303</v>
      </c>
      <c r="B4060" s="1">
        <v>304767</v>
      </c>
      <c r="C4060" s="1">
        <v>1765.558</v>
      </c>
    </row>
    <row r="4061" spans="1:3" x14ac:dyDescent="0.2">
      <c r="A4061" s="1">
        <v>303</v>
      </c>
      <c r="B4061" s="1">
        <v>440311</v>
      </c>
      <c r="C4061" s="1">
        <v>3216.7739999999999</v>
      </c>
    </row>
    <row r="4062" spans="1:3" x14ac:dyDescent="0.2">
      <c r="A4062" s="1">
        <v>303</v>
      </c>
      <c r="B4062" s="1">
        <v>344300</v>
      </c>
      <c r="C4062" s="1">
        <v>9599.7530000000006</v>
      </c>
    </row>
    <row r="4063" spans="1:3" x14ac:dyDescent="0.2">
      <c r="A4063" s="1">
        <v>303</v>
      </c>
      <c r="B4063" s="1">
        <v>240750</v>
      </c>
      <c r="C4063" s="1">
        <v>10361.587</v>
      </c>
    </row>
    <row r="4064" spans="1:3" x14ac:dyDescent="0.2">
      <c r="A4064" s="1">
        <v>303</v>
      </c>
      <c r="B4064" s="1">
        <v>136000</v>
      </c>
      <c r="C4064" s="1">
        <v>10455.227999999999</v>
      </c>
    </row>
    <row r="4065" spans="1:3" x14ac:dyDescent="0.2">
      <c r="A4065" s="1">
        <v>303</v>
      </c>
      <c r="B4065" s="1">
        <v>19661</v>
      </c>
      <c r="C4065" s="1">
        <v>11633.856</v>
      </c>
    </row>
    <row r="4066" spans="1:3" x14ac:dyDescent="0.2">
      <c r="A4066" s="1">
        <v>303</v>
      </c>
      <c r="B4066" s="1">
        <v>0</v>
      </c>
      <c r="C4066" s="1">
        <v>1995.4459999999999</v>
      </c>
    </row>
    <row r="4067" spans="1:3" x14ac:dyDescent="0.2">
      <c r="A4067" s="1">
        <v>304</v>
      </c>
      <c r="B4067" s="1">
        <v>212447</v>
      </c>
      <c r="C4067" s="1">
        <v>1760.384</v>
      </c>
    </row>
    <row r="4068" spans="1:3" x14ac:dyDescent="0.2">
      <c r="A4068" s="1">
        <v>304</v>
      </c>
      <c r="B4068" s="1">
        <v>399299</v>
      </c>
      <c r="C4068" s="1">
        <v>3482.2860000000001</v>
      </c>
    </row>
    <row r="4069" spans="1:3" x14ac:dyDescent="0.2">
      <c r="A4069" s="1">
        <v>304</v>
      </c>
      <c r="B4069" s="1">
        <v>409850</v>
      </c>
      <c r="C4069" s="1">
        <v>3757.2109999999998</v>
      </c>
    </row>
    <row r="4070" spans="1:3" x14ac:dyDescent="0.2">
      <c r="A4070" s="1">
        <v>304</v>
      </c>
      <c r="B4070" s="1">
        <v>306550</v>
      </c>
      <c r="C4070" s="1">
        <v>10341.254999999999</v>
      </c>
    </row>
    <row r="4071" spans="1:3" x14ac:dyDescent="0.2">
      <c r="A4071" s="1">
        <v>304</v>
      </c>
      <c r="B4071" s="1">
        <v>203600</v>
      </c>
      <c r="C4071" s="1">
        <v>10280.311</v>
      </c>
    </row>
    <row r="4072" spans="1:3" x14ac:dyDescent="0.2">
      <c r="A4072" s="1">
        <v>304</v>
      </c>
      <c r="B4072" s="1">
        <v>99800</v>
      </c>
      <c r="C4072" s="1">
        <v>10390.629999999999</v>
      </c>
    </row>
    <row r="4073" spans="1:3" x14ac:dyDescent="0.2">
      <c r="A4073" s="1">
        <v>304</v>
      </c>
      <c r="B4073" s="1">
        <v>0</v>
      </c>
      <c r="C4073" s="1">
        <v>9974.1859999999997</v>
      </c>
    </row>
    <row r="4074" spans="1:3" x14ac:dyDescent="0.2">
      <c r="A4074" s="1">
        <v>305</v>
      </c>
      <c r="B4074" s="1">
        <v>32940</v>
      </c>
      <c r="C4074" s="1">
        <v>544.495</v>
      </c>
    </row>
    <row r="4075" spans="1:3" x14ac:dyDescent="0.2">
      <c r="A4075" s="1">
        <v>305</v>
      </c>
      <c r="B4075" s="1">
        <v>275817</v>
      </c>
      <c r="C4075" s="1">
        <v>2046.857</v>
      </c>
    </row>
    <row r="4076" spans="1:3" x14ac:dyDescent="0.2">
      <c r="A4076" s="1">
        <v>305</v>
      </c>
      <c r="B4076" s="1">
        <v>377387</v>
      </c>
      <c r="C4076" s="1">
        <v>2603.482</v>
      </c>
    </row>
    <row r="4077" spans="1:3" x14ac:dyDescent="0.2">
      <c r="A4077" s="1">
        <v>305</v>
      </c>
      <c r="B4077" s="1">
        <v>387135</v>
      </c>
      <c r="C4077" s="1">
        <v>6058.6719999999996</v>
      </c>
    </row>
    <row r="4078" spans="1:3" x14ac:dyDescent="0.2">
      <c r="A4078" s="1">
        <v>305</v>
      </c>
      <c r="B4078" s="1">
        <v>278603</v>
      </c>
      <c r="C4078" s="1">
        <v>10868.522999999999</v>
      </c>
    </row>
    <row r="4079" spans="1:3" x14ac:dyDescent="0.2">
      <c r="A4079" s="1">
        <v>305</v>
      </c>
      <c r="B4079" s="1">
        <v>168900</v>
      </c>
      <c r="C4079" s="1">
        <v>10956.161</v>
      </c>
    </row>
    <row r="4080" spans="1:3" x14ac:dyDescent="0.2">
      <c r="A4080" s="1">
        <v>305</v>
      </c>
      <c r="B4080" s="1">
        <v>56311</v>
      </c>
      <c r="C4080" s="1">
        <v>11255.777</v>
      </c>
    </row>
    <row r="4081" spans="1:3" x14ac:dyDescent="0.2">
      <c r="A4081" s="1">
        <v>305</v>
      </c>
      <c r="B4081" s="1">
        <v>0</v>
      </c>
      <c r="C4081" s="1">
        <v>5660.299</v>
      </c>
    </row>
    <row r="4082" spans="1:3" x14ac:dyDescent="0.2">
      <c r="A4082" s="1">
        <v>306</v>
      </c>
      <c r="B4082" s="1">
        <v>139028</v>
      </c>
      <c r="C4082" s="1">
        <v>1209.5999999999999</v>
      </c>
    </row>
    <row r="4083" spans="1:3" x14ac:dyDescent="0.2">
      <c r="A4083" s="1">
        <v>306</v>
      </c>
      <c r="B4083" s="1">
        <v>315976</v>
      </c>
      <c r="C4083" s="1">
        <v>1984.288</v>
      </c>
    </row>
    <row r="4084" spans="1:3" x14ac:dyDescent="0.2">
      <c r="A4084" s="1">
        <v>306</v>
      </c>
      <c r="B4084" s="1">
        <v>413756</v>
      </c>
      <c r="C4084" s="1">
        <v>3173.9769999999999</v>
      </c>
    </row>
    <row r="4085" spans="1:3" x14ac:dyDescent="0.2">
      <c r="A4085" s="1">
        <v>306</v>
      </c>
      <c r="B4085" s="1">
        <v>332450</v>
      </c>
      <c r="C4085" s="1">
        <v>10362.674999999999</v>
      </c>
    </row>
    <row r="4086" spans="1:3" x14ac:dyDescent="0.2">
      <c r="A4086" s="1">
        <v>306</v>
      </c>
      <c r="B4086" s="1">
        <v>220944</v>
      </c>
      <c r="C4086" s="1">
        <v>11136.602000000001</v>
      </c>
    </row>
    <row r="4087" spans="1:3" x14ac:dyDescent="0.2">
      <c r="A4087" s="1">
        <v>306</v>
      </c>
      <c r="B4087" s="1">
        <v>110550</v>
      </c>
      <c r="C4087" s="1">
        <v>11044.156000000001</v>
      </c>
    </row>
    <row r="4088" spans="1:3" x14ac:dyDescent="0.2">
      <c r="A4088" s="1">
        <v>306</v>
      </c>
      <c r="B4088" s="1">
        <v>0</v>
      </c>
      <c r="C4088" s="1">
        <v>11079.33</v>
      </c>
    </row>
    <row r="4089" spans="1:3" x14ac:dyDescent="0.2">
      <c r="A4089" s="1">
        <v>307</v>
      </c>
      <c r="B4089" s="1">
        <v>21415</v>
      </c>
      <c r="C4089" s="1">
        <v>363.798</v>
      </c>
    </row>
    <row r="4090" spans="1:3" x14ac:dyDescent="0.2">
      <c r="A4090" s="1">
        <v>307</v>
      </c>
      <c r="B4090" s="1">
        <v>298223</v>
      </c>
      <c r="C4090" s="1">
        <v>2036.194</v>
      </c>
    </row>
    <row r="4091" spans="1:3" x14ac:dyDescent="0.2">
      <c r="A4091" s="1">
        <v>307</v>
      </c>
      <c r="B4091" s="1">
        <v>367521</v>
      </c>
      <c r="C4091" s="1">
        <v>1975.5170000000001</v>
      </c>
    </row>
    <row r="4092" spans="1:3" x14ac:dyDescent="0.2">
      <c r="A4092" s="1">
        <v>307</v>
      </c>
      <c r="B4092" s="1">
        <v>371856</v>
      </c>
      <c r="C4092" s="1">
        <v>8432.1409999999996</v>
      </c>
    </row>
    <row r="4093" spans="1:3" x14ac:dyDescent="0.2">
      <c r="A4093" s="1">
        <v>307</v>
      </c>
      <c r="B4093" s="1">
        <v>267202</v>
      </c>
      <c r="C4093" s="1">
        <v>10435.648999999999</v>
      </c>
    </row>
    <row r="4094" spans="1:3" x14ac:dyDescent="0.2">
      <c r="A4094" s="1">
        <v>307</v>
      </c>
      <c r="B4094" s="1">
        <v>157550</v>
      </c>
      <c r="C4094" s="1">
        <v>10986.299000000001</v>
      </c>
    </row>
    <row r="4095" spans="1:3" x14ac:dyDescent="0.2">
      <c r="A4095" s="1">
        <v>307</v>
      </c>
      <c r="B4095" s="1">
        <v>39650</v>
      </c>
      <c r="C4095" s="1">
        <v>11769.109</v>
      </c>
    </row>
    <row r="4096" spans="1:3" x14ac:dyDescent="0.2">
      <c r="A4096" s="1">
        <v>307</v>
      </c>
      <c r="B4096" s="1">
        <v>0</v>
      </c>
      <c r="C4096" s="1">
        <v>3991.4639999999999</v>
      </c>
    </row>
    <row r="4097" spans="1:3" x14ac:dyDescent="0.2">
      <c r="A4097" s="1">
        <v>308</v>
      </c>
      <c r="B4097" s="1">
        <v>190722</v>
      </c>
      <c r="C4097" s="1">
        <v>1352.521</v>
      </c>
    </row>
    <row r="4098" spans="1:3" x14ac:dyDescent="0.2">
      <c r="A4098" s="1">
        <v>308</v>
      </c>
      <c r="B4098" s="1">
        <v>406275</v>
      </c>
      <c r="C4098" s="1">
        <v>2809.0129999999999</v>
      </c>
    </row>
    <row r="4099" spans="1:3" x14ac:dyDescent="0.2">
      <c r="A4099" s="1">
        <v>308</v>
      </c>
      <c r="B4099" s="1">
        <v>431027</v>
      </c>
      <c r="C4099" s="1">
        <v>2418.3069999999998</v>
      </c>
    </row>
    <row r="4100" spans="1:3" x14ac:dyDescent="0.2">
      <c r="A4100" s="1">
        <v>308</v>
      </c>
      <c r="B4100" s="1">
        <v>324557</v>
      </c>
      <c r="C4100" s="1">
        <v>10942.78</v>
      </c>
    </row>
    <row r="4101" spans="1:3" x14ac:dyDescent="0.2">
      <c r="A4101" s="1">
        <v>308</v>
      </c>
      <c r="B4101" s="1">
        <v>215311</v>
      </c>
      <c r="C4101" s="1">
        <v>10932.621999999999</v>
      </c>
    </row>
    <row r="4102" spans="1:3" x14ac:dyDescent="0.2">
      <c r="A4102" s="1">
        <v>308</v>
      </c>
      <c r="B4102" s="1">
        <v>108000</v>
      </c>
      <c r="C4102" s="1">
        <v>10718.523999999999</v>
      </c>
    </row>
    <row r="4103" spans="1:3" x14ac:dyDescent="0.2">
      <c r="A4103" s="1">
        <v>308</v>
      </c>
      <c r="B4103" s="1">
        <v>0</v>
      </c>
      <c r="C4103" s="1">
        <v>10813.592000000001</v>
      </c>
    </row>
    <row r="4104" spans="1:3" x14ac:dyDescent="0.2">
      <c r="A4104" s="1">
        <v>309</v>
      </c>
      <c r="B4104" s="1">
        <v>22294</v>
      </c>
      <c r="C4104" s="1">
        <v>305.36099999999999</v>
      </c>
    </row>
    <row r="4105" spans="1:3" x14ac:dyDescent="0.2">
      <c r="A4105" s="1">
        <v>309</v>
      </c>
      <c r="B4105" s="1">
        <v>319219</v>
      </c>
      <c r="C4105" s="1">
        <v>1626.6659999999999</v>
      </c>
    </row>
    <row r="4106" spans="1:3" x14ac:dyDescent="0.2">
      <c r="A4106" s="1">
        <v>309</v>
      </c>
      <c r="B4106" s="1">
        <v>342311</v>
      </c>
      <c r="C4106" s="1">
        <v>2054.3359999999998</v>
      </c>
    </row>
    <row r="4107" spans="1:3" x14ac:dyDescent="0.2">
      <c r="A4107" s="1">
        <v>309</v>
      </c>
      <c r="B4107" s="1">
        <v>373278</v>
      </c>
      <c r="C4107" s="1">
        <v>8679.5570000000007</v>
      </c>
    </row>
    <row r="4108" spans="1:3" x14ac:dyDescent="0.2">
      <c r="A4108" s="1">
        <v>309</v>
      </c>
      <c r="B4108" s="1">
        <v>271850</v>
      </c>
      <c r="C4108" s="1">
        <v>10126.9</v>
      </c>
    </row>
    <row r="4109" spans="1:3" x14ac:dyDescent="0.2">
      <c r="A4109" s="1">
        <v>309</v>
      </c>
      <c r="B4109" s="1">
        <v>167111</v>
      </c>
      <c r="C4109" s="1">
        <v>10450.746999999999</v>
      </c>
    </row>
    <row r="4110" spans="1:3" x14ac:dyDescent="0.2">
      <c r="A4110" s="1">
        <v>309</v>
      </c>
      <c r="B4110" s="1">
        <v>55173</v>
      </c>
      <c r="C4110" s="1">
        <v>11198.96</v>
      </c>
    </row>
    <row r="4111" spans="1:3" x14ac:dyDescent="0.2">
      <c r="A4111" s="1">
        <v>309</v>
      </c>
      <c r="B4111" s="1">
        <v>0</v>
      </c>
      <c r="C4111" s="1">
        <v>5539.4870000000001</v>
      </c>
    </row>
    <row r="4112" spans="1:3" x14ac:dyDescent="0.2">
      <c r="A4112" s="1">
        <v>310</v>
      </c>
      <c r="B4112" s="1">
        <v>143869</v>
      </c>
      <c r="C4112" s="1">
        <v>1315.5930000000001</v>
      </c>
    </row>
    <row r="4113" spans="1:3" x14ac:dyDescent="0.2">
      <c r="A4113" s="1">
        <v>310</v>
      </c>
      <c r="B4113" s="1">
        <v>307292</v>
      </c>
      <c r="C4113" s="1">
        <v>1914.97</v>
      </c>
    </row>
    <row r="4114" spans="1:3" x14ac:dyDescent="0.2">
      <c r="A4114" s="1">
        <v>310</v>
      </c>
      <c r="B4114" s="1">
        <v>419862</v>
      </c>
      <c r="C4114" s="1">
        <v>4752.0860000000002</v>
      </c>
    </row>
    <row r="4115" spans="1:3" x14ac:dyDescent="0.2">
      <c r="A4115" s="1">
        <v>310</v>
      </c>
      <c r="B4115" s="1">
        <v>310350</v>
      </c>
      <c r="C4115" s="1">
        <v>10966.714</v>
      </c>
    </row>
    <row r="4116" spans="1:3" x14ac:dyDescent="0.2">
      <c r="A4116" s="1">
        <v>310</v>
      </c>
      <c r="B4116" s="1">
        <v>200813</v>
      </c>
      <c r="C4116" s="1">
        <v>10937.279</v>
      </c>
    </row>
    <row r="4117" spans="1:3" x14ac:dyDescent="0.2">
      <c r="A4117" s="1">
        <v>310</v>
      </c>
      <c r="B4117" s="1">
        <v>86168</v>
      </c>
      <c r="C4117" s="1">
        <v>11463.005999999999</v>
      </c>
    </row>
    <row r="4118" spans="1:3" x14ac:dyDescent="0.2">
      <c r="A4118" s="1">
        <v>310</v>
      </c>
      <c r="B4118" s="1">
        <v>0</v>
      </c>
      <c r="C4118" s="1">
        <v>8636.2549999999992</v>
      </c>
    </row>
    <row r="4119" spans="1:3" x14ac:dyDescent="0.2">
      <c r="A4119" s="1">
        <v>311</v>
      </c>
      <c r="B4119" s="1">
        <v>65189</v>
      </c>
      <c r="C4119" s="1">
        <v>768.19799999999998</v>
      </c>
    </row>
    <row r="4120" spans="1:3" x14ac:dyDescent="0.2">
      <c r="A4120" s="1">
        <v>311</v>
      </c>
      <c r="B4120" s="1">
        <v>295103</v>
      </c>
      <c r="C4120" s="1">
        <v>2170.2150000000001</v>
      </c>
    </row>
    <row r="4121" spans="1:3" x14ac:dyDescent="0.2">
      <c r="A4121" s="1">
        <v>311</v>
      </c>
      <c r="B4121" s="1">
        <v>436466</v>
      </c>
      <c r="C4121" s="1">
        <v>2920.317</v>
      </c>
    </row>
    <row r="4122" spans="1:3" x14ac:dyDescent="0.2">
      <c r="A4122" s="1">
        <v>311</v>
      </c>
      <c r="B4122" s="1">
        <v>338073</v>
      </c>
      <c r="C4122" s="1">
        <v>10298.719999999999</v>
      </c>
    </row>
    <row r="4123" spans="1:3" x14ac:dyDescent="0.2">
      <c r="A4123" s="1">
        <v>311</v>
      </c>
      <c r="B4123" s="1">
        <v>234850</v>
      </c>
      <c r="C4123" s="1">
        <v>10330.742</v>
      </c>
    </row>
    <row r="4124" spans="1:3" x14ac:dyDescent="0.2">
      <c r="A4124" s="1">
        <v>311</v>
      </c>
      <c r="B4124" s="1">
        <v>122911</v>
      </c>
      <c r="C4124" s="1">
        <v>11175.553</v>
      </c>
    </row>
    <row r="4125" spans="1:3" x14ac:dyDescent="0.2">
      <c r="A4125" s="1">
        <v>311</v>
      </c>
      <c r="B4125" s="1">
        <v>7156</v>
      </c>
      <c r="C4125" s="1">
        <v>11575.442999999999</v>
      </c>
    </row>
    <row r="4126" spans="1:3" x14ac:dyDescent="0.2">
      <c r="A4126" s="1">
        <v>311</v>
      </c>
      <c r="B4126" s="1">
        <v>0</v>
      </c>
      <c r="C4126" s="1">
        <v>746.35500000000002</v>
      </c>
    </row>
    <row r="4127" spans="1:3" x14ac:dyDescent="0.2">
      <c r="A4127" s="1">
        <v>312</v>
      </c>
      <c r="B4127" s="1">
        <v>275609</v>
      </c>
      <c r="C4127" s="1">
        <v>2012.644</v>
      </c>
    </row>
    <row r="4128" spans="1:3" x14ac:dyDescent="0.2">
      <c r="A4128" s="1">
        <v>312</v>
      </c>
      <c r="B4128" s="1">
        <v>341556</v>
      </c>
      <c r="C4128" s="1">
        <v>2139.3130000000001</v>
      </c>
    </row>
    <row r="4129" spans="1:3" x14ac:dyDescent="0.2">
      <c r="A4129" s="1">
        <v>312</v>
      </c>
      <c r="B4129" s="1">
        <v>373550</v>
      </c>
      <c r="C4129" s="1">
        <v>8466.3739999999998</v>
      </c>
    </row>
    <row r="4130" spans="1:3" x14ac:dyDescent="0.2">
      <c r="A4130" s="1">
        <v>312</v>
      </c>
      <c r="B4130" s="1">
        <v>263850</v>
      </c>
      <c r="C4130" s="1">
        <v>10976.075000000001</v>
      </c>
    </row>
    <row r="4131" spans="1:3" x14ac:dyDescent="0.2">
      <c r="A4131" s="1">
        <v>312</v>
      </c>
      <c r="B4131" s="1">
        <v>154136</v>
      </c>
      <c r="C4131" s="1">
        <v>10957.984</v>
      </c>
    </row>
    <row r="4132" spans="1:3" x14ac:dyDescent="0.2">
      <c r="A4132" s="1">
        <v>312</v>
      </c>
      <c r="B4132" s="1">
        <v>33900</v>
      </c>
      <c r="C4132" s="1">
        <v>12029.42</v>
      </c>
    </row>
    <row r="4133" spans="1:3" x14ac:dyDescent="0.2">
      <c r="A4133" s="1">
        <v>312</v>
      </c>
      <c r="B4133" s="1">
        <v>0</v>
      </c>
      <c r="C4133" s="1">
        <v>3411.9430000000002</v>
      </c>
    </row>
    <row r="4134" spans="1:3" x14ac:dyDescent="0.2">
      <c r="A4134" s="1">
        <v>313</v>
      </c>
      <c r="B4134" s="1">
        <v>219445</v>
      </c>
      <c r="C4134" s="1">
        <v>1497.0730000000001</v>
      </c>
    </row>
    <row r="4135" spans="1:3" x14ac:dyDescent="0.2">
      <c r="A4135" s="1">
        <v>313</v>
      </c>
      <c r="B4135" s="1">
        <v>346975</v>
      </c>
      <c r="C4135" s="1">
        <v>2877.9940000000001</v>
      </c>
    </row>
    <row r="4136" spans="1:3" x14ac:dyDescent="0.2">
      <c r="A4136" s="1">
        <v>313</v>
      </c>
      <c r="B4136" s="1">
        <v>403200</v>
      </c>
      <c r="C4136" s="1">
        <v>5288.6850000000004</v>
      </c>
    </row>
    <row r="4137" spans="1:3" x14ac:dyDescent="0.2">
      <c r="A4137" s="1">
        <v>313</v>
      </c>
      <c r="B4137" s="1">
        <v>290245</v>
      </c>
      <c r="C4137" s="1">
        <v>11275.278</v>
      </c>
    </row>
    <row r="4138" spans="1:3" x14ac:dyDescent="0.2">
      <c r="A4138" s="1">
        <v>313</v>
      </c>
      <c r="B4138" s="1">
        <v>178800</v>
      </c>
      <c r="C4138" s="1">
        <v>11157.28</v>
      </c>
    </row>
    <row r="4139" spans="1:3" x14ac:dyDescent="0.2">
      <c r="A4139" s="1">
        <v>313</v>
      </c>
      <c r="B4139" s="1">
        <v>64543</v>
      </c>
      <c r="C4139" s="1">
        <v>11412.239</v>
      </c>
    </row>
    <row r="4140" spans="1:3" x14ac:dyDescent="0.2">
      <c r="A4140" s="1">
        <v>313</v>
      </c>
      <c r="B4140" s="1">
        <v>0</v>
      </c>
      <c r="C4140" s="1">
        <v>6480.1610000000001</v>
      </c>
    </row>
    <row r="4141" spans="1:3" x14ac:dyDescent="0.2">
      <c r="A4141" s="1">
        <v>314</v>
      </c>
      <c r="B4141" s="1">
        <v>115331</v>
      </c>
      <c r="C4141" s="1">
        <v>1143.8710000000001</v>
      </c>
    </row>
    <row r="4142" spans="1:3" x14ac:dyDescent="0.2">
      <c r="A4142" s="1">
        <v>314</v>
      </c>
      <c r="B4142" s="1">
        <v>285505</v>
      </c>
      <c r="C4142" s="1">
        <v>1969.8510000000001</v>
      </c>
    </row>
    <row r="4143" spans="1:3" x14ac:dyDescent="0.2">
      <c r="A4143" s="1">
        <v>314</v>
      </c>
      <c r="B4143" s="1">
        <v>420000</v>
      </c>
      <c r="C4143" s="1">
        <v>4884.28</v>
      </c>
    </row>
    <row r="4144" spans="1:3" x14ac:dyDescent="0.2">
      <c r="A4144" s="1">
        <v>314</v>
      </c>
      <c r="B4144" s="1">
        <v>324950</v>
      </c>
      <c r="C4144" s="1">
        <v>9478.1610000000001</v>
      </c>
    </row>
    <row r="4145" spans="1:3" x14ac:dyDescent="0.2">
      <c r="A4145" s="1">
        <v>314</v>
      </c>
      <c r="B4145" s="1">
        <v>217750</v>
      </c>
      <c r="C4145" s="1">
        <v>10719.92</v>
      </c>
    </row>
    <row r="4146" spans="1:3" x14ac:dyDescent="0.2">
      <c r="A4146" s="1">
        <v>314</v>
      </c>
      <c r="B4146" s="1">
        <v>108274</v>
      </c>
      <c r="C4146" s="1">
        <v>10947.567999999999</v>
      </c>
    </row>
    <row r="4147" spans="1:3" x14ac:dyDescent="0.2">
      <c r="A4147" s="1">
        <v>314</v>
      </c>
      <c r="B4147" s="1">
        <v>0</v>
      </c>
      <c r="C4147" s="1">
        <v>10851.429</v>
      </c>
    </row>
    <row r="4148" spans="1:3" x14ac:dyDescent="0.2">
      <c r="A4148" s="1">
        <v>315</v>
      </c>
      <c r="B4148" s="1">
        <v>25726</v>
      </c>
      <c r="C4148" s="1">
        <v>385.82600000000002</v>
      </c>
    </row>
    <row r="4149" spans="1:3" x14ac:dyDescent="0.2">
      <c r="A4149" s="1">
        <v>315</v>
      </c>
      <c r="B4149" s="1">
        <v>306296</v>
      </c>
      <c r="C4149" s="1">
        <v>2124.9690000000001</v>
      </c>
    </row>
    <row r="4150" spans="1:3" x14ac:dyDescent="0.2">
      <c r="A4150" s="1">
        <v>315</v>
      </c>
      <c r="B4150" s="1">
        <v>364790</v>
      </c>
      <c r="C4150" s="1">
        <v>1707.4860000000001</v>
      </c>
    </row>
    <row r="4151" spans="1:3" x14ac:dyDescent="0.2">
      <c r="A4151" s="1">
        <v>315</v>
      </c>
      <c r="B4151" s="1">
        <v>365000</v>
      </c>
      <c r="C4151" s="1">
        <v>9271.5720000000001</v>
      </c>
    </row>
    <row r="4152" spans="1:3" x14ac:dyDescent="0.2">
      <c r="A4152" s="1">
        <v>315</v>
      </c>
      <c r="B4152" s="1">
        <v>257784</v>
      </c>
      <c r="C4152" s="1">
        <v>10690.007</v>
      </c>
    </row>
    <row r="4153" spans="1:3" x14ac:dyDescent="0.2">
      <c r="A4153" s="1">
        <v>315</v>
      </c>
      <c r="B4153" s="1">
        <v>149250</v>
      </c>
      <c r="C4153" s="1">
        <v>10853.164000000001</v>
      </c>
    </row>
    <row r="4154" spans="1:3" x14ac:dyDescent="0.2">
      <c r="A4154" s="1">
        <v>315</v>
      </c>
      <c r="B4154" s="1">
        <v>29250</v>
      </c>
      <c r="C4154" s="1">
        <v>12014.294</v>
      </c>
    </row>
    <row r="4155" spans="1:3" x14ac:dyDescent="0.2">
      <c r="A4155" s="1">
        <v>315</v>
      </c>
      <c r="B4155" s="1">
        <v>0</v>
      </c>
      <c r="C4155" s="1">
        <v>2941.1120000000001</v>
      </c>
    </row>
    <row r="4156" spans="1:3" x14ac:dyDescent="0.2">
      <c r="A4156" s="1">
        <v>316</v>
      </c>
      <c r="B4156" s="1">
        <v>241648</v>
      </c>
      <c r="C4156" s="1">
        <v>1547.078</v>
      </c>
    </row>
    <row r="4157" spans="1:3" x14ac:dyDescent="0.2">
      <c r="A4157" s="1">
        <v>316</v>
      </c>
      <c r="B4157" s="1">
        <v>333509</v>
      </c>
      <c r="C4157" s="1">
        <v>1872.961</v>
      </c>
    </row>
    <row r="4158" spans="1:3" x14ac:dyDescent="0.2">
      <c r="A4158" s="1">
        <v>316</v>
      </c>
      <c r="B4158" s="1">
        <v>416683</v>
      </c>
      <c r="C4158" s="1">
        <v>4880.2780000000002</v>
      </c>
    </row>
    <row r="4159" spans="1:3" x14ac:dyDescent="0.2">
      <c r="A4159" s="1">
        <v>316</v>
      </c>
      <c r="B4159" s="1">
        <v>319200</v>
      </c>
      <c r="C4159" s="1">
        <v>9777.8670000000002</v>
      </c>
    </row>
    <row r="4160" spans="1:3" x14ac:dyDescent="0.2">
      <c r="A4160" s="1">
        <v>316</v>
      </c>
      <c r="B4160" s="1">
        <v>206475</v>
      </c>
      <c r="C4160" s="1">
        <v>11266.357</v>
      </c>
    </row>
    <row r="4161" spans="1:3" x14ac:dyDescent="0.2">
      <c r="A4161" s="1">
        <v>316</v>
      </c>
      <c r="B4161" s="1">
        <v>92350</v>
      </c>
      <c r="C4161" s="1">
        <v>11381.708000000001</v>
      </c>
    </row>
    <row r="4162" spans="1:3" x14ac:dyDescent="0.2">
      <c r="A4162" s="1">
        <v>316</v>
      </c>
      <c r="B4162" s="1">
        <v>0</v>
      </c>
      <c r="C4162" s="1">
        <v>9257.884</v>
      </c>
    </row>
    <row r="4163" spans="1:3" x14ac:dyDescent="0.2">
      <c r="A4163" s="1">
        <v>317</v>
      </c>
      <c r="B4163" s="1">
        <v>53988</v>
      </c>
      <c r="C4163" s="1">
        <v>721.95899999999995</v>
      </c>
    </row>
    <row r="4164" spans="1:3" x14ac:dyDescent="0.2">
      <c r="A4164" s="1">
        <v>317</v>
      </c>
      <c r="B4164" s="1">
        <v>288500</v>
      </c>
      <c r="C4164" s="1">
        <v>1830.1690000000001</v>
      </c>
    </row>
    <row r="4165" spans="1:3" x14ac:dyDescent="0.2">
      <c r="A4165" s="1">
        <v>317</v>
      </c>
      <c r="B4165" s="1">
        <v>402607</v>
      </c>
      <c r="C4165" s="1">
        <v>2900.3240000000001</v>
      </c>
    </row>
    <row r="4166" spans="1:3" x14ac:dyDescent="0.2">
      <c r="A4166" s="1">
        <v>317</v>
      </c>
      <c r="B4166" s="1">
        <v>355697</v>
      </c>
      <c r="C4166" s="1">
        <v>8948.8629999999994</v>
      </c>
    </row>
    <row r="4167" spans="1:3" x14ac:dyDescent="0.2">
      <c r="A4167" s="1">
        <v>317</v>
      </c>
      <c r="B4167" s="1">
        <v>246454</v>
      </c>
      <c r="C4167" s="1">
        <v>10917.815000000001</v>
      </c>
    </row>
    <row r="4168" spans="1:3" x14ac:dyDescent="0.2">
      <c r="A4168" s="1">
        <v>317</v>
      </c>
      <c r="B4168" s="1">
        <v>139180</v>
      </c>
      <c r="C4168" s="1">
        <v>10727.28</v>
      </c>
    </row>
    <row r="4169" spans="1:3" x14ac:dyDescent="0.2">
      <c r="A4169" s="1">
        <v>317</v>
      </c>
      <c r="B4169" s="1">
        <v>22300</v>
      </c>
      <c r="C4169" s="1">
        <v>11713.781999999999</v>
      </c>
    </row>
    <row r="4170" spans="1:3" x14ac:dyDescent="0.2">
      <c r="A4170" s="1">
        <v>317</v>
      </c>
      <c r="B4170" s="1">
        <v>0</v>
      </c>
      <c r="C4170" s="1">
        <v>2234.4180000000001</v>
      </c>
    </row>
    <row r="4171" spans="1:3" x14ac:dyDescent="0.2">
      <c r="A4171" s="1">
        <v>318</v>
      </c>
      <c r="B4171" s="1">
        <v>236240</v>
      </c>
      <c r="C4171" s="1">
        <v>1804.557</v>
      </c>
    </row>
    <row r="4172" spans="1:3" x14ac:dyDescent="0.2">
      <c r="A4172" s="1">
        <v>318</v>
      </c>
      <c r="B4172" s="1">
        <v>316863</v>
      </c>
      <c r="C4172" s="1">
        <v>1935.893</v>
      </c>
    </row>
    <row r="4173" spans="1:3" x14ac:dyDescent="0.2">
      <c r="A4173" s="1">
        <v>318</v>
      </c>
      <c r="B4173" s="1">
        <v>376150</v>
      </c>
      <c r="C4173" s="1">
        <v>8624.4060000000009</v>
      </c>
    </row>
    <row r="4174" spans="1:3" x14ac:dyDescent="0.2">
      <c r="A4174" s="1">
        <v>318</v>
      </c>
      <c r="B4174" s="1">
        <v>294300</v>
      </c>
      <c r="C4174" s="1">
        <v>8192.0810000000001</v>
      </c>
    </row>
    <row r="4175" spans="1:3" x14ac:dyDescent="0.2">
      <c r="A4175" s="1">
        <v>318</v>
      </c>
      <c r="B4175" s="1">
        <v>187817</v>
      </c>
      <c r="C4175" s="1">
        <v>10620.272999999999</v>
      </c>
    </row>
    <row r="4176" spans="1:3" x14ac:dyDescent="0.2">
      <c r="A4176" s="1">
        <v>318</v>
      </c>
      <c r="B4176" s="1">
        <v>72563</v>
      </c>
      <c r="C4176" s="1">
        <v>11524.94</v>
      </c>
    </row>
    <row r="4177" spans="1:3" x14ac:dyDescent="0.2">
      <c r="A4177" s="1">
        <v>318</v>
      </c>
      <c r="B4177" s="1">
        <v>0</v>
      </c>
      <c r="C4177" s="1">
        <v>7286.2849999999999</v>
      </c>
    </row>
    <row r="4178" spans="1:3" x14ac:dyDescent="0.2">
      <c r="A4178" s="1">
        <v>319</v>
      </c>
      <c r="B4178" s="1">
        <v>115295</v>
      </c>
      <c r="C4178" s="1">
        <v>1134.643</v>
      </c>
    </row>
    <row r="4179" spans="1:3" x14ac:dyDescent="0.2">
      <c r="A4179" s="1">
        <v>319</v>
      </c>
      <c r="B4179" s="1">
        <v>295028</v>
      </c>
      <c r="C4179" s="1">
        <v>1765.404</v>
      </c>
    </row>
    <row r="4180" spans="1:3" x14ac:dyDescent="0.2">
      <c r="A4180" s="1">
        <v>319</v>
      </c>
      <c r="B4180" s="1">
        <v>444365</v>
      </c>
      <c r="C4180" s="1">
        <v>2637.4639999999999</v>
      </c>
    </row>
    <row r="4181" spans="1:3" x14ac:dyDescent="0.2">
      <c r="A4181" s="1">
        <v>319</v>
      </c>
      <c r="B4181" s="1">
        <v>369400</v>
      </c>
      <c r="C4181" s="1">
        <v>7508.5010000000002</v>
      </c>
    </row>
    <row r="4182" spans="1:3" x14ac:dyDescent="0.2">
      <c r="A4182" s="1">
        <v>319</v>
      </c>
      <c r="B4182" s="1">
        <v>259100</v>
      </c>
      <c r="C4182" s="1">
        <v>11011.223</v>
      </c>
    </row>
    <row r="4183" spans="1:3" x14ac:dyDescent="0.2">
      <c r="A4183" s="1">
        <v>319</v>
      </c>
      <c r="B4183" s="1">
        <v>150400</v>
      </c>
      <c r="C4183" s="1">
        <v>10864.346</v>
      </c>
    </row>
    <row r="4184" spans="1:3" x14ac:dyDescent="0.2">
      <c r="A4184" s="1">
        <v>319</v>
      </c>
      <c r="B4184" s="1">
        <v>37097</v>
      </c>
      <c r="C4184" s="1">
        <v>11326.322</v>
      </c>
    </row>
    <row r="4185" spans="1:3" x14ac:dyDescent="0.2">
      <c r="A4185" s="1">
        <v>319</v>
      </c>
      <c r="B4185" s="1">
        <v>0</v>
      </c>
      <c r="C4185" s="1">
        <v>3739.4180000000001</v>
      </c>
    </row>
    <row r="4186" spans="1:3" x14ac:dyDescent="0.2">
      <c r="A4186" s="1">
        <v>320</v>
      </c>
      <c r="B4186" s="1">
        <v>211737</v>
      </c>
      <c r="C4186" s="1">
        <v>1635.001</v>
      </c>
    </row>
    <row r="4187" spans="1:3" x14ac:dyDescent="0.2">
      <c r="A4187" s="1">
        <v>320</v>
      </c>
      <c r="B4187" s="1">
        <v>389664</v>
      </c>
      <c r="C4187" s="1">
        <v>1958.0419999999999</v>
      </c>
    </row>
    <row r="4188" spans="1:3" x14ac:dyDescent="0.2">
      <c r="A4188" s="1">
        <v>320</v>
      </c>
      <c r="B4188" s="1">
        <v>426516</v>
      </c>
      <c r="C4188" s="1">
        <v>3728.1770000000001</v>
      </c>
    </row>
    <row r="4189" spans="1:3" x14ac:dyDescent="0.2">
      <c r="A4189" s="1">
        <v>320</v>
      </c>
      <c r="B4189" s="1">
        <v>315650</v>
      </c>
      <c r="C4189" s="1">
        <v>11085.023999999999</v>
      </c>
    </row>
    <row r="4190" spans="1:3" x14ac:dyDescent="0.2">
      <c r="A4190" s="1">
        <v>320</v>
      </c>
      <c r="B4190" s="1">
        <v>206032</v>
      </c>
      <c r="C4190" s="1">
        <v>10959.683999999999</v>
      </c>
    </row>
    <row r="4191" spans="1:3" x14ac:dyDescent="0.2">
      <c r="A4191" s="1">
        <v>320</v>
      </c>
      <c r="B4191" s="1">
        <v>94150</v>
      </c>
      <c r="C4191" s="1">
        <v>11203.168</v>
      </c>
    </row>
    <row r="4192" spans="1:3" x14ac:dyDescent="0.2">
      <c r="A4192" s="1">
        <v>320</v>
      </c>
      <c r="B4192" s="1">
        <v>0</v>
      </c>
      <c r="C4192" s="1">
        <v>9422.7790000000005</v>
      </c>
    </row>
    <row r="4193" spans="1:3" x14ac:dyDescent="0.2">
      <c r="A4193" s="1">
        <v>321</v>
      </c>
      <c r="B4193" s="1">
        <v>49825</v>
      </c>
      <c r="C4193" s="1">
        <v>679.01099999999997</v>
      </c>
    </row>
    <row r="4194" spans="1:3" x14ac:dyDescent="0.2">
      <c r="A4194" s="1">
        <v>321</v>
      </c>
      <c r="B4194" s="1">
        <v>301622</v>
      </c>
      <c r="C4194" s="1">
        <v>1986.7829999999999</v>
      </c>
    </row>
    <row r="4195" spans="1:3" x14ac:dyDescent="0.2">
      <c r="A4195" s="1">
        <v>321</v>
      </c>
      <c r="B4195" s="1">
        <v>408025</v>
      </c>
      <c r="C4195" s="1">
        <v>3080.808</v>
      </c>
    </row>
    <row r="4196" spans="1:3" x14ac:dyDescent="0.2">
      <c r="A4196" s="1">
        <v>321</v>
      </c>
      <c r="B4196" s="1">
        <v>342450</v>
      </c>
      <c r="C4196" s="1">
        <v>9987.7469999999994</v>
      </c>
    </row>
    <row r="4197" spans="1:3" x14ac:dyDescent="0.2">
      <c r="A4197" s="1">
        <v>321</v>
      </c>
      <c r="B4197" s="1">
        <v>233750</v>
      </c>
      <c r="C4197" s="1">
        <v>10876.384</v>
      </c>
    </row>
    <row r="4198" spans="1:3" x14ac:dyDescent="0.2">
      <c r="A4198" s="1">
        <v>321</v>
      </c>
      <c r="B4198" s="1">
        <v>119916</v>
      </c>
      <c r="C4198" s="1">
        <v>11352.884</v>
      </c>
    </row>
    <row r="4199" spans="1:3" x14ac:dyDescent="0.2">
      <c r="A4199" s="1">
        <v>321</v>
      </c>
      <c r="B4199" s="1">
        <v>0</v>
      </c>
      <c r="C4199" s="1">
        <v>12022.56</v>
      </c>
    </row>
    <row r="4200" spans="1:3" x14ac:dyDescent="0.2">
      <c r="A4200" s="1">
        <v>322</v>
      </c>
      <c r="B4200" s="1">
        <v>5839</v>
      </c>
      <c r="C4200" s="1">
        <v>210.38499999999999</v>
      </c>
    </row>
    <row r="4201" spans="1:3" x14ac:dyDescent="0.2">
      <c r="A4201" s="1">
        <v>322</v>
      </c>
      <c r="B4201" s="1">
        <v>297792</v>
      </c>
      <c r="C4201" s="1">
        <v>2396.1129999999998</v>
      </c>
    </row>
    <row r="4202" spans="1:3" x14ac:dyDescent="0.2">
      <c r="A4202" s="1">
        <v>322</v>
      </c>
      <c r="B4202" s="1">
        <v>359160</v>
      </c>
      <c r="C4202" s="1">
        <v>2151.625</v>
      </c>
    </row>
    <row r="4203" spans="1:3" x14ac:dyDescent="0.2">
      <c r="A4203" s="1">
        <v>322</v>
      </c>
      <c r="B4203" s="1">
        <v>357141</v>
      </c>
      <c r="C4203" s="1">
        <v>9514.2639999999992</v>
      </c>
    </row>
    <row r="4204" spans="1:3" x14ac:dyDescent="0.2">
      <c r="A4204" s="1">
        <v>322</v>
      </c>
      <c r="B4204" s="1">
        <v>254350</v>
      </c>
      <c r="C4204" s="1">
        <v>10273.463</v>
      </c>
    </row>
    <row r="4205" spans="1:3" x14ac:dyDescent="0.2">
      <c r="A4205" s="1">
        <v>322</v>
      </c>
      <c r="B4205" s="1">
        <v>141100</v>
      </c>
      <c r="C4205" s="1">
        <v>11324.349</v>
      </c>
    </row>
    <row r="4206" spans="1:3" x14ac:dyDescent="0.2">
      <c r="A4206" s="1">
        <v>322</v>
      </c>
      <c r="B4206" s="1">
        <v>18362</v>
      </c>
      <c r="C4206" s="1">
        <v>12268.376</v>
      </c>
    </row>
    <row r="4207" spans="1:3" x14ac:dyDescent="0.2">
      <c r="A4207" s="1">
        <v>322</v>
      </c>
      <c r="B4207" s="1">
        <v>0</v>
      </c>
      <c r="C4207" s="1">
        <v>1857.9090000000001</v>
      </c>
    </row>
    <row r="4208" spans="1:3" x14ac:dyDescent="0.2">
      <c r="A4208" s="1">
        <v>323</v>
      </c>
      <c r="B4208" s="1">
        <v>279067</v>
      </c>
      <c r="C4208" s="1">
        <v>1726.5609999999999</v>
      </c>
    </row>
    <row r="4209" spans="1:3" x14ac:dyDescent="0.2">
      <c r="A4209" s="1">
        <v>323</v>
      </c>
      <c r="B4209" s="1">
        <v>316816</v>
      </c>
      <c r="C4209" s="1">
        <v>1809.9079999999999</v>
      </c>
    </row>
    <row r="4210" spans="1:3" x14ac:dyDescent="0.2">
      <c r="A4210" s="1">
        <v>323</v>
      </c>
      <c r="B4210" s="1">
        <v>401150</v>
      </c>
      <c r="C4210" s="1">
        <v>6338.5050000000001</v>
      </c>
    </row>
    <row r="4211" spans="1:3" x14ac:dyDescent="0.2">
      <c r="A4211" s="1">
        <v>323</v>
      </c>
      <c r="B4211" s="1">
        <v>327324</v>
      </c>
      <c r="C4211" s="1">
        <v>7355.2079999999996</v>
      </c>
    </row>
    <row r="4212" spans="1:3" x14ac:dyDescent="0.2">
      <c r="A4212" s="1">
        <v>323</v>
      </c>
      <c r="B4212" s="1">
        <v>217164</v>
      </c>
      <c r="C4212" s="1">
        <v>11015.956</v>
      </c>
    </row>
    <row r="4213" spans="1:3" x14ac:dyDescent="0.2">
      <c r="A4213" s="1">
        <v>323</v>
      </c>
      <c r="B4213" s="1">
        <v>104450</v>
      </c>
      <c r="C4213" s="1">
        <v>11296.215</v>
      </c>
    </row>
    <row r="4214" spans="1:3" x14ac:dyDescent="0.2">
      <c r="A4214" s="1">
        <v>323</v>
      </c>
      <c r="B4214" s="1">
        <v>0</v>
      </c>
      <c r="C4214" s="1">
        <v>10438.021000000001</v>
      </c>
    </row>
    <row r="4215" spans="1:3" x14ac:dyDescent="0.2">
      <c r="A4215" s="1">
        <v>324</v>
      </c>
      <c r="B4215" s="1">
        <v>30421</v>
      </c>
      <c r="C4215" s="1">
        <v>426.37299999999999</v>
      </c>
    </row>
    <row r="4216" spans="1:3" x14ac:dyDescent="0.2">
      <c r="A4216" s="1">
        <v>324</v>
      </c>
      <c r="B4216" s="1">
        <v>302725</v>
      </c>
      <c r="C4216" s="1">
        <v>2281.462</v>
      </c>
    </row>
    <row r="4217" spans="1:3" x14ac:dyDescent="0.2">
      <c r="A4217" s="1">
        <v>324</v>
      </c>
      <c r="B4217" s="1">
        <v>377363</v>
      </c>
      <c r="C4217" s="1">
        <v>2445.8519999999999</v>
      </c>
    </row>
    <row r="4218" spans="1:3" x14ac:dyDescent="0.2">
      <c r="A4218" s="1">
        <v>324</v>
      </c>
      <c r="B4218" s="1">
        <v>363598</v>
      </c>
      <c r="C4218" s="1">
        <v>8452.1509999999998</v>
      </c>
    </row>
    <row r="4219" spans="1:3" x14ac:dyDescent="0.2">
      <c r="A4219" s="1">
        <v>324</v>
      </c>
      <c r="B4219" s="1">
        <v>255183</v>
      </c>
      <c r="C4219" s="1">
        <v>10844.864</v>
      </c>
    </row>
    <row r="4220" spans="1:3" x14ac:dyDescent="0.2">
      <c r="A4220" s="1">
        <v>324</v>
      </c>
      <c r="B4220" s="1">
        <v>145050</v>
      </c>
      <c r="C4220" s="1">
        <v>11022.075999999999</v>
      </c>
    </row>
    <row r="4221" spans="1:3" x14ac:dyDescent="0.2">
      <c r="A4221" s="1">
        <v>324</v>
      </c>
      <c r="B4221" s="1">
        <v>20603</v>
      </c>
      <c r="C4221" s="1">
        <v>12419.811</v>
      </c>
    </row>
    <row r="4222" spans="1:3" x14ac:dyDescent="0.2">
      <c r="A4222" s="1">
        <v>324</v>
      </c>
      <c r="B4222" s="1">
        <v>0</v>
      </c>
      <c r="C4222" s="1">
        <v>2090.5430000000001</v>
      </c>
    </row>
    <row r="4223" spans="1:3" x14ac:dyDescent="0.2">
      <c r="A4223" s="1">
        <v>325</v>
      </c>
      <c r="B4223" s="1">
        <v>240086</v>
      </c>
      <c r="C4223" s="1">
        <v>1893.0840000000001</v>
      </c>
    </row>
    <row r="4224" spans="1:3" x14ac:dyDescent="0.2">
      <c r="A4224" s="1">
        <v>325</v>
      </c>
      <c r="B4224" s="1">
        <v>387143</v>
      </c>
      <c r="C4224" s="1">
        <v>3466.3719999999998</v>
      </c>
    </row>
    <row r="4225" spans="1:3" x14ac:dyDescent="0.2">
      <c r="A4225" s="1">
        <v>325</v>
      </c>
      <c r="B4225" s="1">
        <v>410763</v>
      </c>
      <c r="C4225" s="1">
        <v>3529.9850000000001</v>
      </c>
    </row>
    <row r="4226" spans="1:3" x14ac:dyDescent="0.2">
      <c r="A4226" s="1">
        <v>325</v>
      </c>
      <c r="B4226" s="1">
        <v>296400</v>
      </c>
      <c r="C4226" s="1">
        <v>11439.424999999999</v>
      </c>
    </row>
    <row r="4227" spans="1:3" x14ac:dyDescent="0.2">
      <c r="A4227" s="1">
        <v>325</v>
      </c>
      <c r="B4227" s="1">
        <v>181550</v>
      </c>
      <c r="C4227" s="1">
        <v>11495.097</v>
      </c>
    </row>
    <row r="4228" spans="1:3" x14ac:dyDescent="0.2">
      <c r="A4228" s="1">
        <v>325</v>
      </c>
      <c r="B4228" s="1">
        <v>65503</v>
      </c>
      <c r="C4228" s="1">
        <v>11586.037</v>
      </c>
    </row>
    <row r="4229" spans="1:3" x14ac:dyDescent="0.2">
      <c r="A4229" s="1">
        <v>325</v>
      </c>
      <c r="B4229" s="1">
        <v>0</v>
      </c>
      <c r="C4229" s="1">
        <v>6575.9369999999999</v>
      </c>
    </row>
    <row r="4230" spans="1:3" x14ac:dyDescent="0.2">
      <c r="A4230" s="1">
        <v>326</v>
      </c>
      <c r="B4230" s="1">
        <v>130477</v>
      </c>
      <c r="C4230" s="1">
        <v>1245.7380000000001</v>
      </c>
    </row>
    <row r="4231" spans="1:3" x14ac:dyDescent="0.2">
      <c r="A4231" s="1">
        <v>326</v>
      </c>
      <c r="B4231" s="1">
        <v>286561</v>
      </c>
      <c r="C4231" s="1">
        <v>2041.211</v>
      </c>
    </row>
    <row r="4232" spans="1:3" x14ac:dyDescent="0.2">
      <c r="A4232" s="1">
        <v>326</v>
      </c>
      <c r="B4232" s="1">
        <v>411629</v>
      </c>
      <c r="C4232" s="1">
        <v>5517.9530000000004</v>
      </c>
    </row>
    <row r="4233" spans="1:3" x14ac:dyDescent="0.2">
      <c r="A4233" s="1">
        <v>326</v>
      </c>
      <c r="B4233" s="1">
        <v>322050</v>
      </c>
      <c r="C4233" s="1">
        <v>8964.3539999999994</v>
      </c>
    </row>
    <row r="4234" spans="1:3" x14ac:dyDescent="0.2">
      <c r="A4234" s="1">
        <v>326</v>
      </c>
      <c r="B4234" s="1">
        <v>212900</v>
      </c>
      <c r="C4234" s="1">
        <v>10935.483</v>
      </c>
    </row>
    <row r="4235" spans="1:3" x14ac:dyDescent="0.2">
      <c r="A4235" s="1">
        <v>326</v>
      </c>
      <c r="B4235" s="1">
        <v>101736</v>
      </c>
      <c r="C4235" s="1">
        <v>11085.938</v>
      </c>
    </row>
    <row r="4236" spans="1:3" x14ac:dyDescent="0.2">
      <c r="A4236" s="1">
        <v>326</v>
      </c>
      <c r="B4236" s="1">
        <v>0</v>
      </c>
      <c r="C4236" s="1">
        <v>10203.093999999999</v>
      </c>
    </row>
    <row r="4237" spans="1:3" x14ac:dyDescent="0.2">
      <c r="A4237" s="1">
        <v>327</v>
      </c>
      <c r="B4237" s="1">
        <v>38408</v>
      </c>
      <c r="C4237" s="1">
        <v>564.58399999999995</v>
      </c>
    </row>
    <row r="4238" spans="1:3" x14ac:dyDescent="0.2">
      <c r="A4238" s="1">
        <v>327</v>
      </c>
      <c r="B4238" s="1">
        <v>289712</v>
      </c>
      <c r="C4238" s="1">
        <v>2209.3420000000001</v>
      </c>
    </row>
    <row r="4239" spans="1:3" x14ac:dyDescent="0.2">
      <c r="A4239" s="1">
        <v>327</v>
      </c>
      <c r="B4239" s="1">
        <v>396714</v>
      </c>
      <c r="C4239" s="1">
        <v>2748.2829999999999</v>
      </c>
    </row>
    <row r="4240" spans="1:3" x14ac:dyDescent="0.2">
      <c r="A4240" s="1">
        <v>327</v>
      </c>
      <c r="B4240" s="1">
        <v>377578</v>
      </c>
      <c r="C4240" s="1">
        <v>6686.7870000000003</v>
      </c>
    </row>
    <row r="4241" spans="1:3" x14ac:dyDescent="0.2">
      <c r="A4241" s="1">
        <v>327</v>
      </c>
      <c r="B4241" s="1">
        <v>266500</v>
      </c>
      <c r="C4241" s="1">
        <v>11139.71</v>
      </c>
    </row>
    <row r="4242" spans="1:3" x14ac:dyDescent="0.2">
      <c r="A4242" s="1">
        <v>327</v>
      </c>
      <c r="B4242" s="1">
        <v>154885</v>
      </c>
      <c r="C4242" s="1">
        <v>11133.879000000001</v>
      </c>
    </row>
    <row r="4243" spans="1:3" x14ac:dyDescent="0.2">
      <c r="A4243" s="1">
        <v>327</v>
      </c>
      <c r="B4243" s="1">
        <v>36000</v>
      </c>
      <c r="C4243" s="1">
        <v>11884.06</v>
      </c>
    </row>
    <row r="4244" spans="1:3" x14ac:dyDescent="0.2">
      <c r="A4244" s="1">
        <v>327</v>
      </c>
      <c r="B4244" s="1">
        <v>0</v>
      </c>
      <c r="C4244" s="1">
        <v>3628.2750000000001</v>
      </c>
    </row>
    <row r="4245" spans="1:3" x14ac:dyDescent="0.2">
      <c r="A4245" s="1">
        <v>328</v>
      </c>
      <c r="B4245" s="1">
        <v>211386</v>
      </c>
      <c r="C4245" s="1">
        <v>1690.6890000000001</v>
      </c>
    </row>
    <row r="4246" spans="1:3" x14ac:dyDescent="0.2">
      <c r="A4246" s="1">
        <v>328</v>
      </c>
      <c r="B4246" s="1">
        <v>343847</v>
      </c>
      <c r="C4246" s="1">
        <v>3662.1289999999999</v>
      </c>
    </row>
    <row r="4247" spans="1:3" x14ac:dyDescent="0.2">
      <c r="A4247" s="1">
        <v>328</v>
      </c>
      <c r="B4247" s="1">
        <v>403550</v>
      </c>
      <c r="C4247" s="1">
        <v>4270.0569999999998</v>
      </c>
    </row>
    <row r="4248" spans="1:3" x14ac:dyDescent="0.2">
      <c r="A4248" s="1">
        <v>328</v>
      </c>
      <c r="B4248" s="1">
        <v>287933</v>
      </c>
      <c r="C4248" s="1">
        <v>11552.634</v>
      </c>
    </row>
    <row r="4249" spans="1:3" x14ac:dyDescent="0.2">
      <c r="A4249" s="1">
        <v>328</v>
      </c>
      <c r="B4249" s="1">
        <v>171467</v>
      </c>
      <c r="C4249" s="1">
        <v>11674.397000000001</v>
      </c>
    </row>
    <row r="4250" spans="1:3" x14ac:dyDescent="0.2">
      <c r="A4250" s="1">
        <v>328</v>
      </c>
      <c r="B4250" s="1">
        <v>51690</v>
      </c>
      <c r="C4250" s="1">
        <v>11945.960999999999</v>
      </c>
    </row>
    <row r="4251" spans="1:3" x14ac:dyDescent="0.2">
      <c r="A4251" s="1">
        <v>328</v>
      </c>
      <c r="B4251" s="1">
        <v>0</v>
      </c>
      <c r="C4251" s="1">
        <v>5197.7110000000002</v>
      </c>
    </row>
    <row r="4252" spans="1:3" x14ac:dyDescent="0.2">
      <c r="A4252" s="1">
        <v>329</v>
      </c>
      <c r="B4252" s="1">
        <v>164942</v>
      </c>
      <c r="C4252" s="1">
        <v>1441.7840000000001</v>
      </c>
    </row>
    <row r="4253" spans="1:3" x14ac:dyDescent="0.2">
      <c r="A4253" s="1">
        <v>329</v>
      </c>
      <c r="B4253" s="1">
        <v>349233</v>
      </c>
      <c r="C4253" s="1">
        <v>2103.1779999999999</v>
      </c>
    </row>
    <row r="4254" spans="1:3" x14ac:dyDescent="0.2">
      <c r="A4254" s="1">
        <v>329</v>
      </c>
      <c r="B4254" s="1">
        <v>408067</v>
      </c>
      <c r="C4254" s="1">
        <v>5613.4660000000003</v>
      </c>
    </row>
    <row r="4255" spans="1:3" x14ac:dyDescent="0.2">
      <c r="A4255" s="1">
        <v>329</v>
      </c>
      <c r="B4255" s="1">
        <v>295450</v>
      </c>
      <c r="C4255" s="1">
        <v>11284.769</v>
      </c>
    </row>
    <row r="4256" spans="1:3" x14ac:dyDescent="0.2">
      <c r="A4256" s="1">
        <v>329</v>
      </c>
      <c r="B4256" s="1">
        <v>185400</v>
      </c>
      <c r="C4256" s="1">
        <v>10997.13</v>
      </c>
    </row>
    <row r="4257" spans="1:3" x14ac:dyDescent="0.2">
      <c r="A4257" s="1">
        <v>329</v>
      </c>
      <c r="B4257" s="1">
        <v>67300</v>
      </c>
      <c r="C4257" s="1">
        <v>11791.142</v>
      </c>
    </row>
    <row r="4258" spans="1:3" x14ac:dyDescent="0.2">
      <c r="A4258" s="1">
        <v>329</v>
      </c>
      <c r="B4258" s="1">
        <v>0</v>
      </c>
      <c r="C4258" s="1">
        <v>6750.3429999999998</v>
      </c>
    </row>
    <row r="4259" spans="1:3" x14ac:dyDescent="0.2">
      <c r="A4259" s="1">
        <v>330</v>
      </c>
      <c r="B4259" s="1">
        <v>124942</v>
      </c>
      <c r="C4259" s="1">
        <v>1251.0809999999999</v>
      </c>
    </row>
    <row r="4260" spans="1:3" x14ac:dyDescent="0.2">
      <c r="A4260" s="1">
        <v>330</v>
      </c>
      <c r="B4260" s="1">
        <v>290868</v>
      </c>
      <c r="C4260" s="1">
        <v>1537.9259999999999</v>
      </c>
    </row>
    <row r="4261" spans="1:3" x14ac:dyDescent="0.2">
      <c r="A4261" s="1">
        <v>330</v>
      </c>
      <c r="B4261" s="1">
        <v>425650</v>
      </c>
      <c r="C4261" s="1">
        <v>4613.0889999999999</v>
      </c>
    </row>
    <row r="4262" spans="1:3" x14ac:dyDescent="0.2">
      <c r="A4262" s="1">
        <v>330</v>
      </c>
      <c r="B4262" s="1">
        <v>339023</v>
      </c>
      <c r="C4262" s="1">
        <v>8686.357</v>
      </c>
    </row>
    <row r="4263" spans="1:3" x14ac:dyDescent="0.2">
      <c r="A4263" s="1">
        <v>330</v>
      </c>
      <c r="B4263" s="1">
        <v>229005</v>
      </c>
      <c r="C4263" s="1">
        <v>11005.904</v>
      </c>
    </row>
    <row r="4264" spans="1:3" x14ac:dyDescent="0.2">
      <c r="A4264" s="1">
        <v>330</v>
      </c>
      <c r="B4264" s="1">
        <v>118910</v>
      </c>
      <c r="C4264" s="1">
        <v>10975.654</v>
      </c>
    </row>
    <row r="4265" spans="1:3" x14ac:dyDescent="0.2">
      <c r="A4265" s="1">
        <v>330</v>
      </c>
      <c r="B4265" s="1">
        <v>0</v>
      </c>
      <c r="C4265" s="1">
        <v>11916.495999999999</v>
      </c>
    </row>
    <row r="4266" spans="1:3" x14ac:dyDescent="0.2">
      <c r="A4266" s="1">
        <v>331</v>
      </c>
      <c r="B4266" s="1">
        <v>13211</v>
      </c>
      <c r="C4266" s="1">
        <v>287.233</v>
      </c>
    </row>
    <row r="4267" spans="1:3" x14ac:dyDescent="0.2">
      <c r="A4267" s="1">
        <v>331</v>
      </c>
      <c r="B4267" s="1">
        <v>301019</v>
      </c>
      <c r="C4267" s="1">
        <v>2222.192</v>
      </c>
    </row>
    <row r="4268" spans="1:3" x14ac:dyDescent="0.2">
      <c r="A4268" s="1">
        <v>331</v>
      </c>
      <c r="B4268" s="1">
        <v>365344</v>
      </c>
      <c r="C4268" s="1">
        <v>2564.306</v>
      </c>
    </row>
    <row r="4269" spans="1:3" x14ac:dyDescent="0.2">
      <c r="A4269" s="1">
        <v>331</v>
      </c>
      <c r="B4269" s="1">
        <v>363732</v>
      </c>
      <c r="C4269" s="1">
        <v>8518.1440000000002</v>
      </c>
    </row>
    <row r="4270" spans="1:3" x14ac:dyDescent="0.2">
      <c r="A4270" s="1">
        <v>331</v>
      </c>
      <c r="B4270" s="1">
        <v>276306</v>
      </c>
      <c r="C4270" s="1">
        <v>8746.9529999999995</v>
      </c>
    </row>
    <row r="4271" spans="1:3" x14ac:dyDescent="0.2">
      <c r="A4271" s="1">
        <v>331</v>
      </c>
      <c r="B4271" s="1">
        <v>164472</v>
      </c>
      <c r="C4271" s="1">
        <v>11208.166999999999</v>
      </c>
    </row>
    <row r="4272" spans="1:3" x14ac:dyDescent="0.2">
      <c r="A4272" s="1">
        <v>331</v>
      </c>
      <c r="B4272" s="1">
        <v>44450</v>
      </c>
      <c r="C4272" s="1">
        <v>11990.995999999999</v>
      </c>
    </row>
    <row r="4273" spans="1:3" x14ac:dyDescent="0.2">
      <c r="A4273" s="1">
        <v>331</v>
      </c>
      <c r="B4273" s="1">
        <v>0</v>
      </c>
      <c r="C4273" s="1">
        <v>4453.1040000000003</v>
      </c>
    </row>
    <row r="4274" spans="1:3" x14ac:dyDescent="0.2">
      <c r="A4274" s="1">
        <v>332</v>
      </c>
      <c r="B4274" s="1">
        <v>180659</v>
      </c>
      <c r="C4274" s="1">
        <v>1504.385</v>
      </c>
    </row>
    <row r="4275" spans="1:3" x14ac:dyDescent="0.2">
      <c r="A4275" s="1">
        <v>332</v>
      </c>
      <c r="B4275" s="1">
        <v>361288</v>
      </c>
      <c r="C4275" s="1">
        <v>2910.0859999999998</v>
      </c>
    </row>
    <row r="4276" spans="1:3" x14ac:dyDescent="0.2">
      <c r="A4276" s="1">
        <v>332</v>
      </c>
      <c r="B4276" s="1">
        <v>425300</v>
      </c>
      <c r="C4276" s="1">
        <v>3048.201</v>
      </c>
    </row>
    <row r="4277" spans="1:3" x14ac:dyDescent="0.2">
      <c r="A4277" s="1">
        <v>332</v>
      </c>
      <c r="B4277" s="1">
        <v>312772</v>
      </c>
      <c r="C4277" s="1">
        <v>11236.851000000001</v>
      </c>
    </row>
    <row r="4278" spans="1:3" x14ac:dyDescent="0.2">
      <c r="A4278" s="1">
        <v>332</v>
      </c>
      <c r="B4278" s="1">
        <v>227376</v>
      </c>
      <c r="C4278" s="1">
        <v>8526.77</v>
      </c>
    </row>
    <row r="4279" spans="1:3" x14ac:dyDescent="0.2">
      <c r="A4279" s="1">
        <v>332</v>
      </c>
      <c r="B4279" s="1">
        <v>111427</v>
      </c>
      <c r="C4279" s="1">
        <v>11594.716</v>
      </c>
    </row>
    <row r="4280" spans="1:3" x14ac:dyDescent="0.2">
      <c r="A4280" s="1">
        <v>332</v>
      </c>
      <c r="B4280" s="1">
        <v>0</v>
      </c>
      <c r="C4280" s="1">
        <v>11174.659</v>
      </c>
    </row>
    <row r="4281" spans="1:3" x14ac:dyDescent="0.2">
      <c r="A4281" s="1">
        <v>333</v>
      </c>
      <c r="B4281" s="1">
        <v>16062</v>
      </c>
      <c r="C4281" s="1">
        <v>256.67700000000002</v>
      </c>
    </row>
    <row r="4282" spans="1:3" x14ac:dyDescent="0.2">
      <c r="A4282" s="1">
        <v>333</v>
      </c>
      <c r="B4282" s="1">
        <v>319199</v>
      </c>
      <c r="C4282" s="1">
        <v>2832.5740000000001</v>
      </c>
    </row>
    <row r="4283" spans="1:3" x14ac:dyDescent="0.2">
      <c r="A4283" s="1">
        <v>333</v>
      </c>
      <c r="B4283" s="1">
        <v>360862</v>
      </c>
      <c r="C4283" s="1">
        <v>2065.0500000000002</v>
      </c>
    </row>
    <row r="4284" spans="1:3" x14ac:dyDescent="0.2">
      <c r="A4284" s="1">
        <v>333</v>
      </c>
      <c r="B4284" s="1">
        <v>369171</v>
      </c>
      <c r="C4284" s="1">
        <v>7927.2730000000001</v>
      </c>
    </row>
    <row r="4285" spans="1:3" x14ac:dyDescent="0.2">
      <c r="A4285" s="1">
        <v>333</v>
      </c>
      <c r="B4285" s="1">
        <v>253134</v>
      </c>
      <c r="C4285" s="1">
        <v>11568.867</v>
      </c>
    </row>
    <row r="4286" spans="1:3" x14ac:dyDescent="0.2">
      <c r="A4286" s="1">
        <v>333</v>
      </c>
      <c r="B4286" s="1">
        <v>138850</v>
      </c>
      <c r="C4286" s="1">
        <v>11432.861000000001</v>
      </c>
    </row>
    <row r="4287" spans="1:3" x14ac:dyDescent="0.2">
      <c r="A4287" s="1">
        <v>333</v>
      </c>
      <c r="B4287" s="1">
        <v>20050</v>
      </c>
      <c r="C4287" s="1">
        <v>11888.444</v>
      </c>
    </row>
    <row r="4288" spans="1:3" x14ac:dyDescent="0.2">
      <c r="A4288" s="1">
        <v>333</v>
      </c>
      <c r="B4288" s="1">
        <v>0</v>
      </c>
      <c r="C4288" s="1">
        <v>2022.415</v>
      </c>
    </row>
    <row r="4289" spans="1:3" x14ac:dyDescent="0.2">
      <c r="A4289" s="1">
        <v>334</v>
      </c>
      <c r="B4289" s="1">
        <v>253776</v>
      </c>
      <c r="C4289" s="1">
        <v>1774.6010000000001</v>
      </c>
    </row>
    <row r="4290" spans="1:3" x14ac:dyDescent="0.2">
      <c r="A4290" s="1">
        <v>334</v>
      </c>
      <c r="B4290" s="1">
        <v>309032</v>
      </c>
      <c r="C4290" s="1">
        <v>2031.6579999999999</v>
      </c>
    </row>
    <row r="4291" spans="1:3" x14ac:dyDescent="0.2">
      <c r="A4291" s="1">
        <v>334</v>
      </c>
      <c r="B4291" s="1">
        <v>374966</v>
      </c>
      <c r="C4291" s="1">
        <v>8661.3850000000002</v>
      </c>
    </row>
    <row r="4292" spans="1:3" x14ac:dyDescent="0.2">
      <c r="A4292" s="1">
        <v>334</v>
      </c>
      <c r="B4292" s="1">
        <v>294750</v>
      </c>
      <c r="C4292" s="1">
        <v>8033.5609999999997</v>
      </c>
    </row>
    <row r="4293" spans="1:3" x14ac:dyDescent="0.2">
      <c r="A4293" s="1">
        <v>334</v>
      </c>
      <c r="B4293" s="1">
        <v>191933</v>
      </c>
      <c r="C4293" s="1">
        <v>10271.578</v>
      </c>
    </row>
    <row r="4294" spans="1:3" x14ac:dyDescent="0.2">
      <c r="A4294" s="1">
        <v>334</v>
      </c>
      <c r="B4294" s="1">
        <v>79973</v>
      </c>
      <c r="C4294" s="1">
        <v>11193.959000000001</v>
      </c>
    </row>
    <row r="4295" spans="1:3" x14ac:dyDescent="0.2">
      <c r="A4295" s="1">
        <v>334</v>
      </c>
      <c r="B4295" s="1">
        <v>0</v>
      </c>
      <c r="C4295" s="1">
        <v>8023.2120000000004</v>
      </c>
    </row>
    <row r="4296" spans="1:3" x14ac:dyDescent="0.2">
      <c r="A4296" s="1">
        <v>335</v>
      </c>
      <c r="B4296" s="1">
        <v>93752</v>
      </c>
      <c r="C4296" s="1">
        <v>980.40800000000002</v>
      </c>
    </row>
    <row r="4297" spans="1:3" x14ac:dyDescent="0.2">
      <c r="A4297" s="1">
        <v>335</v>
      </c>
      <c r="B4297" s="1">
        <v>318375</v>
      </c>
      <c r="C4297" s="1">
        <v>1950.59</v>
      </c>
    </row>
    <row r="4298" spans="1:3" x14ac:dyDescent="0.2">
      <c r="A4298" s="1">
        <v>335</v>
      </c>
      <c r="B4298" s="1">
        <v>430200</v>
      </c>
      <c r="C4298" s="1">
        <v>4032.2689999999998</v>
      </c>
    </row>
    <row r="4299" spans="1:3" x14ac:dyDescent="0.2">
      <c r="A4299" s="1">
        <v>335</v>
      </c>
      <c r="B4299" s="1">
        <v>320549</v>
      </c>
      <c r="C4299" s="1">
        <v>10944.953</v>
      </c>
    </row>
    <row r="4300" spans="1:3" x14ac:dyDescent="0.2">
      <c r="A4300" s="1">
        <v>335</v>
      </c>
      <c r="B4300" s="1">
        <v>234080</v>
      </c>
      <c r="C4300" s="1">
        <v>8655.4179999999997</v>
      </c>
    </row>
    <row r="4301" spans="1:3" x14ac:dyDescent="0.2">
      <c r="A4301" s="1">
        <v>335</v>
      </c>
      <c r="B4301" s="1">
        <v>116600</v>
      </c>
      <c r="C4301" s="1">
        <v>11763.800999999999</v>
      </c>
    </row>
    <row r="4302" spans="1:3" x14ac:dyDescent="0.2">
      <c r="A4302" s="1">
        <v>335</v>
      </c>
      <c r="B4302" s="1">
        <v>0</v>
      </c>
      <c r="C4302" s="1">
        <v>11656.861999999999</v>
      </c>
    </row>
    <row r="4303" spans="1:3" x14ac:dyDescent="0.2">
      <c r="A4303" s="1">
        <v>336</v>
      </c>
      <c r="B4303" s="1">
        <v>18598</v>
      </c>
      <c r="C4303" s="1">
        <v>281.39299999999997</v>
      </c>
    </row>
    <row r="4304" spans="1:3" x14ac:dyDescent="0.2">
      <c r="A4304" s="1">
        <v>336</v>
      </c>
      <c r="B4304" s="1">
        <v>286471</v>
      </c>
      <c r="C4304" s="1">
        <v>2214.056</v>
      </c>
    </row>
    <row r="4305" spans="1:3" x14ac:dyDescent="0.2">
      <c r="A4305" s="1">
        <v>336</v>
      </c>
      <c r="B4305" s="1">
        <v>353149</v>
      </c>
      <c r="C4305" s="1">
        <v>2350.4960000000001</v>
      </c>
    </row>
    <row r="4306" spans="1:3" x14ac:dyDescent="0.2">
      <c r="A4306" s="1">
        <v>336</v>
      </c>
      <c r="B4306" s="1">
        <v>364026</v>
      </c>
      <c r="C4306" s="1">
        <v>8740.67</v>
      </c>
    </row>
    <row r="4307" spans="1:3" x14ac:dyDescent="0.2">
      <c r="A4307" s="1">
        <v>336</v>
      </c>
      <c r="B4307" s="1">
        <v>265407</v>
      </c>
      <c r="C4307" s="1">
        <v>9858.74</v>
      </c>
    </row>
    <row r="4308" spans="1:3" x14ac:dyDescent="0.2">
      <c r="A4308" s="1">
        <v>336</v>
      </c>
      <c r="B4308" s="1">
        <v>158100</v>
      </c>
      <c r="C4308" s="1">
        <v>10708.919</v>
      </c>
    </row>
    <row r="4309" spans="1:3" x14ac:dyDescent="0.2">
      <c r="A4309" s="1">
        <v>336</v>
      </c>
      <c r="B4309" s="1">
        <v>40650</v>
      </c>
      <c r="C4309" s="1">
        <v>11755.612999999999</v>
      </c>
    </row>
    <row r="4310" spans="1:3" x14ac:dyDescent="0.2">
      <c r="A4310" s="1">
        <v>336</v>
      </c>
      <c r="B4310" s="1">
        <v>0</v>
      </c>
      <c r="C4310" s="1">
        <v>4064.28</v>
      </c>
    </row>
    <row r="4311" spans="1:3" x14ac:dyDescent="0.2">
      <c r="A4311" s="1">
        <v>337</v>
      </c>
      <c r="B4311" s="1">
        <v>200729</v>
      </c>
      <c r="C4311" s="1">
        <v>1567.931</v>
      </c>
    </row>
    <row r="4312" spans="1:3" x14ac:dyDescent="0.2">
      <c r="A4312" s="1">
        <v>337</v>
      </c>
      <c r="B4312" s="1">
        <v>382304</v>
      </c>
      <c r="C4312" s="1">
        <v>3420.5749999999998</v>
      </c>
    </row>
    <row r="4313" spans="1:3" x14ac:dyDescent="0.2">
      <c r="A4313" s="1">
        <v>337</v>
      </c>
      <c r="B4313" s="1">
        <v>411704</v>
      </c>
      <c r="C4313" s="1">
        <v>2864.5720000000001</v>
      </c>
    </row>
    <row r="4314" spans="1:3" x14ac:dyDescent="0.2">
      <c r="A4314" s="1">
        <v>337</v>
      </c>
      <c r="B4314" s="1">
        <v>318876</v>
      </c>
      <c r="C4314" s="1">
        <v>10224.695</v>
      </c>
    </row>
    <row r="4315" spans="1:3" x14ac:dyDescent="0.2">
      <c r="A4315" s="1">
        <v>337</v>
      </c>
      <c r="B4315" s="1">
        <v>208006</v>
      </c>
      <c r="C4315" s="1">
        <v>11102.391</v>
      </c>
    </row>
    <row r="4316" spans="1:3" x14ac:dyDescent="0.2">
      <c r="A4316" s="1">
        <v>337</v>
      </c>
      <c r="B4316" s="1">
        <v>101900</v>
      </c>
      <c r="C4316" s="1">
        <v>10614.208000000001</v>
      </c>
    </row>
    <row r="4317" spans="1:3" x14ac:dyDescent="0.2">
      <c r="A4317" s="1">
        <v>337</v>
      </c>
      <c r="B4317" s="1">
        <v>0</v>
      </c>
      <c r="C4317" s="1">
        <v>10192.718000000001</v>
      </c>
    </row>
    <row r="4318" spans="1:3" x14ac:dyDescent="0.2">
      <c r="A4318" s="1">
        <v>338</v>
      </c>
      <c r="B4318" s="1">
        <v>38633</v>
      </c>
      <c r="C4318" s="1">
        <v>555.33199999999999</v>
      </c>
    </row>
    <row r="4319" spans="1:3" x14ac:dyDescent="0.2">
      <c r="A4319" s="1">
        <v>338</v>
      </c>
      <c r="B4319" s="1">
        <v>300482</v>
      </c>
      <c r="C4319" s="1">
        <v>2244.5</v>
      </c>
    </row>
    <row r="4320" spans="1:3" x14ac:dyDescent="0.2">
      <c r="A4320" s="1">
        <v>338</v>
      </c>
      <c r="B4320" s="1">
        <v>388645</v>
      </c>
      <c r="C4320" s="1">
        <v>2740.2460000000001</v>
      </c>
    </row>
    <row r="4321" spans="1:3" x14ac:dyDescent="0.2">
      <c r="A4321" s="1">
        <v>338</v>
      </c>
      <c r="B4321" s="1">
        <v>344519</v>
      </c>
      <c r="C4321" s="1">
        <v>9972.1090000000004</v>
      </c>
    </row>
    <row r="4322" spans="1:3" x14ac:dyDescent="0.2">
      <c r="A4322" s="1">
        <v>338</v>
      </c>
      <c r="B4322" s="1">
        <v>239302</v>
      </c>
      <c r="C4322" s="1">
        <v>10533.794</v>
      </c>
    </row>
    <row r="4323" spans="1:3" x14ac:dyDescent="0.2">
      <c r="A4323" s="1">
        <v>338</v>
      </c>
      <c r="B4323" s="1">
        <v>125959</v>
      </c>
      <c r="C4323" s="1">
        <v>11330.924000000001</v>
      </c>
    </row>
    <row r="4324" spans="1:3" x14ac:dyDescent="0.2">
      <c r="A4324" s="1">
        <v>338</v>
      </c>
      <c r="B4324" s="1">
        <v>1398</v>
      </c>
      <c r="C4324" s="1">
        <v>12446.540999999999</v>
      </c>
    </row>
    <row r="4325" spans="1:3" x14ac:dyDescent="0.2">
      <c r="A4325" s="1">
        <v>338</v>
      </c>
      <c r="B4325" s="1">
        <v>0</v>
      </c>
      <c r="C4325" s="1">
        <v>173.5</v>
      </c>
    </row>
    <row r="4326" spans="1:3" x14ac:dyDescent="0.2">
      <c r="A4326" s="1">
        <v>339</v>
      </c>
      <c r="B4326" s="1">
        <v>302679</v>
      </c>
      <c r="C4326" s="1">
        <v>2260.875</v>
      </c>
    </row>
    <row r="4327" spans="1:3" x14ac:dyDescent="0.2">
      <c r="A4327" s="1">
        <v>339</v>
      </c>
      <c r="B4327" s="1">
        <v>356423</v>
      </c>
      <c r="C4327" s="1">
        <v>2318.8319999999999</v>
      </c>
    </row>
    <row r="4328" spans="1:3" x14ac:dyDescent="0.2">
      <c r="A4328" s="1">
        <v>339</v>
      </c>
      <c r="B4328" s="1">
        <v>364443</v>
      </c>
      <c r="C4328" s="1">
        <v>8940.7489999999998</v>
      </c>
    </row>
    <row r="4329" spans="1:3" x14ac:dyDescent="0.2">
      <c r="A4329" s="1">
        <v>339</v>
      </c>
      <c r="B4329" s="1">
        <v>265250</v>
      </c>
      <c r="C4329" s="1">
        <v>9919.4249999999993</v>
      </c>
    </row>
    <row r="4330" spans="1:3" x14ac:dyDescent="0.2">
      <c r="A4330" s="1">
        <v>339</v>
      </c>
      <c r="B4330" s="1">
        <v>176254</v>
      </c>
      <c r="C4330" s="1">
        <v>8891.3420000000006</v>
      </c>
    </row>
    <row r="4331" spans="1:3" x14ac:dyDescent="0.2">
      <c r="A4331" s="1">
        <v>339</v>
      </c>
      <c r="B4331" s="1">
        <v>62938</v>
      </c>
      <c r="C4331" s="1">
        <v>11337.348</v>
      </c>
    </row>
    <row r="4332" spans="1:3" x14ac:dyDescent="0.2">
      <c r="A4332" s="1">
        <v>339</v>
      </c>
      <c r="B4332" s="1">
        <v>0</v>
      </c>
      <c r="C4332" s="1">
        <v>6315.4769999999999</v>
      </c>
    </row>
    <row r="4333" spans="1:3" x14ac:dyDescent="0.2">
      <c r="A4333" s="1">
        <v>340</v>
      </c>
      <c r="B4333" s="1">
        <v>119994</v>
      </c>
      <c r="C4333" s="1">
        <v>1270.979</v>
      </c>
    </row>
    <row r="4334" spans="1:3" x14ac:dyDescent="0.2">
      <c r="A4334" s="1">
        <v>340</v>
      </c>
      <c r="B4334" s="1">
        <v>292924</v>
      </c>
      <c r="C4334" s="1">
        <v>2097.9989999999998</v>
      </c>
    </row>
    <row r="4335" spans="1:3" x14ac:dyDescent="0.2">
      <c r="A4335" s="1">
        <v>340</v>
      </c>
      <c r="B4335" s="1">
        <v>416235</v>
      </c>
      <c r="C4335" s="1">
        <v>5002.4650000000001</v>
      </c>
    </row>
    <row r="4336" spans="1:3" x14ac:dyDescent="0.2">
      <c r="A4336" s="1">
        <v>340</v>
      </c>
      <c r="B4336" s="1">
        <v>327000</v>
      </c>
      <c r="C4336" s="1">
        <v>8918.3469999999998</v>
      </c>
    </row>
    <row r="4337" spans="1:3" x14ac:dyDescent="0.2">
      <c r="A4337" s="1">
        <v>340</v>
      </c>
      <c r="B4337" s="1">
        <v>220800</v>
      </c>
      <c r="C4337" s="1">
        <v>10588.933000000001</v>
      </c>
    </row>
    <row r="4338" spans="1:3" x14ac:dyDescent="0.2">
      <c r="A4338" s="1">
        <v>340</v>
      </c>
      <c r="B4338" s="1">
        <v>127039</v>
      </c>
      <c r="C4338" s="1">
        <v>9404.4629999999997</v>
      </c>
    </row>
    <row r="4339" spans="1:3" x14ac:dyDescent="0.2">
      <c r="A4339" s="1">
        <v>340</v>
      </c>
      <c r="B4339" s="1">
        <v>4400</v>
      </c>
      <c r="C4339" s="1">
        <v>12233.050999999999</v>
      </c>
    </row>
    <row r="4340" spans="1:3" x14ac:dyDescent="0.2">
      <c r="A4340" s="1">
        <v>340</v>
      </c>
      <c r="B4340" s="1">
        <v>0</v>
      </c>
      <c r="C4340" s="1">
        <v>470.12700000000001</v>
      </c>
    </row>
    <row r="4341" spans="1:3" x14ac:dyDescent="0.2">
      <c r="A4341" s="1">
        <v>341</v>
      </c>
      <c r="B4341" s="1">
        <v>278391</v>
      </c>
      <c r="C4341" s="1">
        <v>2261.741</v>
      </c>
    </row>
    <row r="4342" spans="1:3" x14ac:dyDescent="0.2">
      <c r="A4342" s="1">
        <v>341</v>
      </c>
      <c r="B4342" s="1">
        <v>345945</v>
      </c>
      <c r="C4342" s="1">
        <v>2425.23</v>
      </c>
    </row>
    <row r="4343" spans="1:3" x14ac:dyDescent="0.2">
      <c r="A4343" s="1">
        <v>341</v>
      </c>
      <c r="B4343" s="1">
        <v>392456</v>
      </c>
      <c r="C4343" s="1">
        <v>6034.58</v>
      </c>
    </row>
    <row r="4344" spans="1:3" x14ac:dyDescent="0.2">
      <c r="A4344" s="1">
        <v>341</v>
      </c>
      <c r="B4344" s="1">
        <v>286400</v>
      </c>
      <c r="C4344" s="1">
        <v>10614.152</v>
      </c>
    </row>
    <row r="4345" spans="1:3" x14ac:dyDescent="0.2">
      <c r="A4345" s="1">
        <v>341</v>
      </c>
      <c r="B4345" s="1">
        <v>177401</v>
      </c>
      <c r="C4345" s="1">
        <v>10886.849</v>
      </c>
    </row>
    <row r="4346" spans="1:3" x14ac:dyDescent="0.2">
      <c r="A4346" s="1">
        <v>341</v>
      </c>
      <c r="B4346" s="1">
        <v>65365</v>
      </c>
      <c r="C4346" s="1">
        <v>11203.495999999999</v>
      </c>
    </row>
    <row r="4347" spans="1:3" x14ac:dyDescent="0.2">
      <c r="A4347" s="1">
        <v>341</v>
      </c>
      <c r="B4347" s="1">
        <v>0</v>
      </c>
      <c r="C4347" s="1">
        <v>6568.0889999999999</v>
      </c>
    </row>
    <row r="4348" spans="1:3" x14ac:dyDescent="0.2">
      <c r="A4348" s="1">
        <v>342</v>
      </c>
      <c r="B4348" s="1">
        <v>124360</v>
      </c>
      <c r="C4348" s="1">
        <v>1354.9680000000001</v>
      </c>
    </row>
    <row r="4349" spans="1:3" x14ac:dyDescent="0.2">
      <c r="A4349" s="1">
        <v>342</v>
      </c>
      <c r="B4349" s="1">
        <v>301928</v>
      </c>
      <c r="C4349" s="1">
        <v>1880.788</v>
      </c>
    </row>
    <row r="4350" spans="1:3" x14ac:dyDescent="0.2">
      <c r="A4350" s="1">
        <v>342</v>
      </c>
      <c r="B4350" s="1">
        <v>412949</v>
      </c>
      <c r="C4350" s="1">
        <v>5466.57</v>
      </c>
    </row>
    <row r="4351" spans="1:3" x14ac:dyDescent="0.2">
      <c r="A4351" s="1">
        <v>342</v>
      </c>
      <c r="B4351" s="1">
        <v>313400</v>
      </c>
      <c r="C4351" s="1">
        <v>9930.9989999999998</v>
      </c>
    </row>
    <row r="4352" spans="1:3" x14ac:dyDescent="0.2">
      <c r="A4352" s="1">
        <v>342</v>
      </c>
      <c r="B4352" s="1">
        <v>209000</v>
      </c>
      <c r="C4352" s="1">
        <v>10431.592000000001</v>
      </c>
    </row>
    <row r="4353" spans="1:3" x14ac:dyDescent="0.2">
      <c r="A4353" s="1">
        <v>342</v>
      </c>
      <c r="B4353" s="1">
        <v>99607</v>
      </c>
      <c r="C4353" s="1">
        <v>10926.746999999999</v>
      </c>
    </row>
    <row r="4354" spans="1:3" x14ac:dyDescent="0.2">
      <c r="A4354" s="1">
        <v>342</v>
      </c>
      <c r="B4354" s="1">
        <v>0</v>
      </c>
      <c r="C4354" s="1">
        <v>9994.5460000000003</v>
      </c>
    </row>
    <row r="4355" spans="1:3" x14ac:dyDescent="0.2">
      <c r="A4355" s="1">
        <v>343</v>
      </c>
      <c r="B4355" s="1">
        <v>42016</v>
      </c>
      <c r="C4355" s="1">
        <v>634.12900000000002</v>
      </c>
    </row>
    <row r="4356" spans="1:3" x14ac:dyDescent="0.2">
      <c r="A4356" s="1">
        <v>343</v>
      </c>
      <c r="B4356" s="1">
        <v>309009</v>
      </c>
      <c r="C4356" s="1">
        <v>2194.895</v>
      </c>
    </row>
    <row r="4357" spans="1:3" x14ac:dyDescent="0.2">
      <c r="A4357" s="1">
        <v>343</v>
      </c>
      <c r="B4357" s="1">
        <v>392016</v>
      </c>
      <c r="C4357" s="1">
        <v>2588.683</v>
      </c>
    </row>
    <row r="4358" spans="1:3" x14ac:dyDescent="0.2">
      <c r="A4358" s="1">
        <v>343</v>
      </c>
      <c r="B4358" s="1">
        <v>342350</v>
      </c>
      <c r="C4358" s="1">
        <v>10329.032999999999</v>
      </c>
    </row>
    <row r="4359" spans="1:3" x14ac:dyDescent="0.2">
      <c r="A4359" s="1">
        <v>343</v>
      </c>
      <c r="B4359" s="1">
        <v>250848</v>
      </c>
      <c r="C4359" s="1">
        <v>9129.4330000000009</v>
      </c>
    </row>
    <row r="4360" spans="1:3" x14ac:dyDescent="0.2">
      <c r="A4360" s="1">
        <v>343</v>
      </c>
      <c r="B4360" s="1">
        <v>143200</v>
      </c>
      <c r="C4360" s="1">
        <v>10780.495999999999</v>
      </c>
    </row>
    <row r="4361" spans="1:3" x14ac:dyDescent="0.2">
      <c r="A4361" s="1">
        <v>343</v>
      </c>
      <c r="B4361" s="1">
        <v>26173</v>
      </c>
      <c r="C4361" s="1">
        <v>11692.052</v>
      </c>
    </row>
    <row r="4362" spans="1:3" x14ac:dyDescent="0.2">
      <c r="A4362" s="1">
        <v>343</v>
      </c>
      <c r="B4362" s="1">
        <v>0</v>
      </c>
      <c r="C4362" s="1">
        <v>2643.931</v>
      </c>
    </row>
    <row r="4363" spans="1:3" x14ac:dyDescent="0.2">
      <c r="A4363" s="1">
        <v>344</v>
      </c>
      <c r="B4363" s="1">
        <v>246835</v>
      </c>
      <c r="C4363" s="1">
        <v>1899.2180000000001</v>
      </c>
    </row>
    <row r="4364" spans="1:3" x14ac:dyDescent="0.2">
      <c r="A4364" s="1">
        <v>344</v>
      </c>
      <c r="B4364" s="1">
        <v>316540</v>
      </c>
      <c r="C4364" s="1">
        <v>2414.1610000000001</v>
      </c>
    </row>
    <row r="4365" spans="1:3" x14ac:dyDescent="0.2">
      <c r="A4365" s="1">
        <v>344</v>
      </c>
      <c r="B4365" s="1">
        <v>372897</v>
      </c>
      <c r="C4365" s="1">
        <v>8389.3870000000006</v>
      </c>
    </row>
    <row r="4366" spans="1:3" x14ac:dyDescent="0.2">
      <c r="A4366" s="1">
        <v>344</v>
      </c>
      <c r="B4366" s="1">
        <v>292350</v>
      </c>
      <c r="C4366" s="1">
        <v>8051.5810000000001</v>
      </c>
    </row>
    <row r="4367" spans="1:3" x14ac:dyDescent="0.2">
      <c r="A4367" s="1">
        <v>344</v>
      </c>
      <c r="B4367" s="1">
        <v>184471</v>
      </c>
      <c r="C4367" s="1">
        <v>10755.937</v>
      </c>
    </row>
    <row r="4368" spans="1:3" x14ac:dyDescent="0.2">
      <c r="A4368" s="1">
        <v>344</v>
      </c>
      <c r="B4368" s="1">
        <v>73500</v>
      </c>
      <c r="C4368" s="1">
        <v>11118.393</v>
      </c>
    </row>
    <row r="4369" spans="1:3" x14ac:dyDescent="0.2">
      <c r="A4369" s="1">
        <v>344</v>
      </c>
      <c r="B4369" s="1">
        <v>0</v>
      </c>
      <c r="C4369" s="1">
        <v>7358.1189999999997</v>
      </c>
    </row>
    <row r="4370" spans="1:3" x14ac:dyDescent="0.2">
      <c r="A4370" s="1">
        <v>345</v>
      </c>
      <c r="B4370" s="1">
        <v>94147</v>
      </c>
      <c r="C4370" s="1">
        <v>1144.182</v>
      </c>
    </row>
    <row r="4371" spans="1:3" x14ac:dyDescent="0.2">
      <c r="A4371" s="1">
        <v>345</v>
      </c>
      <c r="B4371" s="1">
        <v>291645</v>
      </c>
      <c r="C4371" s="1">
        <v>2174.8960000000002</v>
      </c>
    </row>
    <row r="4372" spans="1:3" x14ac:dyDescent="0.2">
      <c r="A4372" s="1">
        <v>345</v>
      </c>
      <c r="B4372" s="1">
        <v>424900</v>
      </c>
      <c r="C4372" s="1">
        <v>4178.7529999999997</v>
      </c>
    </row>
    <row r="4373" spans="1:3" x14ac:dyDescent="0.2">
      <c r="A4373" s="1">
        <v>345</v>
      </c>
      <c r="B4373" s="1">
        <v>319150</v>
      </c>
      <c r="C4373" s="1">
        <v>10571.097</v>
      </c>
    </row>
    <row r="4374" spans="1:3" x14ac:dyDescent="0.2">
      <c r="A4374" s="1">
        <v>345</v>
      </c>
      <c r="B4374" s="1">
        <v>215494</v>
      </c>
      <c r="C4374" s="1">
        <v>10351.57</v>
      </c>
    </row>
    <row r="4375" spans="1:3" x14ac:dyDescent="0.2">
      <c r="A4375" s="1">
        <v>345</v>
      </c>
      <c r="B4375" s="1">
        <v>103450</v>
      </c>
      <c r="C4375" s="1">
        <v>11205.218999999999</v>
      </c>
    </row>
    <row r="4376" spans="1:3" x14ac:dyDescent="0.2">
      <c r="A4376" s="1">
        <v>345</v>
      </c>
      <c r="B4376" s="1">
        <v>0</v>
      </c>
      <c r="C4376" s="1">
        <v>10353.43</v>
      </c>
    </row>
    <row r="4377" spans="1:3" x14ac:dyDescent="0.2">
      <c r="A4377" s="1">
        <v>346</v>
      </c>
      <c r="B4377" s="1">
        <v>38960</v>
      </c>
      <c r="C4377" s="1">
        <v>567.28899999999999</v>
      </c>
    </row>
    <row r="4378" spans="1:3" x14ac:dyDescent="0.2">
      <c r="A4378" s="1">
        <v>346</v>
      </c>
      <c r="B4378" s="1">
        <v>278607</v>
      </c>
      <c r="C4378" s="1">
        <v>2116.2190000000001</v>
      </c>
    </row>
    <row r="4379" spans="1:3" x14ac:dyDescent="0.2">
      <c r="A4379" s="1">
        <v>346</v>
      </c>
      <c r="B4379" s="1">
        <v>400756</v>
      </c>
      <c r="C4379" s="1">
        <v>2849.4989999999998</v>
      </c>
    </row>
    <row r="4380" spans="1:3" x14ac:dyDescent="0.2">
      <c r="A4380" s="1">
        <v>346</v>
      </c>
      <c r="B4380" s="1">
        <v>364400</v>
      </c>
      <c r="C4380" s="1">
        <v>8006.85</v>
      </c>
    </row>
    <row r="4381" spans="1:3" x14ac:dyDescent="0.2">
      <c r="A4381" s="1">
        <v>346</v>
      </c>
      <c r="B4381" s="1">
        <v>255684</v>
      </c>
      <c r="C4381" s="1">
        <v>10858.061</v>
      </c>
    </row>
    <row r="4382" spans="1:3" x14ac:dyDescent="0.2">
      <c r="A4382" s="1">
        <v>346</v>
      </c>
      <c r="B4382" s="1">
        <v>145250</v>
      </c>
      <c r="C4382" s="1">
        <v>11037.451999999999</v>
      </c>
    </row>
    <row r="4383" spans="1:3" x14ac:dyDescent="0.2">
      <c r="A4383" s="1">
        <v>346</v>
      </c>
      <c r="B4383" s="1">
        <v>26087</v>
      </c>
      <c r="C4383" s="1">
        <v>11906.165999999999</v>
      </c>
    </row>
    <row r="4384" spans="1:3" x14ac:dyDescent="0.2">
      <c r="A4384" s="1">
        <v>346</v>
      </c>
      <c r="B4384" s="1">
        <v>0</v>
      </c>
      <c r="C4384" s="1">
        <v>2639.9580000000001</v>
      </c>
    </row>
    <row r="4385" spans="1:3" x14ac:dyDescent="0.2">
      <c r="A4385" s="1">
        <v>347</v>
      </c>
      <c r="B4385" s="1">
        <v>199012</v>
      </c>
      <c r="C4385" s="1">
        <v>1618.192</v>
      </c>
    </row>
    <row r="4386" spans="1:3" x14ac:dyDescent="0.2">
      <c r="A4386" s="1">
        <v>347</v>
      </c>
      <c r="B4386" s="1">
        <v>379736</v>
      </c>
      <c r="C4386" s="1">
        <v>3684.7510000000002</v>
      </c>
    </row>
    <row r="4387" spans="1:3" x14ac:dyDescent="0.2">
      <c r="A4387" s="1">
        <v>347</v>
      </c>
      <c r="B4387" s="1">
        <v>400372</v>
      </c>
      <c r="C4387" s="1">
        <v>3022.991</v>
      </c>
    </row>
    <row r="4388" spans="1:3" x14ac:dyDescent="0.2">
      <c r="A4388" s="1">
        <v>347</v>
      </c>
      <c r="B4388" s="1">
        <v>311755</v>
      </c>
      <c r="C4388" s="1">
        <v>10459.849</v>
      </c>
    </row>
    <row r="4389" spans="1:3" x14ac:dyDescent="0.2">
      <c r="A4389" s="1">
        <v>347</v>
      </c>
      <c r="B4389" s="1">
        <v>225968</v>
      </c>
      <c r="C4389" s="1">
        <v>8583.3729999999996</v>
      </c>
    </row>
    <row r="4390" spans="1:3" x14ac:dyDescent="0.2">
      <c r="A4390" s="1">
        <v>347</v>
      </c>
      <c r="B4390" s="1">
        <v>115735</v>
      </c>
      <c r="C4390" s="1">
        <v>11018.044</v>
      </c>
    </row>
    <row r="4391" spans="1:3" x14ac:dyDescent="0.2">
      <c r="A4391" s="1">
        <v>347</v>
      </c>
      <c r="B4391" s="1">
        <v>0</v>
      </c>
      <c r="C4391" s="1">
        <v>11596.482</v>
      </c>
    </row>
    <row r="4392" spans="1:3" x14ac:dyDescent="0.2">
      <c r="A4392" s="1">
        <v>348</v>
      </c>
      <c r="B4392" s="1">
        <v>17159</v>
      </c>
      <c r="C4392" s="1">
        <v>223.499</v>
      </c>
    </row>
    <row r="4393" spans="1:3" x14ac:dyDescent="0.2">
      <c r="A4393" s="1">
        <v>348</v>
      </c>
      <c r="B4393" s="1">
        <v>296736</v>
      </c>
      <c r="C4393" s="1">
        <v>2461.7190000000001</v>
      </c>
    </row>
    <row r="4394" spans="1:3" x14ac:dyDescent="0.2">
      <c r="A4394" s="1">
        <v>348</v>
      </c>
      <c r="B4394" s="1">
        <v>381206</v>
      </c>
      <c r="C4394" s="1">
        <v>2433.337</v>
      </c>
    </row>
    <row r="4395" spans="1:3" x14ac:dyDescent="0.2">
      <c r="A4395" s="1">
        <v>348</v>
      </c>
      <c r="B4395" s="1">
        <v>354050</v>
      </c>
      <c r="C4395" s="1">
        <v>9456.8050000000003</v>
      </c>
    </row>
    <row r="4396" spans="1:3" x14ac:dyDescent="0.2">
      <c r="A4396" s="1">
        <v>348</v>
      </c>
      <c r="B4396" s="1">
        <v>250450</v>
      </c>
      <c r="C4396" s="1">
        <v>10355.655000000001</v>
      </c>
    </row>
    <row r="4397" spans="1:3" x14ac:dyDescent="0.2">
      <c r="A4397" s="1">
        <v>348</v>
      </c>
      <c r="B4397" s="1">
        <v>143424</v>
      </c>
      <c r="C4397" s="1">
        <v>10688.539000000001</v>
      </c>
    </row>
    <row r="4398" spans="1:3" x14ac:dyDescent="0.2">
      <c r="A4398" s="1">
        <v>348</v>
      </c>
      <c r="B4398" s="1">
        <v>42776</v>
      </c>
      <c r="C4398" s="1">
        <v>10064.632</v>
      </c>
    </row>
    <row r="4399" spans="1:3" x14ac:dyDescent="0.2">
      <c r="A4399" s="1">
        <v>348</v>
      </c>
      <c r="B4399" s="1">
        <v>0</v>
      </c>
      <c r="C4399" s="1">
        <v>4311.134</v>
      </c>
    </row>
    <row r="4400" spans="1:3" x14ac:dyDescent="0.2">
      <c r="A4400" s="1">
        <v>349</v>
      </c>
      <c r="B4400" s="1">
        <v>179761</v>
      </c>
      <c r="C4400" s="1">
        <v>1713.73</v>
      </c>
    </row>
    <row r="4401" spans="1:3" x14ac:dyDescent="0.2">
      <c r="A4401" s="1">
        <v>349</v>
      </c>
      <c r="B4401" s="1">
        <v>328023</v>
      </c>
      <c r="C4401" s="1">
        <v>2861.462</v>
      </c>
    </row>
    <row r="4402" spans="1:3" x14ac:dyDescent="0.2">
      <c r="A4402" s="1">
        <v>349</v>
      </c>
      <c r="B4402" s="1">
        <v>394073</v>
      </c>
      <c r="C4402" s="1">
        <v>6014.2830000000004</v>
      </c>
    </row>
    <row r="4403" spans="1:3" x14ac:dyDescent="0.2">
      <c r="A4403" s="1">
        <v>349</v>
      </c>
      <c r="B4403" s="1">
        <v>282821</v>
      </c>
      <c r="C4403" s="1">
        <v>11090.272999999999</v>
      </c>
    </row>
    <row r="4404" spans="1:3" x14ac:dyDescent="0.2">
      <c r="A4404" s="1">
        <v>349</v>
      </c>
      <c r="B4404" s="1">
        <v>166500</v>
      </c>
      <c r="C4404" s="1">
        <v>11644.887000000001</v>
      </c>
    </row>
    <row r="4405" spans="1:3" x14ac:dyDescent="0.2">
      <c r="A4405" s="1">
        <v>349</v>
      </c>
      <c r="B4405" s="1">
        <v>47866</v>
      </c>
      <c r="C4405" s="1">
        <v>11852.242</v>
      </c>
    </row>
    <row r="4406" spans="1:3" x14ac:dyDescent="0.2">
      <c r="A4406" s="1">
        <v>349</v>
      </c>
      <c r="B4406" s="1">
        <v>0</v>
      </c>
      <c r="C4406" s="1">
        <v>4813.5119999999997</v>
      </c>
    </row>
    <row r="4407" spans="1:3" x14ac:dyDescent="0.2">
      <c r="A4407" s="1">
        <v>350</v>
      </c>
      <c r="B4407" s="1">
        <v>164652</v>
      </c>
      <c r="C4407" s="1">
        <v>1411.8779999999999</v>
      </c>
    </row>
    <row r="4408" spans="1:3" x14ac:dyDescent="0.2">
      <c r="A4408" s="1">
        <v>350</v>
      </c>
      <c r="B4408" s="1">
        <v>347520</v>
      </c>
      <c r="C4408" s="1">
        <v>2173.8270000000002</v>
      </c>
    </row>
    <row r="4409" spans="1:3" x14ac:dyDescent="0.2">
      <c r="A4409" s="1">
        <v>350</v>
      </c>
      <c r="B4409" s="1">
        <v>420550</v>
      </c>
      <c r="C4409" s="1">
        <v>4355.3919999999998</v>
      </c>
    </row>
    <row r="4410" spans="1:3" x14ac:dyDescent="0.2">
      <c r="A4410" s="1">
        <v>350</v>
      </c>
      <c r="B4410" s="1">
        <v>308950</v>
      </c>
      <c r="C4410" s="1">
        <v>11138.99</v>
      </c>
    </row>
    <row r="4411" spans="1:3" x14ac:dyDescent="0.2">
      <c r="A4411" s="1">
        <v>350</v>
      </c>
      <c r="B4411" s="1">
        <v>199800</v>
      </c>
      <c r="C4411" s="1">
        <v>10905.986999999999</v>
      </c>
    </row>
    <row r="4412" spans="1:3" x14ac:dyDescent="0.2">
      <c r="A4412" s="1">
        <v>350</v>
      </c>
      <c r="B4412" s="1">
        <v>90050</v>
      </c>
      <c r="C4412" s="1">
        <v>11000.566000000001</v>
      </c>
    </row>
    <row r="4413" spans="1:3" x14ac:dyDescent="0.2">
      <c r="A4413" s="1">
        <v>350</v>
      </c>
      <c r="B4413" s="1">
        <v>0</v>
      </c>
      <c r="C4413" s="1">
        <v>9002.2630000000008</v>
      </c>
    </row>
    <row r="4414" spans="1:3" x14ac:dyDescent="0.2">
      <c r="A4414" s="1">
        <v>351</v>
      </c>
      <c r="B4414" s="1">
        <v>60283</v>
      </c>
      <c r="C4414" s="1">
        <v>901.29200000000003</v>
      </c>
    </row>
    <row r="4415" spans="1:3" x14ac:dyDescent="0.2">
      <c r="A4415" s="1">
        <v>351</v>
      </c>
      <c r="B4415" s="1">
        <v>299557</v>
      </c>
      <c r="C4415" s="1">
        <v>2122.1239999999998</v>
      </c>
    </row>
    <row r="4416" spans="1:3" x14ac:dyDescent="0.2">
      <c r="A4416" s="1">
        <v>351</v>
      </c>
      <c r="B4416" s="1">
        <v>425334</v>
      </c>
      <c r="C4416" s="1">
        <v>3626.6219999999998</v>
      </c>
    </row>
    <row r="4417" spans="1:3" x14ac:dyDescent="0.2">
      <c r="A4417" s="1">
        <v>351</v>
      </c>
      <c r="B4417" s="1">
        <v>326200</v>
      </c>
      <c r="C4417" s="1">
        <v>10711.848</v>
      </c>
    </row>
    <row r="4418" spans="1:3" x14ac:dyDescent="0.2">
      <c r="A4418" s="1">
        <v>351</v>
      </c>
      <c r="B4418" s="1">
        <v>216750</v>
      </c>
      <c r="C4418" s="1">
        <v>10926.645</v>
      </c>
    </row>
    <row r="4419" spans="1:3" x14ac:dyDescent="0.2">
      <c r="A4419" s="1">
        <v>351</v>
      </c>
      <c r="B4419" s="1">
        <v>128300</v>
      </c>
      <c r="C4419" s="1">
        <v>8851.384</v>
      </c>
    </row>
    <row r="4420" spans="1:3" x14ac:dyDescent="0.2">
      <c r="A4420" s="1">
        <v>351</v>
      </c>
      <c r="B4420" s="1">
        <v>3750</v>
      </c>
      <c r="C4420" s="1">
        <v>12447.861000000001</v>
      </c>
    </row>
    <row r="4421" spans="1:3" x14ac:dyDescent="0.2">
      <c r="A4421" s="1">
        <v>351</v>
      </c>
      <c r="B4421" s="1">
        <v>0</v>
      </c>
      <c r="C4421" s="1">
        <v>409.685</v>
      </c>
    </row>
    <row r="4422" spans="1:3" x14ac:dyDescent="0.2">
      <c r="A4422" s="1">
        <v>352</v>
      </c>
      <c r="B4422" s="1">
        <v>284178</v>
      </c>
      <c r="C4422" s="1">
        <v>2522.7820000000002</v>
      </c>
    </row>
    <row r="4423" spans="1:3" x14ac:dyDescent="0.2">
      <c r="A4423" s="1">
        <v>352</v>
      </c>
      <c r="B4423" s="1">
        <v>342989</v>
      </c>
      <c r="C4423" s="1">
        <v>2647.5410000000002</v>
      </c>
    </row>
    <row r="4424" spans="1:3" x14ac:dyDescent="0.2">
      <c r="A4424" s="1">
        <v>352</v>
      </c>
      <c r="B4424" s="1">
        <v>383082</v>
      </c>
      <c r="C4424" s="1">
        <v>6483.5739999999996</v>
      </c>
    </row>
    <row r="4425" spans="1:3" x14ac:dyDescent="0.2">
      <c r="A4425" s="1">
        <v>352</v>
      </c>
      <c r="B4425" s="1">
        <v>269950</v>
      </c>
      <c r="C4425" s="1">
        <v>11322.433999999999</v>
      </c>
    </row>
    <row r="4426" spans="1:3" x14ac:dyDescent="0.2">
      <c r="A4426" s="1">
        <v>352</v>
      </c>
      <c r="B4426" s="1">
        <v>155700</v>
      </c>
      <c r="C4426" s="1">
        <v>11433.834999999999</v>
      </c>
    </row>
    <row r="4427" spans="1:3" x14ac:dyDescent="0.2">
      <c r="A4427" s="1">
        <v>352</v>
      </c>
      <c r="B4427" s="1">
        <v>37907</v>
      </c>
      <c r="C4427" s="1">
        <v>11755.081</v>
      </c>
    </row>
    <row r="4428" spans="1:3" x14ac:dyDescent="0.2">
      <c r="A4428" s="1">
        <v>352</v>
      </c>
      <c r="B4428" s="1">
        <v>0</v>
      </c>
      <c r="C4428" s="1">
        <v>3822.652</v>
      </c>
    </row>
    <row r="4429" spans="1:3" x14ac:dyDescent="0.2">
      <c r="A4429" s="1">
        <v>353</v>
      </c>
      <c r="B4429" s="1">
        <v>194926</v>
      </c>
      <c r="C4429" s="1">
        <v>1696.8579999999999</v>
      </c>
    </row>
    <row r="4430" spans="1:3" x14ac:dyDescent="0.2">
      <c r="A4430" s="1">
        <v>353</v>
      </c>
      <c r="B4430" s="1">
        <v>373341</v>
      </c>
      <c r="C4430" s="1">
        <v>3771.4850000000001</v>
      </c>
    </row>
    <row r="4431" spans="1:3" x14ac:dyDescent="0.2">
      <c r="A4431" s="1">
        <v>353</v>
      </c>
      <c r="B4431" s="1">
        <v>396110</v>
      </c>
      <c r="C4431" s="1">
        <v>4885.3649999999998</v>
      </c>
    </row>
    <row r="4432" spans="1:3" x14ac:dyDescent="0.2">
      <c r="A4432" s="1">
        <v>353</v>
      </c>
      <c r="B4432" s="1">
        <v>308961</v>
      </c>
      <c r="C4432" s="1">
        <v>8722.9750000000004</v>
      </c>
    </row>
    <row r="4433" spans="1:3" x14ac:dyDescent="0.2">
      <c r="A4433" s="1">
        <v>353</v>
      </c>
      <c r="B4433" s="1">
        <v>201800</v>
      </c>
      <c r="C4433" s="1">
        <v>10717.825000000001</v>
      </c>
    </row>
    <row r="4434" spans="1:3" x14ac:dyDescent="0.2">
      <c r="A4434" s="1">
        <v>353</v>
      </c>
      <c r="B4434" s="1">
        <v>93979</v>
      </c>
      <c r="C4434" s="1">
        <v>10780.398999999999</v>
      </c>
    </row>
    <row r="4435" spans="1:3" x14ac:dyDescent="0.2">
      <c r="A4435" s="1">
        <v>353</v>
      </c>
      <c r="B4435" s="1">
        <v>0</v>
      </c>
      <c r="C4435" s="1">
        <v>9420.8870000000006</v>
      </c>
    </row>
    <row r="4436" spans="1:3" x14ac:dyDescent="0.2">
      <c r="A4436" s="1">
        <v>354</v>
      </c>
      <c r="B4436" s="1">
        <v>50891</v>
      </c>
      <c r="C4436" s="1">
        <v>734.82600000000002</v>
      </c>
    </row>
    <row r="4437" spans="1:3" x14ac:dyDescent="0.2">
      <c r="A4437" s="1">
        <v>354</v>
      </c>
      <c r="B4437" s="1">
        <v>287062</v>
      </c>
      <c r="C4437" s="1">
        <v>2317.4789999999998</v>
      </c>
    </row>
    <row r="4438" spans="1:3" x14ac:dyDescent="0.2">
      <c r="A4438" s="1">
        <v>354</v>
      </c>
      <c r="B4438" s="1">
        <v>413207</v>
      </c>
      <c r="C4438" s="1">
        <v>3027.4789999999998</v>
      </c>
    </row>
    <row r="4439" spans="1:3" x14ac:dyDescent="0.2">
      <c r="A4439" s="1">
        <v>354</v>
      </c>
      <c r="B4439" s="1">
        <v>357403</v>
      </c>
      <c r="C4439" s="1">
        <v>8151.3130000000001</v>
      </c>
    </row>
    <row r="4440" spans="1:3" x14ac:dyDescent="0.2">
      <c r="A4440" s="1">
        <v>354</v>
      </c>
      <c r="B4440" s="1">
        <v>246955</v>
      </c>
      <c r="C4440" s="1">
        <v>11038.718999999999</v>
      </c>
    </row>
    <row r="4441" spans="1:3" x14ac:dyDescent="0.2">
      <c r="A4441" s="1">
        <v>354</v>
      </c>
      <c r="B4441" s="1">
        <v>140470</v>
      </c>
      <c r="C4441" s="1">
        <v>10653.704</v>
      </c>
    </row>
    <row r="4442" spans="1:3" x14ac:dyDescent="0.2">
      <c r="A4442" s="1">
        <v>354</v>
      </c>
      <c r="B4442" s="1">
        <v>21531</v>
      </c>
      <c r="C4442" s="1">
        <v>11886.144</v>
      </c>
    </row>
    <row r="4443" spans="1:3" x14ac:dyDescent="0.2">
      <c r="A4443" s="1">
        <v>354</v>
      </c>
      <c r="B4443" s="1">
        <v>0</v>
      </c>
      <c r="C4443" s="1">
        <v>2188.2199999999998</v>
      </c>
    </row>
    <row r="4444" spans="1:3" x14ac:dyDescent="0.2">
      <c r="A4444" s="1">
        <v>355</v>
      </c>
      <c r="B4444" s="1">
        <v>234102</v>
      </c>
      <c r="C4444" s="1">
        <v>2103.8040000000001</v>
      </c>
    </row>
    <row r="4445" spans="1:3" x14ac:dyDescent="0.2">
      <c r="A4445" s="1">
        <v>355</v>
      </c>
      <c r="B4445" s="1">
        <v>317060</v>
      </c>
      <c r="C4445" s="1">
        <v>2194.5129999999999</v>
      </c>
    </row>
    <row r="4446" spans="1:3" x14ac:dyDescent="0.2">
      <c r="A4446" s="1">
        <v>355</v>
      </c>
      <c r="B4446" s="1">
        <v>399307</v>
      </c>
      <c r="C4446" s="1">
        <v>5734.5420000000004</v>
      </c>
    </row>
    <row r="4447" spans="1:3" x14ac:dyDescent="0.2">
      <c r="A4447" s="1">
        <v>355</v>
      </c>
      <c r="B4447" s="1">
        <v>298650</v>
      </c>
      <c r="C4447" s="1">
        <v>10093.996999999999</v>
      </c>
    </row>
    <row r="4448" spans="1:3" x14ac:dyDescent="0.2">
      <c r="A4448" s="1">
        <v>355</v>
      </c>
      <c r="B4448" s="1">
        <v>189516</v>
      </c>
      <c r="C4448" s="1">
        <v>10880.954</v>
      </c>
    </row>
    <row r="4449" spans="1:3" x14ac:dyDescent="0.2">
      <c r="A4449" s="1">
        <v>355</v>
      </c>
      <c r="B4449" s="1">
        <v>103505</v>
      </c>
      <c r="C4449" s="1">
        <v>8627.5560000000005</v>
      </c>
    </row>
    <row r="4450" spans="1:3" x14ac:dyDescent="0.2">
      <c r="A4450" s="1">
        <v>355</v>
      </c>
      <c r="B4450" s="1">
        <v>0</v>
      </c>
      <c r="C4450" s="1">
        <v>10356.074000000001</v>
      </c>
    </row>
    <row r="4451" spans="1:3" x14ac:dyDescent="0.2">
      <c r="A4451" s="1">
        <v>356</v>
      </c>
      <c r="B4451" s="1">
        <v>37861</v>
      </c>
      <c r="C4451" s="1">
        <v>538.86400000000003</v>
      </c>
    </row>
    <row r="4452" spans="1:3" x14ac:dyDescent="0.2">
      <c r="A4452" s="1">
        <v>356</v>
      </c>
      <c r="B4452" s="1">
        <v>280147</v>
      </c>
      <c r="C4452" s="1">
        <v>2438.672</v>
      </c>
    </row>
    <row r="4453" spans="1:3" x14ac:dyDescent="0.2">
      <c r="A4453" s="1">
        <v>356</v>
      </c>
      <c r="B4453" s="1">
        <v>402076</v>
      </c>
      <c r="C4453" s="1">
        <v>3018.6930000000002</v>
      </c>
    </row>
    <row r="4454" spans="1:3" x14ac:dyDescent="0.2">
      <c r="A4454" s="1">
        <v>356</v>
      </c>
      <c r="B4454" s="1">
        <v>349295</v>
      </c>
      <c r="C4454" s="1">
        <v>9034.7340000000004</v>
      </c>
    </row>
    <row r="4455" spans="1:3" x14ac:dyDescent="0.2">
      <c r="A4455" s="1">
        <v>356</v>
      </c>
      <c r="B4455" s="1">
        <v>241700</v>
      </c>
      <c r="C4455" s="1">
        <v>10774.573</v>
      </c>
    </row>
    <row r="4456" spans="1:3" x14ac:dyDescent="0.2">
      <c r="A4456" s="1">
        <v>356</v>
      </c>
      <c r="B4456" s="1">
        <v>135450</v>
      </c>
      <c r="C4456" s="1">
        <v>10630.38</v>
      </c>
    </row>
    <row r="4457" spans="1:3" x14ac:dyDescent="0.2">
      <c r="A4457" s="1">
        <v>356</v>
      </c>
      <c r="B4457" s="1">
        <v>13289</v>
      </c>
      <c r="C4457" s="1">
        <v>12189.81</v>
      </c>
    </row>
    <row r="4458" spans="1:3" x14ac:dyDescent="0.2">
      <c r="A4458" s="1">
        <v>356</v>
      </c>
      <c r="B4458" s="1">
        <v>0</v>
      </c>
      <c r="C4458" s="1">
        <v>1364.269</v>
      </c>
    </row>
    <row r="4459" spans="1:3" x14ac:dyDescent="0.2">
      <c r="A4459" s="1">
        <v>357</v>
      </c>
      <c r="B4459" s="1">
        <v>273896</v>
      </c>
      <c r="C4459" s="1">
        <v>1982.039</v>
      </c>
    </row>
    <row r="4460" spans="1:3" x14ac:dyDescent="0.2">
      <c r="A4460" s="1">
        <v>357</v>
      </c>
      <c r="B4460" s="1">
        <v>326091</v>
      </c>
      <c r="C4460" s="1">
        <v>2156.19</v>
      </c>
    </row>
    <row r="4461" spans="1:3" x14ac:dyDescent="0.2">
      <c r="A4461" s="1">
        <v>357</v>
      </c>
      <c r="B4461" s="1">
        <v>375600</v>
      </c>
      <c r="C4461" s="1">
        <v>8283.9920000000002</v>
      </c>
    </row>
    <row r="4462" spans="1:3" x14ac:dyDescent="0.2">
      <c r="A4462" s="1">
        <v>357</v>
      </c>
      <c r="B4462" s="1">
        <v>282950</v>
      </c>
      <c r="C4462" s="1">
        <v>9271.5840000000007</v>
      </c>
    </row>
    <row r="4463" spans="1:3" x14ac:dyDescent="0.2">
      <c r="A4463" s="1">
        <v>357</v>
      </c>
      <c r="B4463" s="1">
        <v>170043</v>
      </c>
      <c r="C4463" s="1">
        <v>11283.013999999999</v>
      </c>
    </row>
    <row r="4464" spans="1:3" x14ac:dyDescent="0.2">
      <c r="A4464" s="1">
        <v>357</v>
      </c>
      <c r="B4464" s="1">
        <v>48783</v>
      </c>
      <c r="C4464" s="1">
        <v>12105.956</v>
      </c>
    </row>
    <row r="4465" spans="1:3" x14ac:dyDescent="0.2">
      <c r="A4465" s="1">
        <v>357</v>
      </c>
      <c r="B4465" s="1">
        <v>0</v>
      </c>
      <c r="C4465" s="1">
        <v>4908.3090000000002</v>
      </c>
    </row>
    <row r="4466" spans="1:3" x14ac:dyDescent="0.2">
      <c r="A4466" s="1">
        <v>358</v>
      </c>
      <c r="B4466" s="1">
        <v>171876</v>
      </c>
      <c r="C4466" s="1">
        <v>1568.3140000000001</v>
      </c>
    </row>
    <row r="4467" spans="1:3" x14ac:dyDescent="0.2">
      <c r="A4467" s="1">
        <v>358</v>
      </c>
      <c r="B4467" s="1">
        <v>343325</v>
      </c>
      <c r="C4467" s="1">
        <v>2672.84</v>
      </c>
    </row>
    <row r="4468" spans="1:3" x14ac:dyDescent="0.2">
      <c r="A4468" s="1">
        <v>358</v>
      </c>
      <c r="B4468" s="1">
        <v>412409</v>
      </c>
      <c r="C4468" s="1">
        <v>3280.7719999999999</v>
      </c>
    </row>
    <row r="4469" spans="1:3" x14ac:dyDescent="0.2">
      <c r="A4469" s="1">
        <v>358</v>
      </c>
      <c r="B4469" s="1">
        <v>323481</v>
      </c>
      <c r="C4469" s="1">
        <v>10125.548000000001</v>
      </c>
    </row>
    <row r="4470" spans="1:3" x14ac:dyDescent="0.2">
      <c r="A4470" s="1">
        <v>358</v>
      </c>
      <c r="B4470" s="1">
        <v>210650</v>
      </c>
      <c r="C4470" s="1">
        <v>11277.638000000001</v>
      </c>
    </row>
    <row r="4471" spans="1:3" x14ac:dyDescent="0.2">
      <c r="A4471" s="1">
        <v>358</v>
      </c>
      <c r="B4471" s="1">
        <v>101238</v>
      </c>
      <c r="C4471" s="1">
        <v>10905.127</v>
      </c>
    </row>
    <row r="4472" spans="1:3" x14ac:dyDescent="0.2">
      <c r="A4472" s="1">
        <v>358</v>
      </c>
      <c r="B4472" s="1">
        <v>0</v>
      </c>
      <c r="C4472" s="1">
        <v>10149.696</v>
      </c>
    </row>
    <row r="4473" spans="1:3" x14ac:dyDescent="0.2">
      <c r="A4473" s="1">
        <v>359</v>
      </c>
      <c r="B4473" s="1">
        <v>27625</v>
      </c>
      <c r="C4473" s="1">
        <v>530.10400000000004</v>
      </c>
    </row>
    <row r="4474" spans="1:3" x14ac:dyDescent="0.2">
      <c r="A4474" s="1">
        <v>359</v>
      </c>
      <c r="B4474" s="1">
        <v>276575</v>
      </c>
      <c r="C4474" s="1">
        <v>2345.239</v>
      </c>
    </row>
    <row r="4475" spans="1:3" x14ac:dyDescent="0.2">
      <c r="A4475" s="1">
        <v>359</v>
      </c>
      <c r="B4475" s="1">
        <v>363589</v>
      </c>
      <c r="C4475" s="1">
        <v>2566.5189999999998</v>
      </c>
    </row>
    <row r="4476" spans="1:3" x14ac:dyDescent="0.2">
      <c r="A4476" s="1">
        <v>359</v>
      </c>
      <c r="B4476" s="1">
        <v>379515</v>
      </c>
      <c r="C4476" s="1">
        <v>6568.0529999999999</v>
      </c>
    </row>
    <row r="4477" spans="1:3" x14ac:dyDescent="0.2">
      <c r="A4477" s="1">
        <v>359</v>
      </c>
      <c r="B4477" s="1">
        <v>268650</v>
      </c>
      <c r="C4477" s="1">
        <v>11086.23</v>
      </c>
    </row>
    <row r="4478" spans="1:3" x14ac:dyDescent="0.2">
      <c r="A4478" s="1">
        <v>359</v>
      </c>
      <c r="B4478" s="1">
        <v>159050</v>
      </c>
      <c r="C4478" s="1">
        <v>10958.46</v>
      </c>
    </row>
    <row r="4479" spans="1:3" x14ac:dyDescent="0.2">
      <c r="A4479" s="1">
        <v>359</v>
      </c>
      <c r="B4479" s="1">
        <v>70600</v>
      </c>
      <c r="C4479" s="1">
        <v>8858.3189999999995</v>
      </c>
    </row>
    <row r="4480" spans="1:3" x14ac:dyDescent="0.2">
      <c r="A4480" s="1">
        <v>359</v>
      </c>
      <c r="B4480" s="1">
        <v>0</v>
      </c>
      <c r="C4480" s="1">
        <v>7076.1350000000002</v>
      </c>
    </row>
    <row r="4481" spans="1:3" x14ac:dyDescent="0.2">
      <c r="A4481" s="1">
        <v>360</v>
      </c>
      <c r="B4481" s="1">
        <v>119127</v>
      </c>
      <c r="C4481" s="1">
        <v>1297.4760000000001</v>
      </c>
    </row>
    <row r="4482" spans="1:3" x14ac:dyDescent="0.2">
      <c r="A4482" s="1">
        <v>360</v>
      </c>
      <c r="B4482" s="1">
        <v>303936</v>
      </c>
      <c r="C4482" s="1">
        <v>1763.586</v>
      </c>
    </row>
    <row r="4483" spans="1:3" x14ac:dyDescent="0.2">
      <c r="A4483" s="1">
        <v>360</v>
      </c>
      <c r="B4483" s="1">
        <v>416900</v>
      </c>
      <c r="C4483" s="1">
        <v>5222.6409999999996</v>
      </c>
    </row>
    <row r="4484" spans="1:3" x14ac:dyDescent="0.2">
      <c r="A4484" s="1">
        <v>360</v>
      </c>
      <c r="B4484" s="1">
        <v>312474</v>
      </c>
      <c r="C4484" s="1">
        <v>10431.817999999999</v>
      </c>
    </row>
    <row r="4485" spans="1:3" x14ac:dyDescent="0.2">
      <c r="A4485" s="1">
        <v>360</v>
      </c>
      <c r="B4485" s="1">
        <v>201850</v>
      </c>
      <c r="C4485" s="1">
        <v>11069.379000000001</v>
      </c>
    </row>
    <row r="4486" spans="1:3" x14ac:dyDescent="0.2">
      <c r="A4486" s="1">
        <v>360</v>
      </c>
      <c r="B4486" s="1">
        <v>82197</v>
      </c>
      <c r="C4486" s="1">
        <v>11956.267</v>
      </c>
    </row>
    <row r="4487" spans="1:3" x14ac:dyDescent="0.2">
      <c r="A4487" s="1">
        <v>360</v>
      </c>
      <c r="B4487" s="1">
        <v>0</v>
      </c>
      <c r="C4487" s="1">
        <v>8249.9570000000003</v>
      </c>
    </row>
    <row r="4488" spans="1:3" x14ac:dyDescent="0.2">
      <c r="A4488" s="1">
        <v>353</v>
      </c>
      <c r="B4488" s="1">
        <v>77734</v>
      </c>
      <c r="C4488" s="1">
        <v>11613.842000000001</v>
      </c>
    </row>
    <row r="4489" spans="1:3" x14ac:dyDescent="0.2">
      <c r="A4489" s="1">
        <v>353</v>
      </c>
      <c r="B4489" s="1">
        <v>0</v>
      </c>
      <c r="C4489" s="1">
        <v>7804.7420000000002</v>
      </c>
    </row>
    <row r="4490" spans="1:3" x14ac:dyDescent="0.2">
      <c r="A4490" s="1">
        <v>354</v>
      </c>
      <c r="B4490" s="1">
        <v>84702</v>
      </c>
      <c r="C4490" s="1">
        <v>1078.7739999999999</v>
      </c>
    </row>
    <row r="4491" spans="1:3" x14ac:dyDescent="0.2">
      <c r="A4491" s="1">
        <v>354</v>
      </c>
      <c r="B4491" s="1">
        <v>248334</v>
      </c>
      <c r="C4491" s="1">
        <v>1531.251</v>
      </c>
    </row>
    <row r="4492" spans="1:3" x14ac:dyDescent="0.2">
      <c r="A4492" s="1">
        <v>354</v>
      </c>
      <c r="B4492" s="1">
        <v>390038</v>
      </c>
      <c r="C4492" s="1">
        <v>4566.2830000000004</v>
      </c>
    </row>
    <row r="4493" spans="1:3" x14ac:dyDescent="0.2">
      <c r="A4493" s="1">
        <v>354</v>
      </c>
      <c r="B4493" s="1">
        <v>354150</v>
      </c>
      <c r="C4493" s="1">
        <v>7397.0140000000001</v>
      </c>
    </row>
    <row r="4494" spans="1:3" x14ac:dyDescent="0.2">
      <c r="A4494" s="1">
        <v>354</v>
      </c>
      <c r="B4494" s="1">
        <v>238990</v>
      </c>
      <c r="C4494" s="1">
        <v>11493.102000000001</v>
      </c>
    </row>
    <row r="4495" spans="1:3" x14ac:dyDescent="0.2">
      <c r="A4495" s="1">
        <v>354</v>
      </c>
      <c r="B4495" s="1">
        <v>123450</v>
      </c>
      <c r="C4495" s="1">
        <v>11557.355</v>
      </c>
    </row>
    <row r="4496" spans="1:3" x14ac:dyDescent="0.2">
      <c r="A4496" s="1">
        <v>354</v>
      </c>
      <c r="B4496" s="1">
        <v>0</v>
      </c>
      <c r="C4496" s="1">
        <v>12365.598</v>
      </c>
    </row>
    <row r="4497" spans="1:3" x14ac:dyDescent="0.2">
      <c r="A4497" s="1">
        <v>355</v>
      </c>
      <c r="B4497" s="1">
        <v>5321</v>
      </c>
      <c r="C4497" s="1">
        <v>135.38499999999999</v>
      </c>
    </row>
    <row r="4498" spans="1:3" x14ac:dyDescent="0.2">
      <c r="A4498" s="1">
        <v>355</v>
      </c>
      <c r="B4498" s="1">
        <v>264389</v>
      </c>
      <c r="C4498" s="1">
        <v>2000.2950000000001</v>
      </c>
    </row>
    <row r="4499" spans="1:3" x14ac:dyDescent="0.2">
      <c r="A4499" s="1">
        <v>355</v>
      </c>
      <c r="B4499" s="1">
        <v>317609</v>
      </c>
      <c r="C4499" s="1">
        <v>2670.3739999999998</v>
      </c>
    </row>
    <row r="4500" spans="1:3" x14ac:dyDescent="0.2">
      <c r="A4500" s="1">
        <v>355</v>
      </c>
      <c r="B4500" s="1">
        <v>366050</v>
      </c>
      <c r="C4500" s="1">
        <v>8574.1180000000004</v>
      </c>
    </row>
    <row r="4501" spans="1:3" x14ac:dyDescent="0.2">
      <c r="A4501" s="1">
        <v>355</v>
      </c>
      <c r="B4501" s="1">
        <v>275500</v>
      </c>
      <c r="C4501" s="1">
        <v>9057.7559999999994</v>
      </c>
    </row>
    <row r="4502" spans="1:3" x14ac:dyDescent="0.2">
      <c r="A4502" s="1">
        <v>355</v>
      </c>
      <c r="B4502" s="1">
        <v>162650</v>
      </c>
      <c r="C4502" s="1">
        <v>11267.630999999999</v>
      </c>
    </row>
    <row r="4503" spans="1:3" x14ac:dyDescent="0.2">
      <c r="A4503" s="1">
        <v>355</v>
      </c>
      <c r="B4503" s="1">
        <v>39194</v>
      </c>
      <c r="C4503" s="1">
        <v>12362.286</v>
      </c>
    </row>
    <row r="4504" spans="1:3" x14ac:dyDescent="0.2">
      <c r="A4504" s="1">
        <v>355</v>
      </c>
      <c r="B4504" s="1">
        <v>0</v>
      </c>
      <c r="C4504" s="1">
        <v>3915.68</v>
      </c>
    </row>
    <row r="4505" spans="1:3" x14ac:dyDescent="0.2">
      <c r="A4505" s="1">
        <v>356</v>
      </c>
      <c r="B4505" s="1">
        <v>154895</v>
      </c>
      <c r="C4505" s="1">
        <v>1636.2529999999999</v>
      </c>
    </row>
    <row r="4506" spans="1:3" x14ac:dyDescent="0.2">
      <c r="A4506" s="1">
        <v>356</v>
      </c>
      <c r="B4506" s="1">
        <v>307153</v>
      </c>
      <c r="C4506" s="1">
        <v>2430.0770000000002</v>
      </c>
    </row>
    <row r="4507" spans="1:3" x14ac:dyDescent="0.2">
      <c r="A4507" s="1">
        <v>356</v>
      </c>
      <c r="B4507" s="1">
        <v>408914</v>
      </c>
      <c r="C4507" s="1">
        <v>5010.991</v>
      </c>
    </row>
    <row r="4508" spans="1:3" x14ac:dyDescent="0.2">
      <c r="A4508" s="1">
        <v>356</v>
      </c>
      <c r="B4508" s="1">
        <v>293700</v>
      </c>
      <c r="C4508" s="1">
        <v>11514.929</v>
      </c>
    </row>
    <row r="4509" spans="1:3" x14ac:dyDescent="0.2">
      <c r="A4509" s="1">
        <v>356</v>
      </c>
      <c r="B4509" s="1">
        <v>178150</v>
      </c>
      <c r="C4509" s="1">
        <v>11558.651</v>
      </c>
    </row>
    <row r="4510" spans="1:3" x14ac:dyDescent="0.2">
      <c r="A4510" s="1">
        <v>356</v>
      </c>
      <c r="B4510" s="1">
        <v>62225</v>
      </c>
      <c r="C4510" s="1">
        <v>11594.085999999999</v>
      </c>
    </row>
    <row r="4511" spans="1:3" x14ac:dyDescent="0.2">
      <c r="A4511" s="1">
        <v>356</v>
      </c>
      <c r="B4511" s="1">
        <v>0</v>
      </c>
      <c r="C4511" s="1">
        <v>6248.6279999999997</v>
      </c>
    </row>
    <row r="4512" spans="1:3" x14ac:dyDescent="0.2">
      <c r="A4512" s="1">
        <v>357</v>
      </c>
      <c r="B4512" s="1">
        <v>105824</v>
      </c>
      <c r="C4512" s="1">
        <v>1378.789</v>
      </c>
    </row>
    <row r="4513" spans="1:3" x14ac:dyDescent="0.2">
      <c r="A4513" s="1">
        <v>357</v>
      </c>
      <c r="B4513" s="1">
        <v>258954</v>
      </c>
      <c r="C4513" s="1">
        <v>1750.7739999999999</v>
      </c>
    </row>
    <row r="4514" spans="1:3" x14ac:dyDescent="0.2">
      <c r="A4514" s="1">
        <v>357</v>
      </c>
      <c r="B4514" s="1">
        <v>414150</v>
      </c>
      <c r="C4514" s="1">
        <v>5429.5240000000003</v>
      </c>
    </row>
    <row r="4515" spans="1:3" x14ac:dyDescent="0.2">
      <c r="A4515" s="1">
        <v>357</v>
      </c>
      <c r="B4515" s="1">
        <v>329433</v>
      </c>
      <c r="C4515" s="1">
        <v>8468.1880000000001</v>
      </c>
    </row>
    <row r="4516" spans="1:3" x14ac:dyDescent="0.2">
      <c r="A4516" s="1">
        <v>357</v>
      </c>
      <c r="B4516" s="1">
        <v>218650</v>
      </c>
      <c r="C4516" s="1">
        <v>11091.418</v>
      </c>
    </row>
    <row r="4517" spans="1:3" x14ac:dyDescent="0.2">
      <c r="A4517" s="1">
        <v>357</v>
      </c>
      <c r="B4517" s="1">
        <v>104050</v>
      </c>
      <c r="C4517" s="1">
        <v>11428.54</v>
      </c>
    </row>
    <row r="4518" spans="1:3" x14ac:dyDescent="0.2">
      <c r="A4518" s="1">
        <v>357</v>
      </c>
      <c r="B4518" s="1">
        <v>0</v>
      </c>
      <c r="C4518" s="1">
        <v>10429.487999999999</v>
      </c>
    </row>
    <row r="4519" spans="1:3" x14ac:dyDescent="0.2">
      <c r="A4519" s="1">
        <v>358</v>
      </c>
      <c r="B4519" s="1">
        <v>7767</v>
      </c>
      <c r="C4519" s="1">
        <v>153.983</v>
      </c>
    </row>
    <row r="4520" spans="1:3" x14ac:dyDescent="0.2">
      <c r="A4520" s="1">
        <v>358</v>
      </c>
      <c r="B4520" s="1">
        <v>267635</v>
      </c>
      <c r="C4520" s="1">
        <v>1951.1559999999999</v>
      </c>
    </row>
    <row r="4521" spans="1:3" x14ac:dyDescent="0.2">
      <c r="A4521" s="1">
        <v>358</v>
      </c>
      <c r="B4521" s="1">
        <v>373382</v>
      </c>
      <c r="C4521" s="1">
        <v>4090.5250000000001</v>
      </c>
    </row>
    <row r="4522" spans="1:3" x14ac:dyDescent="0.2">
      <c r="A4522" s="1">
        <v>358</v>
      </c>
      <c r="B4522" s="1">
        <v>372422</v>
      </c>
      <c r="C4522" s="1">
        <v>6519.7330000000002</v>
      </c>
    </row>
    <row r="4523" spans="1:3" x14ac:dyDescent="0.2">
      <c r="A4523" s="1">
        <v>358</v>
      </c>
      <c r="B4523" s="1">
        <v>266800</v>
      </c>
      <c r="C4523" s="1">
        <v>10571.378000000001</v>
      </c>
    </row>
    <row r="4524" spans="1:3" x14ac:dyDescent="0.2">
      <c r="A4524" s="1">
        <v>358</v>
      </c>
      <c r="B4524" s="1">
        <v>156621</v>
      </c>
      <c r="C4524" s="1">
        <v>11013.508</v>
      </c>
    </row>
    <row r="4525" spans="1:3" x14ac:dyDescent="0.2">
      <c r="A4525" s="1">
        <v>358</v>
      </c>
      <c r="B4525" s="1">
        <v>43285</v>
      </c>
      <c r="C4525" s="1">
        <v>11326.65</v>
      </c>
    </row>
    <row r="4526" spans="1:3" x14ac:dyDescent="0.2">
      <c r="A4526" s="1">
        <v>358</v>
      </c>
      <c r="B4526" s="1">
        <v>0</v>
      </c>
      <c r="C4526" s="1">
        <v>4360.3559999999998</v>
      </c>
    </row>
    <row r="4527" spans="1:3" x14ac:dyDescent="0.2">
      <c r="A4527" s="1">
        <v>359</v>
      </c>
      <c r="B4527" s="1">
        <v>154688</v>
      </c>
      <c r="C4527" s="1">
        <v>1614.96</v>
      </c>
    </row>
    <row r="4528" spans="1:3" x14ac:dyDescent="0.2">
      <c r="A4528" s="1">
        <v>359</v>
      </c>
      <c r="B4528" s="1">
        <v>330733</v>
      </c>
      <c r="C4528" s="1">
        <v>2044.979</v>
      </c>
    </row>
    <row r="4529" spans="1:3" x14ac:dyDescent="0.2">
      <c r="A4529" s="1">
        <v>359</v>
      </c>
      <c r="B4529" s="1">
        <v>419250</v>
      </c>
      <c r="C4529" s="1">
        <v>4379.8829999999998</v>
      </c>
    </row>
    <row r="4530" spans="1:3" x14ac:dyDescent="0.2">
      <c r="A4530" s="1">
        <v>359</v>
      </c>
      <c r="B4530" s="1">
        <v>308144</v>
      </c>
      <c r="C4530" s="1">
        <v>11145.369000000001</v>
      </c>
    </row>
    <row r="4531" spans="1:3" x14ac:dyDescent="0.2">
      <c r="A4531" s="1">
        <v>359</v>
      </c>
      <c r="B4531" s="1">
        <v>196700</v>
      </c>
      <c r="C4531" s="1">
        <v>11134.065000000001</v>
      </c>
    </row>
    <row r="4532" spans="1:3" x14ac:dyDescent="0.2">
      <c r="A4532" s="1">
        <v>359</v>
      </c>
      <c r="B4532" s="1">
        <v>83650</v>
      </c>
      <c r="C4532" s="1">
        <v>11302.138999999999</v>
      </c>
    </row>
    <row r="4533" spans="1:3" x14ac:dyDescent="0.2">
      <c r="A4533" s="1">
        <v>359</v>
      </c>
      <c r="B4533" s="1">
        <v>0</v>
      </c>
      <c r="C4533" s="1">
        <v>8366.7800000000007</v>
      </c>
    </row>
    <row r="4534" spans="1:3" x14ac:dyDescent="0.2">
      <c r="A4534" s="1">
        <v>360</v>
      </c>
      <c r="B4534" s="1">
        <v>65785</v>
      </c>
      <c r="C4534" s="1">
        <v>1009.1319999999999</v>
      </c>
    </row>
    <row r="4535" spans="1:3" x14ac:dyDescent="0.2">
      <c r="A4535" s="1">
        <v>360</v>
      </c>
      <c r="B4535" s="1">
        <v>262291</v>
      </c>
      <c r="C4535" s="1">
        <v>1598.162</v>
      </c>
    </row>
    <row r="4536" spans="1:3" x14ac:dyDescent="0.2">
      <c r="A4536" s="1">
        <v>360</v>
      </c>
      <c r="B4536" s="1">
        <v>404399</v>
      </c>
      <c r="C4536" s="1">
        <v>3800.8429999999998</v>
      </c>
    </row>
    <row r="4537" spans="1:3" x14ac:dyDescent="0.2">
      <c r="A4537" s="1">
        <v>360</v>
      </c>
      <c r="B4537" s="1">
        <v>361050</v>
      </c>
      <c r="C4537" s="1">
        <v>7466.66</v>
      </c>
    </row>
    <row r="4538" spans="1:3" x14ac:dyDescent="0.2">
      <c r="A4538" s="1">
        <v>360</v>
      </c>
      <c r="B4538" s="1">
        <v>257450</v>
      </c>
      <c r="C4538" s="1">
        <v>10371.77</v>
      </c>
    </row>
    <row r="4539" spans="1:3" x14ac:dyDescent="0.2">
      <c r="A4539" s="1">
        <v>360</v>
      </c>
      <c r="B4539" s="1">
        <v>154209</v>
      </c>
      <c r="C4539" s="1">
        <v>10293.871999999999</v>
      </c>
    </row>
    <row r="4540" spans="1:3" x14ac:dyDescent="0.2">
      <c r="A4540" s="1">
        <v>360</v>
      </c>
      <c r="B4540" s="1">
        <v>38250</v>
      </c>
      <c r="C4540" s="1">
        <v>11601.337</v>
      </c>
    </row>
    <row r="4541" spans="1:3" x14ac:dyDescent="0.2">
      <c r="A4541" s="1">
        <v>360</v>
      </c>
      <c r="B4541" s="1">
        <v>0</v>
      </c>
      <c r="C4541" s="1">
        <v>3851.181</v>
      </c>
    </row>
  </sheetData>
  <mergeCells count="2">
    <mergeCell ref="A1:C1"/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2976-0797-9E45-B4C1-046C296AFB60}">
  <dimension ref="A1:S13"/>
  <sheetViews>
    <sheetView zoomScale="111" zoomScaleNormal="111" workbookViewId="0">
      <selection activeCell="E11" sqref="E11:E13"/>
    </sheetView>
  </sheetViews>
  <sheetFormatPr baseColWidth="10" defaultColWidth="10.6640625" defaultRowHeight="16" x14ac:dyDescent="0.2"/>
  <cols>
    <col min="1" max="1" width="10.6640625" style="25"/>
    <col min="2" max="3" width="11" style="25" bestFit="1" customWidth="1"/>
    <col min="4" max="4" width="10.6640625" style="25"/>
    <col min="5" max="5" width="11.33203125" style="25" bestFit="1" customWidth="1"/>
    <col min="6" max="6" width="12.1640625" style="25" bestFit="1" customWidth="1"/>
    <col min="7" max="7" width="10.6640625" style="25"/>
    <col min="8" max="8" width="11" style="25" bestFit="1" customWidth="1"/>
    <col min="9" max="9" width="10.6640625" style="25"/>
    <col min="11" max="11" width="11.83203125" bestFit="1" customWidth="1"/>
    <col min="19" max="19" width="10.6640625" style="18"/>
  </cols>
  <sheetData>
    <row r="1" spans="1:19" x14ac:dyDescent="0.2">
      <c r="A1" s="26" t="s">
        <v>64</v>
      </c>
      <c r="B1" s="26" t="s">
        <v>65</v>
      </c>
      <c r="C1" s="26" t="s">
        <v>66</v>
      </c>
      <c r="D1" s="26" t="s">
        <v>8</v>
      </c>
      <c r="E1" s="26" t="s">
        <v>9</v>
      </c>
      <c r="F1" s="26" t="s">
        <v>67</v>
      </c>
      <c r="G1" s="26" t="s">
        <v>10</v>
      </c>
      <c r="H1" s="26" t="s">
        <v>11</v>
      </c>
    </row>
    <row r="2" spans="1:19" x14ac:dyDescent="0.2">
      <c r="A2" s="177" t="s">
        <v>63</v>
      </c>
      <c r="B2" s="177">
        <f>'Training-data'!$S$3</f>
        <v>13</v>
      </c>
      <c r="C2" s="173">
        <f>'Training-data'!$S$4</f>
        <v>513.0879032258066</v>
      </c>
      <c r="D2" s="173">
        <f>'Training-data'!$S$10</f>
        <v>0.16558020265802811</v>
      </c>
      <c r="E2" s="173">
        <f>'Training-data'!$S$11</f>
        <v>30.556879219926383</v>
      </c>
      <c r="F2" s="103" t="s">
        <v>72</v>
      </c>
      <c r="G2" s="113">
        <f>'Training-data'!S13</f>
        <v>8485.9508399999995</v>
      </c>
      <c r="H2" s="103">
        <f>'Training-data'!S14</f>
        <v>0.80044999999999999</v>
      </c>
    </row>
    <row r="3" spans="1:19" x14ac:dyDescent="0.2">
      <c r="A3" s="178"/>
      <c r="B3" s="178"/>
      <c r="C3" s="174"/>
      <c r="D3" s="174"/>
      <c r="E3" s="174"/>
      <c r="F3" s="103" t="s">
        <v>74</v>
      </c>
      <c r="G3" s="113">
        <v>8586.8401400000002</v>
      </c>
      <c r="H3" s="103">
        <v>0.82857000000000003</v>
      </c>
    </row>
    <row r="4" spans="1:19" x14ac:dyDescent="0.2">
      <c r="A4" s="177" t="s">
        <v>68</v>
      </c>
      <c r="B4" s="177">
        <f>'Training-data'!$Y$3</f>
        <v>90</v>
      </c>
      <c r="C4" s="173" t="e">
        <f>'Training-data'!Y4</f>
        <v>#DIV/0!</v>
      </c>
      <c r="D4" s="173" t="e">
        <f>'Training-data'!Y10</f>
        <v>#DIV/0!</v>
      </c>
      <c r="E4" s="173" t="e">
        <f>'Training-data'!Y11</f>
        <v>#DIV/0!</v>
      </c>
      <c r="F4" s="103" t="s">
        <v>72</v>
      </c>
      <c r="G4" s="113">
        <f>'Training-data'!Y13</f>
        <v>770.65917000000002</v>
      </c>
      <c r="H4" s="103">
        <f>'Training-data'!Y14</f>
        <v>0.90613999999999995</v>
      </c>
    </row>
    <row r="5" spans="1:19" x14ac:dyDescent="0.2">
      <c r="A5" s="178"/>
      <c r="B5" s="178"/>
      <c r="C5" s="174"/>
      <c r="D5" s="174"/>
      <c r="E5" s="174"/>
      <c r="F5" s="103" t="s">
        <v>74</v>
      </c>
      <c r="G5" s="113">
        <f>726.24827</f>
        <v>726.24827000000005</v>
      </c>
      <c r="H5" s="103">
        <v>0.93162999999999996</v>
      </c>
    </row>
    <row r="6" spans="1:19" x14ac:dyDescent="0.2">
      <c r="A6" s="177" t="s">
        <v>62</v>
      </c>
      <c r="B6" s="177">
        <f>'Training-data'!AE3</f>
        <v>180</v>
      </c>
      <c r="C6" s="173" t="e">
        <f>'Training-data'!AE4</f>
        <v>#DIV/0!</v>
      </c>
      <c r="D6" s="173" t="e">
        <f>'Training-data'!AE10</f>
        <v>#DIV/0!</v>
      </c>
      <c r="E6" s="173" t="e">
        <f>'Training-data'!AE11</f>
        <v>#DIV/0!</v>
      </c>
      <c r="F6" s="103" t="s">
        <v>72</v>
      </c>
      <c r="G6" s="113">
        <f>'Training-data'!AE13</f>
        <v>512.33169999999996</v>
      </c>
      <c r="H6" s="103">
        <f>'Training-data'!AE14</f>
        <v>0.91620999999999997</v>
      </c>
    </row>
    <row r="7" spans="1:19" x14ac:dyDescent="0.2">
      <c r="A7" s="178"/>
      <c r="B7" s="178"/>
      <c r="C7" s="174"/>
      <c r="D7" s="174"/>
      <c r="E7" s="174"/>
      <c r="F7" s="103" t="s">
        <v>74</v>
      </c>
      <c r="G7" s="113">
        <v>379.37171000000001</v>
      </c>
      <c r="H7" s="103">
        <f>0.94936</f>
        <v>0.94935999999999998</v>
      </c>
    </row>
    <row r="9" spans="1:19" x14ac:dyDescent="0.2">
      <c r="A9" s="176"/>
      <c r="B9" s="161" t="s">
        <v>48</v>
      </c>
      <c r="C9" s="161"/>
      <c r="D9" s="161"/>
      <c r="E9" s="175" t="s">
        <v>79</v>
      </c>
      <c r="F9" s="175"/>
      <c r="G9" s="175"/>
      <c r="H9" s="161" t="s">
        <v>49</v>
      </c>
      <c r="I9" s="161"/>
      <c r="J9" s="161"/>
      <c r="K9" s="1" t="s">
        <v>106</v>
      </c>
    </row>
    <row r="10" spans="1:19" x14ac:dyDescent="0.2">
      <c r="A10" s="176"/>
      <c r="B10" s="26" t="s">
        <v>63</v>
      </c>
      <c r="C10" s="26" t="s">
        <v>68</v>
      </c>
      <c r="D10" s="26" t="s">
        <v>62</v>
      </c>
      <c r="E10" s="40" t="s">
        <v>63</v>
      </c>
      <c r="F10" s="40" t="s">
        <v>68</v>
      </c>
      <c r="G10" s="40" t="s">
        <v>62</v>
      </c>
      <c r="H10" s="120" t="s">
        <v>63</v>
      </c>
      <c r="I10" s="39" t="s">
        <v>68</v>
      </c>
      <c r="J10" s="39" t="s">
        <v>62</v>
      </c>
      <c r="K10" s="1"/>
    </row>
    <row r="11" spans="1:19" x14ac:dyDescent="0.2">
      <c r="A11" s="22" t="s">
        <v>41</v>
      </c>
      <c r="B11" s="114">
        <f>'Training-data'!U22</f>
        <v>3.8144608756313834E-2</v>
      </c>
      <c r="C11" s="38" t="e">
        <f>'Training-data'!AA22</f>
        <v>#DIV/0!</v>
      </c>
      <c r="D11" s="38" t="e">
        <f>'Training-data'!AG22</f>
        <v>#DIV/0!</v>
      </c>
      <c r="E11" s="42">
        <f>'Training-data'!U32</f>
        <v>-6.3625541058260028E-3</v>
      </c>
      <c r="F11" s="37" t="e">
        <f>'Training-data'!AA29</f>
        <v>#DIV/0!</v>
      </c>
      <c r="G11" s="37" t="e">
        <f>'Training-data'!AG29</f>
        <v>#DIV/0!</v>
      </c>
      <c r="H11" s="43">
        <f>'Training-data'!T41</f>
        <v>2.8079446844928111E-4</v>
      </c>
      <c r="I11" s="1" t="e">
        <f>'Training-data'!Z38</f>
        <v>#DIV/0!</v>
      </c>
      <c r="J11" s="1" t="e">
        <f>'Training-data'!AF38</f>
        <v>#DIV/0!</v>
      </c>
      <c r="K11" s="1"/>
      <c r="R11" s="18"/>
      <c r="S11"/>
    </row>
    <row r="12" spans="1:19" x14ac:dyDescent="0.2">
      <c r="A12" s="22" t="s">
        <v>44</v>
      </c>
      <c r="B12" s="114">
        <f>'Training-data'!U23</f>
        <v>0</v>
      </c>
      <c r="C12" s="38">
        <f>'Training-data'!AA23</f>
        <v>0</v>
      </c>
      <c r="D12" s="38">
        <f>'Training-data'!AG23</f>
        <v>0</v>
      </c>
      <c r="E12" s="42">
        <f>'Training-data'!U33</f>
        <v>1.178130781644878E-2</v>
      </c>
      <c r="F12" s="37" t="e">
        <f>'Training-data'!AA30</f>
        <v>#DIV/0!</v>
      </c>
      <c r="G12" s="37" t="e">
        <f>'Training-data'!AG30</f>
        <v>#DIV/0!</v>
      </c>
      <c r="H12" s="43">
        <f>'Training-data'!T42</f>
        <v>1.1355871700854796E-2</v>
      </c>
      <c r="I12" s="1" t="e">
        <f>'Training-data'!Z39</f>
        <v>#DIV/0!</v>
      </c>
      <c r="J12" s="1" t="e">
        <f>'Training-data'!AF39</f>
        <v>#DIV/0!</v>
      </c>
      <c r="K12" s="1"/>
      <c r="R12" s="18"/>
      <c r="S12"/>
    </row>
    <row r="13" spans="1:19" x14ac:dyDescent="0.2">
      <c r="A13" s="22" t="s">
        <v>45</v>
      </c>
      <c r="B13" s="114">
        <f>'Training-data'!U24</f>
        <v>0</v>
      </c>
      <c r="C13" s="38">
        <f>'Training-data'!AA24</f>
        <v>0</v>
      </c>
      <c r="D13" s="38">
        <f>'Training-data'!AG24</f>
        <v>0</v>
      </c>
      <c r="E13" s="42">
        <f>'Training-data'!U34</f>
        <v>0</v>
      </c>
      <c r="F13" s="37">
        <f>'Training-data'!AA31</f>
        <v>0</v>
      </c>
      <c r="G13" s="37">
        <f>'Training-data'!AG31</f>
        <v>0</v>
      </c>
      <c r="H13" s="43">
        <f>'Training-data'!T43</f>
        <v>3.5998440550260163E-3</v>
      </c>
      <c r="I13" s="1" t="e">
        <f>'Training-data'!Z40</f>
        <v>#DIV/0!</v>
      </c>
      <c r="J13" s="1" t="e">
        <f>'Training-data'!AF40</f>
        <v>#DIV/0!</v>
      </c>
      <c r="K13" s="1"/>
    </row>
  </sheetData>
  <mergeCells count="19">
    <mergeCell ref="E2:E3"/>
    <mergeCell ref="C2:C3"/>
    <mergeCell ref="C4:C5"/>
    <mergeCell ref="C6:C7"/>
    <mergeCell ref="D2:D3"/>
    <mergeCell ref="D4:D5"/>
    <mergeCell ref="A9:A10"/>
    <mergeCell ref="A2:A3"/>
    <mergeCell ref="A4:A5"/>
    <mergeCell ref="A6:A7"/>
    <mergeCell ref="B2:B3"/>
    <mergeCell ref="B4:B5"/>
    <mergeCell ref="B6:B7"/>
    <mergeCell ref="D6:D7"/>
    <mergeCell ref="E4:E5"/>
    <mergeCell ref="E6:E7"/>
    <mergeCell ref="E9:G9"/>
    <mergeCell ref="H9:J9"/>
    <mergeCell ref="B9:D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C738-1F77-4D4A-9E6F-CBBD9CD7F670}">
  <dimension ref="A1:AF172"/>
  <sheetViews>
    <sheetView topLeftCell="C1" zoomScale="135" zoomScaleNormal="135" workbookViewId="0">
      <selection activeCell="O1" sqref="O1:Q2"/>
    </sheetView>
  </sheetViews>
  <sheetFormatPr baseColWidth="10" defaultRowHeight="16" x14ac:dyDescent="0.2"/>
  <cols>
    <col min="25" max="25" width="15.6640625" bestFit="1" customWidth="1"/>
    <col min="26" max="26" width="11.1640625" customWidth="1"/>
  </cols>
  <sheetData>
    <row r="1" spans="1:32" x14ac:dyDescent="0.2">
      <c r="C1" s="180" t="s">
        <v>48</v>
      </c>
      <c r="D1" s="180"/>
      <c r="E1" s="180"/>
      <c r="G1" s="180" t="s">
        <v>79</v>
      </c>
      <c r="H1" s="180"/>
      <c r="I1" s="180"/>
      <c r="K1" s="180" t="s">
        <v>106</v>
      </c>
      <c r="L1" s="180"/>
      <c r="M1" s="180"/>
      <c r="O1" s="180" t="s">
        <v>49</v>
      </c>
      <c r="P1" s="180"/>
      <c r="Q1" s="180"/>
      <c r="Z1" s="22"/>
      <c r="AA1" s="179" t="s">
        <v>121</v>
      </c>
      <c r="AB1" s="179"/>
      <c r="AC1" s="179" t="s">
        <v>122</v>
      </c>
      <c r="AD1" s="179"/>
      <c r="AE1" s="179" t="s">
        <v>123</v>
      </c>
      <c r="AF1" s="179"/>
    </row>
    <row r="2" spans="1:32" ht="19" customHeight="1" x14ac:dyDescent="0.2">
      <c r="A2" s="18" t="s">
        <v>110</v>
      </c>
      <c r="B2" s="18" t="s">
        <v>111</v>
      </c>
      <c r="C2" s="64">
        <v>200</v>
      </c>
      <c r="D2" s="64">
        <v>400</v>
      </c>
      <c r="E2" s="64">
        <v>600</v>
      </c>
      <c r="G2" s="64">
        <v>200</v>
      </c>
      <c r="H2" s="64">
        <v>400</v>
      </c>
      <c r="I2" s="64">
        <v>600</v>
      </c>
      <c r="K2" s="64">
        <v>200</v>
      </c>
      <c r="L2" s="64">
        <v>400</v>
      </c>
      <c r="M2" s="64">
        <v>600</v>
      </c>
      <c r="O2" s="64">
        <v>200</v>
      </c>
      <c r="P2" s="64">
        <v>400</v>
      </c>
      <c r="Q2" s="64">
        <v>600</v>
      </c>
      <c r="Z2" s="117" t="s">
        <v>119</v>
      </c>
      <c r="AA2" s="118" t="s">
        <v>118</v>
      </c>
      <c r="AB2" s="119" t="s">
        <v>120</v>
      </c>
      <c r="AC2" s="118" t="s">
        <v>118</v>
      </c>
      <c r="AD2" s="119" t="s">
        <v>120</v>
      </c>
      <c r="AE2" s="118" t="s">
        <v>118</v>
      </c>
      <c r="AF2" s="119" t="s">
        <v>120</v>
      </c>
    </row>
    <row r="3" spans="1:32" x14ac:dyDescent="0.2">
      <c r="A3">
        <v>1</v>
      </c>
      <c r="B3">
        <f>A3*10</f>
        <v>10</v>
      </c>
      <c r="C3" s="28">
        <v>909.36800000000005</v>
      </c>
      <c r="D3" s="97">
        <v>866.52700000000004</v>
      </c>
      <c r="E3" s="28">
        <v>874.66</v>
      </c>
      <c r="G3" s="28">
        <v>908.79600000000005</v>
      </c>
      <c r="H3" s="97">
        <v>911.88599999999997</v>
      </c>
      <c r="I3">
        <v>858.01300000000003</v>
      </c>
      <c r="K3" s="122">
        <v>902.14700000000005</v>
      </c>
      <c r="L3" s="88">
        <v>710.76900000000001</v>
      </c>
      <c r="M3" s="122">
        <v>908.29100000000005</v>
      </c>
      <c r="O3">
        <v>725.26199999999994</v>
      </c>
      <c r="P3">
        <v>718.29399999999998</v>
      </c>
      <c r="Q3" s="28">
        <v>676.85400000000004</v>
      </c>
      <c r="Z3" s="20" t="s">
        <v>89</v>
      </c>
      <c r="AA3" s="116">
        <f>AVERAGE(C4:C63)</f>
        <v>212.62598333333329</v>
      </c>
      <c r="AB3" s="116">
        <f>STDEV(C4:C63)</f>
        <v>84.597239151066674</v>
      </c>
      <c r="AC3" s="116">
        <f>AVERAGE(D4:D63)</f>
        <v>414.36537288135588</v>
      </c>
      <c r="AD3" s="116">
        <f>STDEV(D4:D63)</f>
        <v>216.08686565918413</v>
      </c>
      <c r="AE3" s="116">
        <f>AVERAGE(E4:E63)</f>
        <v>530.82996666666668</v>
      </c>
      <c r="AF3" s="116">
        <f>STDEV(E4:E63)</f>
        <v>328.15231916172604</v>
      </c>
    </row>
    <row r="4" spans="1:32" x14ac:dyDescent="0.2">
      <c r="A4">
        <f>A3+1</f>
        <v>2</v>
      </c>
      <c r="B4">
        <f t="shared" ref="B4:B67" si="0">A4*10</f>
        <v>20</v>
      </c>
      <c r="C4" s="28">
        <v>225.577</v>
      </c>
      <c r="D4" s="97">
        <v>218.69800000000001</v>
      </c>
      <c r="E4" s="28">
        <v>215.79900000000001</v>
      </c>
      <c r="G4" s="28">
        <v>253.59700000000001</v>
      </c>
      <c r="H4" s="97">
        <v>334.29899999999998</v>
      </c>
      <c r="I4">
        <v>227.19900000000001</v>
      </c>
      <c r="K4" s="122">
        <v>59.1</v>
      </c>
      <c r="L4" s="88">
        <v>274.48200000000003</v>
      </c>
      <c r="M4" s="122">
        <v>235.09800000000001</v>
      </c>
      <c r="O4">
        <v>335.48200000000003</v>
      </c>
      <c r="P4">
        <v>64.399000000000001</v>
      </c>
      <c r="Q4" s="28">
        <v>267.06599999999997</v>
      </c>
      <c r="Z4" s="20" t="s">
        <v>104</v>
      </c>
      <c r="AA4" s="116">
        <f>AVERAGE(G4:G63)</f>
        <v>211.39886666666675</v>
      </c>
      <c r="AB4" s="116">
        <f>STDEV(D4:D63)</f>
        <v>216.08686565918413</v>
      </c>
      <c r="AC4" s="116">
        <f>AVERAGE(H4:H63)</f>
        <v>397.18988333333334</v>
      </c>
      <c r="AD4" s="116">
        <f>STDEV(H4:H63)</f>
        <v>95.119268574629857</v>
      </c>
      <c r="AE4" s="116">
        <f>AVERAGE(I4:I63)</f>
        <v>581.19399999999996</v>
      </c>
      <c r="AF4" s="116">
        <f>STDEV(I4:I63)</f>
        <v>151.42360182221765</v>
      </c>
    </row>
    <row r="5" spans="1:32" x14ac:dyDescent="0.2">
      <c r="A5">
        <f t="shared" ref="A5:A68" si="1">A4+1</f>
        <v>3</v>
      </c>
      <c r="B5">
        <f t="shared" si="0"/>
        <v>30</v>
      </c>
      <c r="C5" s="28">
        <v>199.87799999999999</v>
      </c>
      <c r="D5" s="97">
        <v>604.19399999999996</v>
      </c>
      <c r="E5" s="28">
        <v>884.99800000000005</v>
      </c>
      <c r="G5" s="28">
        <v>210.99799999999999</v>
      </c>
      <c r="H5" s="97">
        <v>219.499</v>
      </c>
      <c r="I5">
        <v>439.27499999999998</v>
      </c>
      <c r="K5" s="122">
        <v>914.71400000000006</v>
      </c>
      <c r="L5" s="88">
        <v>786.72699999999998</v>
      </c>
      <c r="M5" s="122">
        <v>912.40599999999995</v>
      </c>
      <c r="O5">
        <v>187.386</v>
      </c>
      <c r="P5">
        <v>65.8</v>
      </c>
      <c r="Q5" s="28">
        <v>390.69299999999998</v>
      </c>
      <c r="Z5" s="121" t="s">
        <v>98</v>
      </c>
      <c r="AA5" s="116">
        <f>AVERAGE(O4:O62)</f>
        <v>187.29950847457624</v>
      </c>
      <c r="AB5" s="116">
        <f>STDEV(O4:O62)</f>
        <v>42.60662304083607</v>
      </c>
      <c r="AC5" s="116">
        <f>AVERAGE(P4:P63)</f>
        <v>385.51935593220344</v>
      </c>
      <c r="AD5" s="116">
        <f>STDEV(P4:P63)</f>
        <v>196.03223197014998</v>
      </c>
      <c r="AE5" s="116">
        <f>AVERAGE(Q3:Q62)</f>
        <v>585.87613333333343</v>
      </c>
      <c r="AF5" s="116">
        <f>STDEV(Q4:Q62)</f>
        <v>82.184081877096375</v>
      </c>
    </row>
    <row r="6" spans="1:32" x14ac:dyDescent="0.2">
      <c r="A6">
        <f t="shared" si="1"/>
        <v>4</v>
      </c>
      <c r="B6">
        <f t="shared" si="0"/>
        <v>40</v>
      </c>
      <c r="C6" s="28">
        <v>182.99799999999999</v>
      </c>
      <c r="D6" s="97">
        <v>220.19800000000001</v>
      </c>
      <c r="E6" s="28">
        <v>214.398</v>
      </c>
      <c r="G6" s="28">
        <v>210.999</v>
      </c>
      <c r="H6" s="97">
        <v>164.59899999999999</v>
      </c>
      <c r="I6">
        <v>605.54100000000005</v>
      </c>
      <c r="K6" s="122">
        <v>216.89699999999999</v>
      </c>
      <c r="L6" s="88">
        <v>194.09100000000001</v>
      </c>
      <c r="M6" s="122">
        <v>227.19900000000001</v>
      </c>
      <c r="O6">
        <v>187.29300000000001</v>
      </c>
      <c r="P6">
        <v>311.99799999999999</v>
      </c>
      <c r="Q6" s="28">
        <v>392.58499999999998</v>
      </c>
    </row>
    <row r="7" spans="1:32" x14ac:dyDescent="0.2">
      <c r="A7">
        <f t="shared" si="1"/>
        <v>5</v>
      </c>
      <c r="B7">
        <f t="shared" si="0"/>
        <v>50</v>
      </c>
      <c r="C7" s="28">
        <v>197.697</v>
      </c>
      <c r="D7" s="97">
        <v>569.59100000000001</v>
      </c>
      <c r="E7" s="28">
        <v>860.7</v>
      </c>
      <c r="G7" s="28">
        <v>218.19900000000001</v>
      </c>
      <c r="H7" s="97">
        <v>608.34100000000001</v>
      </c>
      <c r="I7">
        <v>602.94200000000001</v>
      </c>
      <c r="K7" s="122">
        <v>916.64099999999996</v>
      </c>
      <c r="L7" s="88">
        <v>783.84299999999996</v>
      </c>
      <c r="M7" s="122">
        <v>912.95500000000004</v>
      </c>
      <c r="O7">
        <v>187.09200000000001</v>
      </c>
      <c r="P7">
        <v>168.298</v>
      </c>
      <c r="Q7" s="28">
        <v>521.78899999999999</v>
      </c>
    </row>
    <row r="8" spans="1:32" x14ac:dyDescent="0.2">
      <c r="A8">
        <f t="shared" si="1"/>
        <v>6</v>
      </c>
      <c r="B8">
        <f t="shared" si="0"/>
        <v>60</v>
      </c>
      <c r="C8" s="28">
        <v>174.08799999999999</v>
      </c>
      <c r="D8" s="97">
        <v>201.99700000000001</v>
      </c>
      <c r="E8" s="28">
        <v>209.999</v>
      </c>
      <c r="G8" s="28">
        <v>189.59899999999999</v>
      </c>
      <c r="H8" s="97">
        <v>444.35300000000001</v>
      </c>
      <c r="I8">
        <v>330.69900000000001</v>
      </c>
      <c r="K8" s="122">
        <v>211.898</v>
      </c>
      <c r="L8" s="88">
        <v>194.59399999999999</v>
      </c>
      <c r="M8" s="122">
        <v>179.29900000000001</v>
      </c>
      <c r="O8">
        <v>186.68799999999999</v>
      </c>
      <c r="P8">
        <v>234.09800000000001</v>
      </c>
      <c r="Q8" s="28">
        <v>679.43</v>
      </c>
      <c r="AA8" s="28"/>
    </row>
    <row r="9" spans="1:32" x14ac:dyDescent="0.2">
      <c r="A9">
        <f t="shared" si="1"/>
        <v>7</v>
      </c>
      <c r="B9">
        <f t="shared" si="0"/>
        <v>70</v>
      </c>
      <c r="C9" s="28">
        <v>205.59800000000001</v>
      </c>
      <c r="D9" s="97">
        <v>576.45000000000005</v>
      </c>
      <c r="E9" s="28">
        <v>874.52200000000005</v>
      </c>
      <c r="G9" s="28">
        <v>192.49799999999999</v>
      </c>
      <c r="H9" s="97">
        <v>440.28100000000001</v>
      </c>
      <c r="I9">
        <v>247.399</v>
      </c>
      <c r="K9" s="122">
        <v>683.4</v>
      </c>
      <c r="L9" s="88">
        <v>784.51099999999997</v>
      </c>
      <c r="M9" s="122">
        <v>913.07600000000002</v>
      </c>
      <c r="O9">
        <v>186.589</v>
      </c>
      <c r="P9">
        <v>299.892</v>
      </c>
      <c r="Q9" s="28">
        <v>578.47699999999998</v>
      </c>
      <c r="AA9" s="27"/>
    </row>
    <row r="10" spans="1:32" x14ac:dyDescent="0.2">
      <c r="A10">
        <f t="shared" si="1"/>
        <v>8</v>
      </c>
      <c r="B10">
        <f t="shared" si="0"/>
        <v>80</v>
      </c>
      <c r="C10" s="28">
        <v>208.899</v>
      </c>
      <c r="D10" s="97">
        <v>208.99799999999999</v>
      </c>
      <c r="E10" s="28">
        <v>204.19900000000001</v>
      </c>
      <c r="G10" s="28">
        <v>217.398</v>
      </c>
      <c r="H10" s="97">
        <v>220.69800000000001</v>
      </c>
      <c r="I10">
        <v>598.23299999999995</v>
      </c>
      <c r="K10" s="122">
        <v>150.5</v>
      </c>
      <c r="L10" s="88">
        <v>153.39400000000001</v>
      </c>
      <c r="M10" s="122">
        <v>224.09800000000001</v>
      </c>
      <c r="O10">
        <v>186.898</v>
      </c>
      <c r="P10">
        <v>301.59800000000001</v>
      </c>
      <c r="Q10" s="28">
        <v>687.98800000000006</v>
      </c>
    </row>
    <row r="11" spans="1:32" x14ac:dyDescent="0.2">
      <c r="A11">
        <f t="shared" si="1"/>
        <v>9</v>
      </c>
      <c r="B11">
        <f t="shared" si="0"/>
        <v>90</v>
      </c>
      <c r="C11" s="28">
        <v>209.98599999999999</v>
      </c>
      <c r="D11" s="97">
        <v>687.6</v>
      </c>
      <c r="E11" s="28">
        <v>890.80600000000004</v>
      </c>
      <c r="G11" s="28">
        <v>216.59800000000001</v>
      </c>
      <c r="H11" s="97">
        <v>439.274</v>
      </c>
      <c r="I11">
        <v>691.98800000000006</v>
      </c>
      <c r="K11" s="122">
        <v>913.697</v>
      </c>
      <c r="L11" s="88">
        <v>782.84799999999996</v>
      </c>
      <c r="M11" s="122">
        <v>912.33799999999997</v>
      </c>
      <c r="O11">
        <v>138.12899999999999</v>
      </c>
      <c r="P11">
        <v>289.863</v>
      </c>
      <c r="Q11" s="28">
        <v>577.58199999999999</v>
      </c>
    </row>
    <row r="12" spans="1:32" x14ac:dyDescent="0.2">
      <c r="A12">
        <f t="shared" si="1"/>
        <v>10</v>
      </c>
      <c r="B12">
        <f t="shared" si="0"/>
        <v>100</v>
      </c>
      <c r="C12" s="28">
        <v>207.1</v>
      </c>
      <c r="D12" s="97">
        <v>211.09899999999999</v>
      </c>
      <c r="E12" s="28">
        <v>202.898</v>
      </c>
      <c r="G12" s="28">
        <v>206.38</v>
      </c>
      <c r="H12" s="97">
        <v>438.798</v>
      </c>
      <c r="I12">
        <v>696.86099999999999</v>
      </c>
      <c r="K12" s="122">
        <v>63.3</v>
      </c>
      <c r="L12" s="88">
        <v>194.59100000000001</v>
      </c>
      <c r="M12" s="122">
        <v>225.69900000000001</v>
      </c>
      <c r="O12">
        <v>183.69</v>
      </c>
      <c r="P12">
        <v>362.59899999999999</v>
      </c>
      <c r="Q12" s="28">
        <v>579.87699999999995</v>
      </c>
    </row>
    <row r="13" spans="1:32" x14ac:dyDescent="0.2">
      <c r="A13">
        <f t="shared" si="1"/>
        <v>11</v>
      </c>
      <c r="B13">
        <f t="shared" si="0"/>
        <v>110</v>
      </c>
      <c r="C13" s="28">
        <v>205.27799999999999</v>
      </c>
      <c r="D13" s="97">
        <v>583.16999999999996</v>
      </c>
      <c r="E13" s="28">
        <v>880.05899999999997</v>
      </c>
      <c r="G13" s="28">
        <v>213.798</v>
      </c>
      <c r="H13" s="97">
        <v>436.66</v>
      </c>
      <c r="I13">
        <v>706.72199999999998</v>
      </c>
      <c r="K13" s="122">
        <v>914.47500000000002</v>
      </c>
      <c r="L13" s="88">
        <v>783.85799999999995</v>
      </c>
      <c r="M13" s="122">
        <v>916.83</v>
      </c>
      <c r="O13">
        <v>186.095</v>
      </c>
      <c r="P13">
        <v>722.58699999999999</v>
      </c>
      <c r="Q13" s="28">
        <v>575.27300000000002</v>
      </c>
    </row>
    <row r="14" spans="1:32" x14ac:dyDescent="0.2">
      <c r="A14">
        <f t="shared" si="1"/>
        <v>12</v>
      </c>
      <c r="B14">
        <f t="shared" si="0"/>
        <v>120</v>
      </c>
      <c r="C14" s="28">
        <v>166.99799999999999</v>
      </c>
      <c r="D14" s="97">
        <v>213.999</v>
      </c>
      <c r="E14" s="28">
        <v>218.79300000000001</v>
      </c>
      <c r="G14" s="28">
        <v>208.488</v>
      </c>
      <c r="H14" s="97">
        <v>441.68</v>
      </c>
      <c r="I14">
        <v>606.24</v>
      </c>
      <c r="K14" s="122">
        <v>49.798999999999999</v>
      </c>
      <c r="L14" s="88">
        <v>195.29300000000001</v>
      </c>
      <c r="M14" s="122">
        <v>226.499</v>
      </c>
      <c r="O14">
        <v>185.78899999999999</v>
      </c>
      <c r="P14">
        <v>135.398</v>
      </c>
      <c r="Q14" s="28">
        <v>581.28899999999999</v>
      </c>
    </row>
    <row r="15" spans="1:32" x14ac:dyDescent="0.2">
      <c r="A15">
        <f t="shared" si="1"/>
        <v>13</v>
      </c>
      <c r="B15">
        <f t="shared" si="0"/>
        <v>130</v>
      </c>
      <c r="C15" s="28">
        <v>209.499</v>
      </c>
      <c r="D15" s="97">
        <v>473.38900000000001</v>
      </c>
      <c r="E15" s="28">
        <v>827.78399999999999</v>
      </c>
      <c r="G15" s="28">
        <v>214.49799999999999</v>
      </c>
      <c r="H15" s="97">
        <v>441.23200000000003</v>
      </c>
      <c r="I15">
        <v>691.82500000000005</v>
      </c>
      <c r="K15" s="122">
        <v>917.25800000000004</v>
      </c>
      <c r="L15" s="88">
        <v>785.01599999999996</v>
      </c>
      <c r="M15" s="122">
        <v>913.35400000000004</v>
      </c>
      <c r="O15">
        <v>184.791</v>
      </c>
      <c r="P15">
        <v>402.48</v>
      </c>
      <c r="Q15" s="28">
        <v>671.57799999999997</v>
      </c>
    </row>
    <row r="16" spans="1:32" x14ac:dyDescent="0.2">
      <c r="A16">
        <f t="shared" si="1"/>
        <v>14</v>
      </c>
      <c r="B16">
        <f t="shared" si="0"/>
        <v>140</v>
      </c>
      <c r="C16" s="28">
        <v>211.09899999999999</v>
      </c>
      <c r="D16" s="97">
        <v>216.899</v>
      </c>
      <c r="E16" s="28">
        <v>215.19800000000001</v>
      </c>
      <c r="G16" s="28">
        <v>212.69800000000001</v>
      </c>
      <c r="H16" s="97">
        <v>218.399</v>
      </c>
      <c r="I16">
        <v>787.51800000000003</v>
      </c>
      <c r="K16" s="122">
        <v>67.2</v>
      </c>
      <c r="L16" s="88">
        <v>193.48599999999999</v>
      </c>
      <c r="M16" s="122">
        <v>227.19800000000001</v>
      </c>
      <c r="O16">
        <v>173.18899999999999</v>
      </c>
      <c r="P16">
        <v>258.19799999999998</v>
      </c>
      <c r="Q16" s="28">
        <v>578.16600000000005</v>
      </c>
    </row>
    <row r="17" spans="1:26" x14ac:dyDescent="0.2">
      <c r="A17">
        <f t="shared" si="1"/>
        <v>15</v>
      </c>
      <c r="B17">
        <f t="shared" si="0"/>
        <v>150</v>
      </c>
      <c r="C17" s="28">
        <v>207.798</v>
      </c>
      <c r="D17" s="97">
        <v>584.84199999999998</v>
      </c>
      <c r="E17" s="28">
        <v>873.45799999999997</v>
      </c>
      <c r="G17" s="28">
        <v>213.297</v>
      </c>
      <c r="H17" s="97">
        <v>434.95100000000002</v>
      </c>
      <c r="I17">
        <v>654.67200000000003</v>
      </c>
      <c r="K17" s="122">
        <v>913.68200000000002</v>
      </c>
      <c r="L17" s="88">
        <v>784.35799999999995</v>
      </c>
      <c r="M17" s="122">
        <v>914.69799999999998</v>
      </c>
      <c r="O17">
        <v>166.47399999999999</v>
      </c>
      <c r="P17">
        <v>277.59500000000003</v>
      </c>
      <c r="Q17" s="28">
        <v>571.62699999999995</v>
      </c>
    </row>
    <row r="18" spans="1:26" x14ac:dyDescent="0.2">
      <c r="A18">
        <f t="shared" si="1"/>
        <v>16</v>
      </c>
      <c r="B18">
        <f t="shared" si="0"/>
        <v>160</v>
      </c>
      <c r="C18" s="28">
        <v>198.697</v>
      </c>
      <c r="D18" s="97">
        <v>208.499</v>
      </c>
      <c r="E18" s="28">
        <v>214.58699999999999</v>
      </c>
      <c r="G18" s="28">
        <v>212.797</v>
      </c>
      <c r="H18" s="97">
        <v>431.798</v>
      </c>
      <c r="I18">
        <v>497.49599999999998</v>
      </c>
      <c r="K18" s="122">
        <v>65.198999999999998</v>
      </c>
      <c r="L18" s="88">
        <v>194.58699999999999</v>
      </c>
      <c r="M18" s="122">
        <v>79.599000000000004</v>
      </c>
      <c r="O18">
        <v>179.39599999999999</v>
      </c>
      <c r="P18">
        <v>440.815</v>
      </c>
      <c r="Q18" s="28">
        <v>567.88300000000004</v>
      </c>
    </row>
    <row r="19" spans="1:26" x14ac:dyDescent="0.2">
      <c r="A19">
        <f t="shared" si="1"/>
        <v>17</v>
      </c>
      <c r="B19">
        <f t="shared" si="0"/>
        <v>170</v>
      </c>
      <c r="C19" s="28">
        <v>209.98500000000001</v>
      </c>
      <c r="D19" s="97">
        <v>689.62800000000004</v>
      </c>
      <c r="E19" s="28">
        <v>864.38300000000004</v>
      </c>
      <c r="G19" s="28">
        <v>212.798</v>
      </c>
      <c r="H19" s="97">
        <v>433.78399999999999</v>
      </c>
      <c r="I19">
        <v>553.88499999999999</v>
      </c>
      <c r="K19" s="122">
        <v>914.976</v>
      </c>
      <c r="L19" s="88">
        <v>785.04200000000003</v>
      </c>
      <c r="M19" s="122">
        <v>914.08799999999997</v>
      </c>
      <c r="O19">
        <v>132.297</v>
      </c>
      <c r="P19">
        <v>347.49700000000001</v>
      </c>
      <c r="Q19" s="28">
        <v>672.11500000000001</v>
      </c>
    </row>
    <row r="20" spans="1:26" x14ac:dyDescent="0.2">
      <c r="A20">
        <f t="shared" si="1"/>
        <v>18</v>
      </c>
      <c r="B20">
        <f t="shared" si="0"/>
        <v>180</v>
      </c>
      <c r="C20" s="28">
        <v>195.99600000000001</v>
      </c>
      <c r="D20" s="97">
        <v>212.697</v>
      </c>
      <c r="E20" s="28">
        <v>158.59899999999999</v>
      </c>
      <c r="G20" s="28">
        <v>205.59899999999999</v>
      </c>
      <c r="H20" s="97">
        <v>436.59800000000001</v>
      </c>
      <c r="I20">
        <v>603.66700000000003</v>
      </c>
      <c r="K20" s="122">
        <v>221.298</v>
      </c>
      <c r="L20" s="88">
        <v>193.98699999999999</v>
      </c>
      <c r="M20" s="122">
        <v>58.6</v>
      </c>
      <c r="O20">
        <v>176.096</v>
      </c>
      <c r="P20">
        <v>512.93899999999996</v>
      </c>
      <c r="Q20" s="28">
        <v>575.89599999999996</v>
      </c>
    </row>
    <row r="21" spans="1:26" x14ac:dyDescent="0.2">
      <c r="A21">
        <f t="shared" si="1"/>
        <v>19</v>
      </c>
      <c r="B21">
        <f t="shared" si="0"/>
        <v>190</v>
      </c>
      <c r="C21" s="28">
        <v>196.797</v>
      </c>
      <c r="D21" s="97">
        <v>582.697</v>
      </c>
      <c r="E21" s="28">
        <v>850.69899999999996</v>
      </c>
      <c r="G21" s="28">
        <v>211.48599999999999</v>
      </c>
      <c r="H21" s="97">
        <v>434.49599999999998</v>
      </c>
      <c r="I21">
        <v>463.39499999999998</v>
      </c>
      <c r="K21" s="122">
        <v>916.63699999999994</v>
      </c>
      <c r="L21" s="88">
        <v>780.98699999999997</v>
      </c>
      <c r="M21" s="122">
        <v>912.70500000000004</v>
      </c>
      <c r="O21">
        <v>185.97499999999999</v>
      </c>
      <c r="P21">
        <v>853.38400000000001</v>
      </c>
      <c r="Q21" s="28">
        <v>672.56799999999998</v>
      </c>
    </row>
    <row r="22" spans="1:26" x14ac:dyDescent="0.2">
      <c r="A22">
        <f t="shared" si="1"/>
        <v>20</v>
      </c>
      <c r="B22">
        <f t="shared" si="0"/>
        <v>200</v>
      </c>
      <c r="C22" s="28">
        <v>204.09899999999999</v>
      </c>
      <c r="D22" s="97">
        <v>212.58699999999999</v>
      </c>
      <c r="E22" s="28">
        <v>211.09800000000001</v>
      </c>
      <c r="G22" s="28">
        <v>217.49799999999999</v>
      </c>
      <c r="H22" s="97">
        <v>219.797</v>
      </c>
      <c r="I22">
        <v>653.17100000000005</v>
      </c>
      <c r="K22" s="122">
        <v>218.899</v>
      </c>
      <c r="L22" s="88">
        <v>193.39599999999999</v>
      </c>
      <c r="M22" s="122">
        <v>60.3</v>
      </c>
      <c r="O22">
        <v>184.68600000000001</v>
      </c>
      <c r="P22">
        <v>603.08699999999999</v>
      </c>
      <c r="Q22" s="28">
        <v>572.79200000000003</v>
      </c>
    </row>
    <row r="23" spans="1:26" x14ac:dyDescent="0.2">
      <c r="A23">
        <f t="shared" si="1"/>
        <v>21</v>
      </c>
      <c r="B23">
        <f t="shared" si="0"/>
        <v>210</v>
      </c>
      <c r="C23" s="28">
        <v>163.38800000000001</v>
      </c>
      <c r="D23" s="97">
        <v>591.07399999999996</v>
      </c>
      <c r="E23" s="28">
        <v>851.31700000000001</v>
      </c>
      <c r="G23" s="28">
        <v>212.291</v>
      </c>
      <c r="H23" s="97">
        <v>435.584</v>
      </c>
      <c r="I23">
        <v>665.48299999999995</v>
      </c>
      <c r="K23" s="122">
        <v>915.524</v>
      </c>
      <c r="L23" s="88">
        <v>783.16499999999996</v>
      </c>
      <c r="M23" s="122">
        <v>913.83</v>
      </c>
      <c r="O23">
        <v>184.697</v>
      </c>
      <c r="P23">
        <v>601.59500000000003</v>
      </c>
      <c r="Q23" s="28">
        <v>564.50400000000002</v>
      </c>
      <c r="Z23" s="28"/>
    </row>
    <row r="24" spans="1:26" x14ac:dyDescent="0.2">
      <c r="A24">
        <f t="shared" si="1"/>
        <v>22</v>
      </c>
      <c r="B24">
        <f t="shared" si="0"/>
        <v>220</v>
      </c>
      <c r="C24" s="28">
        <v>211.6</v>
      </c>
      <c r="D24" s="97">
        <v>211.399</v>
      </c>
      <c r="E24" s="28">
        <v>208.69800000000001</v>
      </c>
      <c r="G24" s="28">
        <v>208.983</v>
      </c>
      <c r="H24" s="97">
        <v>434.79700000000003</v>
      </c>
      <c r="I24">
        <v>577.44500000000005</v>
      </c>
      <c r="K24" s="122">
        <v>216.798</v>
      </c>
      <c r="L24" s="88">
        <v>194.08099999999999</v>
      </c>
      <c r="M24" s="122">
        <v>227.798</v>
      </c>
      <c r="O24">
        <v>185.88800000000001</v>
      </c>
      <c r="P24">
        <v>429.36799999999999</v>
      </c>
      <c r="Q24" s="28">
        <v>576.59299999999996</v>
      </c>
      <c r="Z24" s="28"/>
    </row>
    <row r="25" spans="1:26" x14ac:dyDescent="0.2">
      <c r="A25">
        <f t="shared" si="1"/>
        <v>23</v>
      </c>
      <c r="B25">
        <f t="shared" si="0"/>
        <v>230</v>
      </c>
      <c r="C25" s="28">
        <v>203.09800000000001</v>
      </c>
      <c r="D25" s="97">
        <v>579.39400000000001</v>
      </c>
      <c r="E25" s="28">
        <v>849.71400000000006</v>
      </c>
      <c r="G25" s="28">
        <v>212.79900000000001</v>
      </c>
      <c r="H25" s="97">
        <v>429.07</v>
      </c>
      <c r="I25">
        <v>573.89599999999996</v>
      </c>
      <c r="K25" s="122">
        <v>919.64</v>
      </c>
      <c r="L25" s="88">
        <v>782.95699999999999</v>
      </c>
      <c r="M25" s="122">
        <v>914.17899999999997</v>
      </c>
      <c r="O25">
        <v>184.68799999999999</v>
      </c>
      <c r="P25">
        <v>227.999</v>
      </c>
      <c r="Q25" s="28">
        <v>572.19100000000003</v>
      </c>
    </row>
    <row r="26" spans="1:26" x14ac:dyDescent="0.2">
      <c r="A26">
        <f t="shared" si="1"/>
        <v>24</v>
      </c>
      <c r="B26">
        <f t="shared" si="0"/>
        <v>240</v>
      </c>
      <c r="C26" s="28">
        <v>210.19800000000001</v>
      </c>
      <c r="D26" s="97">
        <v>206.399</v>
      </c>
      <c r="E26" s="28">
        <v>204.898</v>
      </c>
      <c r="G26" s="28">
        <v>210.39</v>
      </c>
      <c r="H26" s="97">
        <v>426.18</v>
      </c>
      <c r="I26">
        <v>553.39499999999998</v>
      </c>
      <c r="K26" s="122">
        <v>219.78200000000001</v>
      </c>
      <c r="L26" s="88">
        <v>193.78700000000001</v>
      </c>
      <c r="M26" s="122">
        <v>226.09899999999999</v>
      </c>
      <c r="O26">
        <v>185.39699999999999</v>
      </c>
      <c r="P26">
        <v>443.19799999999998</v>
      </c>
      <c r="Q26" s="28">
        <v>660.48599999999999</v>
      </c>
    </row>
    <row r="27" spans="1:26" x14ac:dyDescent="0.2">
      <c r="A27">
        <f t="shared" si="1"/>
        <v>25</v>
      </c>
      <c r="B27">
        <f t="shared" si="0"/>
        <v>250</v>
      </c>
      <c r="C27" s="28">
        <v>209.47399999999999</v>
      </c>
      <c r="D27" s="97">
        <v>699.19100000000003</v>
      </c>
      <c r="E27" s="28">
        <v>864.85699999999997</v>
      </c>
      <c r="G27" s="28">
        <v>209.499</v>
      </c>
      <c r="H27" s="97">
        <v>427.29500000000002</v>
      </c>
      <c r="I27">
        <v>672.26700000000005</v>
      </c>
      <c r="K27" s="122">
        <v>912.18299999999999</v>
      </c>
      <c r="L27" s="88">
        <v>781.68100000000004</v>
      </c>
      <c r="M27" s="122">
        <v>916.59199999999998</v>
      </c>
      <c r="O27">
        <v>184.29300000000001</v>
      </c>
      <c r="P27">
        <v>431.28100000000001</v>
      </c>
      <c r="Q27" s="28">
        <v>566.15899999999999</v>
      </c>
    </row>
    <row r="28" spans="1:26" x14ac:dyDescent="0.2">
      <c r="A28">
        <f t="shared" si="1"/>
        <v>26</v>
      </c>
      <c r="B28">
        <f t="shared" si="0"/>
        <v>260</v>
      </c>
      <c r="C28" s="28">
        <v>214.899</v>
      </c>
      <c r="D28" s="97">
        <v>192.691</v>
      </c>
      <c r="E28" s="28">
        <v>214.096</v>
      </c>
      <c r="G28" s="28">
        <v>214.19800000000001</v>
      </c>
      <c r="H28" s="97">
        <v>217.59700000000001</v>
      </c>
      <c r="I28">
        <v>607.09299999999996</v>
      </c>
      <c r="K28" s="122">
        <v>217.79900000000001</v>
      </c>
      <c r="L28" s="88">
        <v>192.18799999999999</v>
      </c>
      <c r="M28" s="122">
        <v>223.49799999999999</v>
      </c>
      <c r="O28">
        <v>184.49</v>
      </c>
      <c r="P28">
        <v>434.89699999999999</v>
      </c>
      <c r="Q28" s="28">
        <v>669.90200000000004</v>
      </c>
    </row>
    <row r="29" spans="1:26" x14ac:dyDescent="0.2">
      <c r="A29">
        <f t="shared" si="1"/>
        <v>27</v>
      </c>
      <c r="B29">
        <f t="shared" si="0"/>
        <v>270</v>
      </c>
      <c r="C29" s="28">
        <v>201.78100000000001</v>
      </c>
      <c r="D29" s="97">
        <v>689.49099999999999</v>
      </c>
      <c r="E29" s="28">
        <v>854.98199999999997</v>
      </c>
      <c r="G29" s="28">
        <v>209.28</v>
      </c>
      <c r="H29" s="97">
        <v>438.17399999999998</v>
      </c>
      <c r="I29">
        <v>553.428</v>
      </c>
      <c r="K29" s="122">
        <v>914.32600000000002</v>
      </c>
      <c r="L29" s="88">
        <v>782.51800000000003</v>
      </c>
      <c r="M29" s="122">
        <v>915.91200000000003</v>
      </c>
      <c r="O29">
        <v>187.994</v>
      </c>
      <c r="P29">
        <v>328.899</v>
      </c>
      <c r="Q29" s="28">
        <v>571.27700000000004</v>
      </c>
    </row>
    <row r="30" spans="1:26" x14ac:dyDescent="0.2">
      <c r="A30">
        <f t="shared" si="1"/>
        <v>28</v>
      </c>
      <c r="B30">
        <f t="shared" si="0"/>
        <v>280</v>
      </c>
      <c r="C30" s="28">
        <v>198.49799999999999</v>
      </c>
      <c r="D30" s="97">
        <v>204.499</v>
      </c>
      <c r="E30" s="28">
        <v>211.69499999999999</v>
      </c>
      <c r="G30" s="28">
        <v>217.697</v>
      </c>
      <c r="H30" s="97">
        <v>432.28300000000002</v>
      </c>
      <c r="I30">
        <v>403.49700000000001</v>
      </c>
      <c r="K30" s="122">
        <v>217.69300000000001</v>
      </c>
      <c r="L30" s="88">
        <v>194.99100000000001</v>
      </c>
      <c r="M30" s="122">
        <v>226.398</v>
      </c>
      <c r="O30">
        <v>181.673</v>
      </c>
      <c r="P30">
        <v>596.18899999999996</v>
      </c>
      <c r="Q30" s="28">
        <v>574.69399999999996</v>
      </c>
    </row>
    <row r="31" spans="1:26" x14ac:dyDescent="0.2">
      <c r="A31">
        <f t="shared" si="1"/>
        <v>29</v>
      </c>
      <c r="B31">
        <f t="shared" si="0"/>
        <v>290</v>
      </c>
      <c r="C31" s="28">
        <v>211.69900000000001</v>
      </c>
      <c r="D31" s="97">
        <v>557.98800000000006</v>
      </c>
      <c r="E31" s="28">
        <v>863.44200000000001</v>
      </c>
      <c r="G31" s="28">
        <v>210.69800000000001</v>
      </c>
      <c r="H31" s="97">
        <v>435.35399999999998</v>
      </c>
      <c r="I31">
        <v>262.291</v>
      </c>
      <c r="K31" s="122">
        <v>918.39599999999996</v>
      </c>
      <c r="L31" s="88">
        <v>785.38900000000001</v>
      </c>
      <c r="M31" s="122">
        <v>916.92899999999997</v>
      </c>
      <c r="O31">
        <v>183.89500000000001</v>
      </c>
      <c r="P31">
        <v>184.69900000000001</v>
      </c>
      <c r="Q31" s="28">
        <v>573.78700000000003</v>
      </c>
    </row>
    <row r="32" spans="1:26" x14ac:dyDescent="0.2">
      <c r="A32">
        <f t="shared" si="1"/>
        <v>30</v>
      </c>
      <c r="B32">
        <f t="shared" si="0"/>
        <v>300</v>
      </c>
      <c r="C32" s="28">
        <v>205.898</v>
      </c>
      <c r="D32" s="97">
        <v>203.999</v>
      </c>
      <c r="E32" s="28">
        <v>208.39400000000001</v>
      </c>
      <c r="G32" s="28">
        <v>213.39</v>
      </c>
      <c r="H32" s="97">
        <v>428.59699999999998</v>
      </c>
      <c r="I32">
        <v>708.36300000000006</v>
      </c>
      <c r="K32" s="122">
        <v>219.899</v>
      </c>
      <c r="L32" s="88">
        <v>194.98099999999999</v>
      </c>
      <c r="M32" s="122">
        <v>142.69900000000001</v>
      </c>
      <c r="O32">
        <v>182.892</v>
      </c>
      <c r="P32">
        <v>359.66300000000001</v>
      </c>
      <c r="Q32" s="28">
        <v>567.07000000000005</v>
      </c>
    </row>
    <row r="33" spans="1:17" x14ac:dyDescent="0.2">
      <c r="A33">
        <f t="shared" si="1"/>
        <v>31</v>
      </c>
      <c r="B33">
        <f t="shared" si="0"/>
        <v>310</v>
      </c>
      <c r="C33" s="28">
        <v>211.761</v>
      </c>
      <c r="D33" s="97">
        <v>685.495</v>
      </c>
      <c r="E33" s="28">
        <v>850.69299999999998</v>
      </c>
      <c r="G33" s="28">
        <v>213.19900000000001</v>
      </c>
      <c r="H33" s="97">
        <v>423.678</v>
      </c>
      <c r="I33">
        <v>757.74199999999996</v>
      </c>
      <c r="K33" s="122">
        <v>902.88099999999997</v>
      </c>
      <c r="L33" s="88">
        <v>730.476</v>
      </c>
      <c r="M33" s="122">
        <v>909.06</v>
      </c>
      <c r="O33">
        <v>179.49100000000001</v>
      </c>
      <c r="P33">
        <v>602.83000000000004</v>
      </c>
      <c r="Q33" s="28">
        <v>643.16700000000003</v>
      </c>
    </row>
    <row r="34" spans="1:17" x14ac:dyDescent="0.2">
      <c r="A34">
        <f t="shared" si="1"/>
        <v>32</v>
      </c>
      <c r="B34">
        <f t="shared" si="0"/>
        <v>320</v>
      </c>
      <c r="C34" s="28">
        <v>201.886</v>
      </c>
      <c r="D34" s="97">
        <v>203.48400000000001</v>
      </c>
      <c r="E34" s="28">
        <v>216.39699999999999</v>
      </c>
      <c r="G34" s="28">
        <v>214.09800000000001</v>
      </c>
      <c r="H34" s="97">
        <v>434.37</v>
      </c>
      <c r="I34">
        <v>711.89400000000001</v>
      </c>
      <c r="K34" s="122">
        <v>217.29900000000001</v>
      </c>
      <c r="L34" s="88">
        <v>186.69</v>
      </c>
      <c r="M34" s="122">
        <v>62.2</v>
      </c>
      <c r="O34">
        <v>175.28200000000001</v>
      </c>
      <c r="P34">
        <v>221.898</v>
      </c>
      <c r="Q34" s="28">
        <v>546.476</v>
      </c>
    </row>
    <row r="35" spans="1:17" x14ac:dyDescent="0.2">
      <c r="A35">
        <f t="shared" si="1"/>
        <v>33</v>
      </c>
      <c r="B35">
        <f t="shared" si="0"/>
        <v>330</v>
      </c>
      <c r="C35" s="28">
        <v>209.59700000000001</v>
      </c>
      <c r="D35" s="97">
        <v>675.79700000000003</v>
      </c>
      <c r="E35" s="28">
        <v>853.24699999999996</v>
      </c>
      <c r="G35" s="28">
        <v>212.779</v>
      </c>
      <c r="H35" s="97">
        <v>219.197</v>
      </c>
      <c r="I35">
        <v>733.68799999999999</v>
      </c>
      <c r="K35" s="122">
        <v>904.226</v>
      </c>
      <c r="L35" s="88">
        <v>735.67899999999997</v>
      </c>
      <c r="M35" s="122">
        <v>907.42</v>
      </c>
      <c r="O35">
        <v>180.482</v>
      </c>
      <c r="P35">
        <v>706.68200000000002</v>
      </c>
      <c r="Q35" s="28">
        <v>644.21600000000001</v>
      </c>
    </row>
    <row r="36" spans="1:17" x14ac:dyDescent="0.2">
      <c r="A36">
        <f t="shared" si="1"/>
        <v>34</v>
      </c>
      <c r="B36">
        <f t="shared" si="0"/>
        <v>340</v>
      </c>
      <c r="C36" s="28">
        <v>201.995</v>
      </c>
      <c r="D36" s="97">
        <v>209.797</v>
      </c>
      <c r="E36" s="28">
        <v>213.09700000000001</v>
      </c>
      <c r="G36" s="28">
        <v>210.19900000000001</v>
      </c>
      <c r="H36" s="97">
        <v>327.79700000000003</v>
      </c>
      <c r="I36">
        <v>649.22299999999996</v>
      </c>
      <c r="K36" s="122">
        <v>217.77600000000001</v>
      </c>
      <c r="L36" s="88">
        <v>186.87799999999999</v>
      </c>
      <c r="M36" s="122">
        <v>73.099999999999994</v>
      </c>
      <c r="O36">
        <v>175.488</v>
      </c>
      <c r="P36">
        <v>216.798</v>
      </c>
      <c r="Q36" s="28">
        <v>553.95299999999997</v>
      </c>
    </row>
    <row r="37" spans="1:17" x14ac:dyDescent="0.2">
      <c r="A37">
        <f t="shared" si="1"/>
        <v>35</v>
      </c>
      <c r="B37">
        <f t="shared" si="0"/>
        <v>350</v>
      </c>
      <c r="C37" s="28">
        <v>191.876</v>
      </c>
      <c r="D37" s="97">
        <v>677.79100000000005</v>
      </c>
      <c r="E37" s="28">
        <v>848.61599999999999</v>
      </c>
      <c r="G37" s="28">
        <v>214.798</v>
      </c>
      <c r="H37" s="97">
        <v>593.58500000000004</v>
      </c>
      <c r="I37">
        <v>567.69500000000005</v>
      </c>
      <c r="K37" s="122">
        <v>909.01700000000005</v>
      </c>
      <c r="L37" s="88">
        <v>727.875</v>
      </c>
      <c r="M37" s="122">
        <v>910.53399999999999</v>
      </c>
      <c r="O37">
        <v>176.49199999999999</v>
      </c>
      <c r="P37">
        <v>591.17999999999995</v>
      </c>
      <c r="Q37" s="28">
        <v>518.57100000000003</v>
      </c>
    </row>
    <row r="38" spans="1:17" x14ac:dyDescent="0.2">
      <c r="A38">
        <f t="shared" si="1"/>
        <v>36</v>
      </c>
      <c r="B38">
        <f t="shared" si="0"/>
        <v>360</v>
      </c>
      <c r="C38" s="28">
        <v>206.197</v>
      </c>
      <c r="D38" s="97">
        <v>213.99799999999999</v>
      </c>
      <c r="E38" s="28">
        <v>212.185</v>
      </c>
      <c r="G38" s="28">
        <v>192.499</v>
      </c>
      <c r="H38" s="97">
        <v>427.68200000000002</v>
      </c>
      <c r="I38">
        <v>552.35199999999998</v>
      </c>
      <c r="K38" s="122">
        <v>216.178</v>
      </c>
      <c r="L38" s="88">
        <v>187.26</v>
      </c>
      <c r="M38" s="122">
        <v>58.7</v>
      </c>
      <c r="O38">
        <v>173.589</v>
      </c>
      <c r="P38">
        <v>83.799000000000007</v>
      </c>
      <c r="Q38" s="28">
        <v>654.09100000000001</v>
      </c>
    </row>
    <row r="39" spans="1:17" x14ac:dyDescent="0.2">
      <c r="A39">
        <f t="shared" si="1"/>
        <v>37</v>
      </c>
      <c r="B39">
        <f t="shared" si="0"/>
        <v>370</v>
      </c>
      <c r="C39" s="28">
        <v>209.79900000000001</v>
      </c>
      <c r="D39" s="97">
        <v>579.59799999999996</v>
      </c>
      <c r="E39" s="28">
        <v>859.11800000000005</v>
      </c>
      <c r="G39" s="28">
        <v>187.084</v>
      </c>
      <c r="H39" s="97">
        <v>427.69400000000002</v>
      </c>
      <c r="I39">
        <v>668.86199999999997</v>
      </c>
      <c r="K39" s="122">
        <v>788.76700000000005</v>
      </c>
      <c r="L39" s="88">
        <v>734.76400000000001</v>
      </c>
      <c r="M39" s="122">
        <v>906.35699999999997</v>
      </c>
      <c r="O39">
        <v>178.78899999999999</v>
      </c>
      <c r="P39">
        <v>550.56700000000001</v>
      </c>
      <c r="Q39" s="28">
        <v>642.46100000000001</v>
      </c>
    </row>
    <row r="40" spans="1:17" x14ac:dyDescent="0.2">
      <c r="A40">
        <f t="shared" si="1"/>
        <v>38</v>
      </c>
      <c r="B40">
        <f t="shared" si="0"/>
        <v>380</v>
      </c>
      <c r="C40" s="28">
        <v>213.69800000000001</v>
      </c>
      <c r="D40" s="97">
        <v>203.18700000000001</v>
      </c>
      <c r="E40" s="28">
        <v>216.79599999999999</v>
      </c>
      <c r="G40" s="28">
        <v>212.298</v>
      </c>
      <c r="H40" s="97">
        <v>219.48400000000001</v>
      </c>
      <c r="I40">
        <v>711.09699999999998</v>
      </c>
      <c r="K40" s="122">
        <v>217.298</v>
      </c>
      <c r="L40" s="88">
        <v>144.292</v>
      </c>
      <c r="M40" s="122">
        <v>74.8</v>
      </c>
      <c r="O40">
        <v>175.09299999999999</v>
      </c>
      <c r="P40">
        <v>219.67400000000001</v>
      </c>
      <c r="Q40" s="28">
        <v>643.89</v>
      </c>
    </row>
    <row r="41" spans="1:17" x14ac:dyDescent="0.2">
      <c r="A41">
        <f t="shared" si="1"/>
        <v>39</v>
      </c>
      <c r="B41">
        <f t="shared" si="0"/>
        <v>390</v>
      </c>
      <c r="C41" s="28">
        <v>198.298</v>
      </c>
      <c r="D41" s="97">
        <v>695.32100000000003</v>
      </c>
      <c r="E41" s="28">
        <v>863.798</v>
      </c>
      <c r="G41" s="28">
        <v>215.49100000000001</v>
      </c>
      <c r="H41" s="97">
        <v>430.084</v>
      </c>
      <c r="I41">
        <v>542.29499999999996</v>
      </c>
      <c r="K41" s="122">
        <v>898.14</v>
      </c>
      <c r="L41" s="88">
        <v>737.55</v>
      </c>
      <c r="M41" s="122">
        <v>908.024</v>
      </c>
      <c r="O41">
        <v>170.37899999999999</v>
      </c>
      <c r="P41">
        <v>703.19600000000003</v>
      </c>
      <c r="Q41" s="28">
        <v>545.34699999999998</v>
      </c>
    </row>
    <row r="42" spans="1:17" x14ac:dyDescent="0.2">
      <c r="A42">
        <f t="shared" si="1"/>
        <v>40</v>
      </c>
      <c r="B42">
        <f t="shared" si="0"/>
        <v>400</v>
      </c>
      <c r="C42" s="28">
        <v>198.09800000000001</v>
      </c>
      <c r="D42" s="97">
        <v>209.899</v>
      </c>
      <c r="E42" s="28">
        <v>165.69800000000001</v>
      </c>
      <c r="G42" s="28">
        <v>206.69800000000001</v>
      </c>
      <c r="H42" s="97">
        <v>428.089</v>
      </c>
      <c r="I42">
        <v>546.16399999999999</v>
      </c>
      <c r="K42" s="122">
        <v>217.19800000000001</v>
      </c>
      <c r="L42" s="88">
        <v>188.59700000000001</v>
      </c>
      <c r="M42" s="122">
        <v>72.5</v>
      </c>
      <c r="O42">
        <v>174.29</v>
      </c>
      <c r="P42">
        <v>219.398</v>
      </c>
      <c r="Q42" s="28">
        <v>644.05999999999995</v>
      </c>
    </row>
    <row r="43" spans="1:17" x14ac:dyDescent="0.2">
      <c r="A43">
        <f t="shared" si="1"/>
        <v>41</v>
      </c>
      <c r="B43">
        <f t="shared" si="0"/>
        <v>410</v>
      </c>
      <c r="C43" s="28">
        <v>204.48</v>
      </c>
      <c r="D43" s="97">
        <v>677.98599999999999</v>
      </c>
      <c r="E43" s="28">
        <v>864.46699999999998</v>
      </c>
      <c r="G43" s="28">
        <v>212.09800000000001</v>
      </c>
      <c r="H43" s="97">
        <v>426.298</v>
      </c>
      <c r="I43">
        <v>562.59500000000003</v>
      </c>
      <c r="K43" s="122">
        <v>886.87300000000005</v>
      </c>
      <c r="L43" s="88">
        <v>730.93399999999997</v>
      </c>
      <c r="M43" s="122">
        <v>909.23500000000001</v>
      </c>
      <c r="O43">
        <v>179.19</v>
      </c>
      <c r="P43">
        <v>597.13199999999995</v>
      </c>
      <c r="Q43" s="28">
        <v>542.58299999999997</v>
      </c>
    </row>
    <row r="44" spans="1:17" x14ac:dyDescent="0.2">
      <c r="A44">
        <f t="shared" si="1"/>
        <v>42</v>
      </c>
      <c r="B44">
        <f t="shared" si="0"/>
        <v>420</v>
      </c>
      <c r="C44" s="28">
        <v>197.59800000000001</v>
      </c>
      <c r="D44" s="97">
        <v>210.78299999999999</v>
      </c>
      <c r="E44" s="28">
        <v>196.99600000000001</v>
      </c>
      <c r="G44" s="28">
        <v>209.697</v>
      </c>
      <c r="H44" s="97">
        <v>433.69799999999998</v>
      </c>
      <c r="I44">
        <v>566.59500000000003</v>
      </c>
      <c r="K44" s="122">
        <v>217.99799999999999</v>
      </c>
      <c r="L44" s="88">
        <v>187.976</v>
      </c>
      <c r="M44" s="122">
        <v>70.799000000000007</v>
      </c>
      <c r="O44">
        <v>174.49</v>
      </c>
      <c r="P44">
        <v>206.69900000000001</v>
      </c>
      <c r="Q44" s="28">
        <v>637.005</v>
      </c>
    </row>
    <row r="45" spans="1:17" x14ac:dyDescent="0.2">
      <c r="A45">
        <f t="shared" si="1"/>
        <v>43</v>
      </c>
      <c r="B45">
        <f t="shared" si="0"/>
        <v>430</v>
      </c>
      <c r="C45" s="28">
        <v>204.69800000000001</v>
      </c>
      <c r="D45" s="97">
        <v>657.07899999999995</v>
      </c>
      <c r="E45" s="28">
        <v>841.56</v>
      </c>
      <c r="G45" s="28">
        <v>214.79900000000001</v>
      </c>
      <c r="H45" s="97">
        <v>423.798</v>
      </c>
      <c r="I45">
        <v>652.94100000000003</v>
      </c>
      <c r="K45" s="122">
        <v>892.98400000000004</v>
      </c>
      <c r="L45" s="88">
        <v>721.73800000000006</v>
      </c>
      <c r="M45" s="122">
        <v>906.67200000000003</v>
      </c>
      <c r="O45">
        <v>179.18199999999999</v>
      </c>
      <c r="P45">
        <v>317.762</v>
      </c>
      <c r="Q45" s="28">
        <v>538.59</v>
      </c>
    </row>
    <row r="46" spans="1:17" x14ac:dyDescent="0.2">
      <c r="A46">
        <f t="shared" si="1"/>
        <v>44</v>
      </c>
      <c r="B46">
        <f t="shared" si="0"/>
        <v>440</v>
      </c>
      <c r="C46" s="28">
        <v>201.49700000000001</v>
      </c>
      <c r="D46" s="97">
        <v>199.79900000000001</v>
      </c>
      <c r="E46" s="28">
        <v>213.59299999999999</v>
      </c>
      <c r="G46" s="28">
        <v>209.68799999999999</v>
      </c>
      <c r="H46" s="97">
        <v>433.65899999999999</v>
      </c>
      <c r="I46">
        <v>630.34400000000005</v>
      </c>
      <c r="K46" s="122">
        <v>214.697</v>
      </c>
      <c r="L46" s="88">
        <v>185.44399999999999</v>
      </c>
      <c r="M46" s="122">
        <v>102.599</v>
      </c>
      <c r="O46">
        <v>174.79300000000001</v>
      </c>
      <c r="P46">
        <v>614.572</v>
      </c>
      <c r="Q46" s="28">
        <v>637.30799999999999</v>
      </c>
    </row>
    <row r="47" spans="1:17" x14ac:dyDescent="0.2">
      <c r="A47">
        <f t="shared" si="1"/>
        <v>45</v>
      </c>
      <c r="B47">
        <f t="shared" si="0"/>
        <v>450</v>
      </c>
      <c r="C47" s="28">
        <v>213.899</v>
      </c>
      <c r="D47" s="97">
        <v>661.96</v>
      </c>
      <c r="E47" s="28">
        <v>842.71900000000005</v>
      </c>
      <c r="G47" s="28">
        <v>211.09800000000001</v>
      </c>
      <c r="H47" s="97">
        <v>430.49599999999998</v>
      </c>
      <c r="I47">
        <v>542.52</v>
      </c>
      <c r="K47" s="122">
        <v>897.98599999999999</v>
      </c>
      <c r="L47" s="88">
        <v>720.18899999999996</v>
      </c>
      <c r="M47" s="122">
        <v>905.86</v>
      </c>
      <c r="O47">
        <v>182.09100000000001</v>
      </c>
      <c r="P47">
        <v>217.994</v>
      </c>
      <c r="Q47" s="28">
        <v>546.98400000000004</v>
      </c>
    </row>
    <row r="48" spans="1:17" x14ac:dyDescent="0.2">
      <c r="A48">
        <f t="shared" si="1"/>
        <v>46</v>
      </c>
      <c r="B48">
        <f t="shared" si="0"/>
        <v>460</v>
      </c>
      <c r="C48" s="28">
        <v>201.49100000000001</v>
      </c>
      <c r="D48" s="97">
        <v>206.798</v>
      </c>
      <c r="E48" s="28">
        <v>201.298</v>
      </c>
      <c r="G48" s="28">
        <v>222.39699999999999</v>
      </c>
      <c r="H48" s="97">
        <v>213.779</v>
      </c>
      <c r="I48">
        <v>640.13300000000004</v>
      </c>
      <c r="K48" s="122">
        <v>218.399</v>
      </c>
      <c r="L48" s="88">
        <v>189.47800000000001</v>
      </c>
      <c r="M48" s="122">
        <v>52.198999999999998</v>
      </c>
      <c r="O48">
        <v>173.685</v>
      </c>
      <c r="P48">
        <v>714.20399999999995</v>
      </c>
      <c r="Q48" s="28">
        <v>651.47</v>
      </c>
    </row>
    <row r="49" spans="1:17" x14ac:dyDescent="0.2">
      <c r="A49">
        <f t="shared" si="1"/>
        <v>47</v>
      </c>
      <c r="B49">
        <f t="shared" si="0"/>
        <v>470</v>
      </c>
      <c r="C49" s="28">
        <v>212.398</v>
      </c>
      <c r="D49" s="97">
        <v>660.32100000000003</v>
      </c>
      <c r="E49" s="28">
        <v>861.69100000000003</v>
      </c>
      <c r="G49" s="28">
        <v>204.49799999999999</v>
      </c>
      <c r="H49" s="97">
        <v>422.39699999999999</v>
      </c>
      <c r="I49">
        <v>612.59</v>
      </c>
      <c r="K49" s="122">
        <v>892.16300000000001</v>
      </c>
      <c r="L49" s="88">
        <v>725.75400000000002</v>
      </c>
      <c r="M49" s="122">
        <v>909.46100000000001</v>
      </c>
      <c r="O49">
        <v>139.69399999999999</v>
      </c>
      <c r="P49">
        <v>217.19900000000001</v>
      </c>
      <c r="Q49" s="28">
        <v>537.39099999999996</v>
      </c>
    </row>
    <row r="50" spans="1:17" x14ac:dyDescent="0.2">
      <c r="A50">
        <f t="shared" si="1"/>
        <v>48</v>
      </c>
      <c r="B50">
        <f t="shared" si="0"/>
        <v>480</v>
      </c>
      <c r="C50" s="28">
        <v>210.297</v>
      </c>
      <c r="D50" s="97">
        <v>200.898</v>
      </c>
      <c r="E50" s="28">
        <v>166.798</v>
      </c>
      <c r="G50" s="28">
        <v>218.69900000000001</v>
      </c>
      <c r="H50" s="97">
        <v>425.09100000000001</v>
      </c>
      <c r="I50">
        <v>517.49800000000005</v>
      </c>
      <c r="K50" s="122">
        <v>218.59899999999999</v>
      </c>
      <c r="L50" s="88">
        <v>188.584</v>
      </c>
      <c r="M50" s="122">
        <v>74.998999999999995</v>
      </c>
      <c r="O50">
        <v>374.54500000000002</v>
      </c>
      <c r="P50">
        <v>595.38499999999999</v>
      </c>
      <c r="Q50" s="28">
        <v>639.04200000000003</v>
      </c>
    </row>
    <row r="51" spans="1:17" x14ac:dyDescent="0.2">
      <c r="A51">
        <f t="shared" si="1"/>
        <v>49</v>
      </c>
      <c r="B51">
        <f t="shared" si="0"/>
        <v>490</v>
      </c>
      <c r="C51" s="28">
        <v>200.49799999999999</v>
      </c>
      <c r="D51" s="97">
        <v>680.79600000000005</v>
      </c>
      <c r="E51" s="28">
        <v>849.85</v>
      </c>
      <c r="G51" s="28">
        <v>207.679</v>
      </c>
      <c r="H51" s="97">
        <v>310.08800000000002</v>
      </c>
      <c r="I51">
        <v>119.399</v>
      </c>
      <c r="K51" s="122">
        <v>897.96400000000006</v>
      </c>
      <c r="L51" s="88">
        <v>724.09400000000005</v>
      </c>
      <c r="M51" s="122">
        <v>905.56399999999996</v>
      </c>
      <c r="O51">
        <v>177.994</v>
      </c>
      <c r="P51">
        <v>120.999</v>
      </c>
      <c r="Q51" s="28">
        <v>646.37300000000005</v>
      </c>
    </row>
    <row r="52" spans="1:17" x14ac:dyDescent="0.2">
      <c r="A52">
        <f t="shared" si="1"/>
        <v>50</v>
      </c>
      <c r="B52">
        <f t="shared" si="0"/>
        <v>500</v>
      </c>
      <c r="C52" s="28">
        <v>199.79900000000001</v>
      </c>
      <c r="D52" s="97">
        <v>209.78299999999999</v>
      </c>
      <c r="E52" s="28">
        <v>200.89500000000001</v>
      </c>
      <c r="G52" s="28">
        <v>215.68299999999999</v>
      </c>
      <c r="H52" s="97">
        <v>411.59399999999999</v>
      </c>
      <c r="I52">
        <v>350.88400000000001</v>
      </c>
      <c r="K52" s="122">
        <v>217.499</v>
      </c>
      <c r="L52" s="88">
        <v>188.69200000000001</v>
      </c>
      <c r="M52" s="122">
        <v>89.099000000000004</v>
      </c>
      <c r="O52">
        <v>177.691</v>
      </c>
      <c r="P52">
        <v>548.79899999999998</v>
      </c>
      <c r="Q52" s="28">
        <v>564.08500000000004</v>
      </c>
    </row>
    <row r="53" spans="1:17" x14ac:dyDescent="0.2">
      <c r="A53">
        <f t="shared" si="1"/>
        <v>51</v>
      </c>
      <c r="B53">
        <f t="shared" si="0"/>
        <v>510</v>
      </c>
      <c r="C53" s="28">
        <v>153.9</v>
      </c>
      <c r="D53" s="97">
        <v>506.59699999999998</v>
      </c>
      <c r="E53" s="28">
        <v>837.78300000000002</v>
      </c>
      <c r="G53" s="28">
        <v>212.57499999999999</v>
      </c>
      <c r="H53" s="97">
        <v>587.75699999999995</v>
      </c>
      <c r="I53">
        <v>476.73399999999998</v>
      </c>
      <c r="K53" s="122">
        <v>879.572</v>
      </c>
      <c r="L53" s="88">
        <v>723.077</v>
      </c>
      <c r="M53" s="122">
        <v>892.495</v>
      </c>
      <c r="O53">
        <v>173.99</v>
      </c>
      <c r="P53">
        <v>216.49700000000001</v>
      </c>
      <c r="Q53" s="28">
        <v>659.19299999999998</v>
      </c>
    </row>
    <row r="54" spans="1:17" x14ac:dyDescent="0.2">
      <c r="A54">
        <f t="shared" si="1"/>
        <v>52</v>
      </c>
      <c r="B54">
        <f t="shared" si="0"/>
        <v>520</v>
      </c>
      <c r="C54" s="28">
        <v>197.899</v>
      </c>
      <c r="D54" s="97">
        <v>208.49700000000001</v>
      </c>
      <c r="E54" s="28">
        <v>215.19800000000001</v>
      </c>
      <c r="G54" s="28">
        <v>214.399</v>
      </c>
      <c r="H54" s="97">
        <v>414.29199999999997</v>
      </c>
      <c r="I54">
        <v>811.94200000000001</v>
      </c>
      <c r="K54" s="122">
        <v>215.09899999999999</v>
      </c>
      <c r="L54" s="88">
        <v>135.18199999999999</v>
      </c>
      <c r="M54" s="122">
        <v>54.198999999999998</v>
      </c>
      <c r="O54">
        <v>179.595</v>
      </c>
      <c r="P54">
        <v>580.779</v>
      </c>
      <c r="Q54" s="28">
        <v>572.48199999999997</v>
      </c>
    </row>
    <row r="55" spans="1:17" x14ac:dyDescent="0.2">
      <c r="A55">
        <f t="shared" si="1"/>
        <v>53</v>
      </c>
      <c r="B55">
        <f t="shared" si="0"/>
        <v>530</v>
      </c>
      <c r="C55" s="28">
        <v>198.399</v>
      </c>
      <c r="D55" s="97">
        <v>671.38599999999997</v>
      </c>
      <c r="E55" s="28">
        <v>853.78200000000004</v>
      </c>
      <c r="G55" s="28">
        <v>207.59700000000001</v>
      </c>
      <c r="H55" s="97">
        <v>204.79900000000001</v>
      </c>
      <c r="I55">
        <v>777.54100000000005</v>
      </c>
      <c r="K55" s="122">
        <v>888.12199999999996</v>
      </c>
      <c r="L55" s="88">
        <v>734.67700000000002</v>
      </c>
      <c r="M55" s="122">
        <v>898.12300000000005</v>
      </c>
      <c r="O55">
        <v>179.99100000000001</v>
      </c>
      <c r="P55">
        <v>218.398</v>
      </c>
      <c r="Q55" s="28">
        <v>651.39499999999998</v>
      </c>
    </row>
    <row r="56" spans="1:17" x14ac:dyDescent="0.2">
      <c r="A56">
        <f t="shared" si="1"/>
        <v>54</v>
      </c>
      <c r="B56">
        <f t="shared" si="0"/>
        <v>540</v>
      </c>
      <c r="C56" s="28">
        <v>213.399</v>
      </c>
      <c r="D56" s="97">
        <v>209.488</v>
      </c>
      <c r="E56" s="28">
        <v>205.97800000000001</v>
      </c>
      <c r="G56" s="28">
        <v>215.09899999999999</v>
      </c>
      <c r="H56" s="97">
        <v>422.08100000000002</v>
      </c>
      <c r="I56">
        <v>799.38</v>
      </c>
      <c r="K56" s="122">
        <v>216.99799999999999</v>
      </c>
      <c r="L56" s="88">
        <v>188.798</v>
      </c>
      <c r="M56" s="122">
        <v>98.891000000000005</v>
      </c>
      <c r="O56">
        <v>176.98</v>
      </c>
      <c r="P56">
        <v>592.83500000000004</v>
      </c>
      <c r="Q56" s="28">
        <v>562.57100000000003</v>
      </c>
    </row>
    <row r="57" spans="1:17" x14ac:dyDescent="0.2">
      <c r="A57">
        <f t="shared" si="1"/>
        <v>55</v>
      </c>
      <c r="B57">
        <f t="shared" si="0"/>
        <v>550</v>
      </c>
      <c r="C57" s="28">
        <v>203.398</v>
      </c>
      <c r="D57" s="97">
        <v>684.24900000000002</v>
      </c>
      <c r="E57" s="28">
        <v>833.21799999999996</v>
      </c>
      <c r="G57" s="28">
        <v>209.99700000000001</v>
      </c>
      <c r="H57" s="97">
        <v>434.09699999999998</v>
      </c>
      <c r="I57">
        <v>734.24599999999998</v>
      </c>
      <c r="K57" s="122">
        <v>891.89400000000001</v>
      </c>
      <c r="L57" s="88">
        <v>726.39400000000001</v>
      </c>
      <c r="M57" s="122">
        <v>902.70299999999997</v>
      </c>
      <c r="O57">
        <v>178.79499999999999</v>
      </c>
      <c r="P57">
        <v>170.59800000000001</v>
      </c>
      <c r="Q57" s="28">
        <v>654.47699999999998</v>
      </c>
    </row>
    <row r="58" spans="1:17" x14ac:dyDescent="0.2">
      <c r="A58">
        <f t="shared" si="1"/>
        <v>56</v>
      </c>
      <c r="B58">
        <f t="shared" si="0"/>
        <v>560</v>
      </c>
      <c r="C58" s="28">
        <v>207.09899999999999</v>
      </c>
      <c r="D58" s="97">
        <v>203.19800000000001</v>
      </c>
      <c r="E58" s="28">
        <v>206.99799999999999</v>
      </c>
      <c r="G58" s="28">
        <v>219.58</v>
      </c>
      <c r="H58" s="97">
        <v>422.39600000000002</v>
      </c>
      <c r="I58">
        <v>742.09500000000003</v>
      </c>
      <c r="K58" s="122">
        <v>217.298</v>
      </c>
      <c r="L58" s="88">
        <v>189.881</v>
      </c>
      <c r="M58" s="122">
        <v>229.59800000000001</v>
      </c>
      <c r="O58">
        <v>180.876</v>
      </c>
      <c r="P58">
        <v>232.97300000000001</v>
      </c>
      <c r="Q58" s="28">
        <v>569.58299999999997</v>
      </c>
    </row>
    <row r="59" spans="1:17" x14ac:dyDescent="0.2">
      <c r="A59">
        <f t="shared" si="1"/>
        <v>57</v>
      </c>
      <c r="B59">
        <f t="shared" si="0"/>
        <v>570</v>
      </c>
      <c r="C59" s="28">
        <v>206.19800000000001</v>
      </c>
      <c r="D59" s="97">
        <v>683.37699999999995</v>
      </c>
      <c r="E59" s="28">
        <v>839.20600000000002</v>
      </c>
      <c r="G59" s="28">
        <v>208.19900000000001</v>
      </c>
      <c r="H59" s="97">
        <v>423.15499999999997</v>
      </c>
      <c r="I59">
        <v>708.63800000000003</v>
      </c>
      <c r="K59" s="122">
        <v>896.34799999999996</v>
      </c>
      <c r="L59" s="88">
        <v>718.06299999999999</v>
      </c>
      <c r="M59" s="122">
        <v>891.42399999999998</v>
      </c>
      <c r="O59">
        <v>173.99700000000001</v>
      </c>
      <c r="P59">
        <v>535.46500000000003</v>
      </c>
      <c r="Q59" s="28">
        <v>652.23</v>
      </c>
    </row>
    <row r="60" spans="1:17" x14ac:dyDescent="0.2">
      <c r="A60">
        <f t="shared" si="1"/>
        <v>58</v>
      </c>
      <c r="B60">
        <f t="shared" si="0"/>
        <v>580</v>
      </c>
      <c r="C60" s="28">
        <v>200.59899999999999</v>
      </c>
      <c r="D60" s="97">
        <v>202.49199999999999</v>
      </c>
      <c r="E60" s="28">
        <v>212.59800000000001</v>
      </c>
      <c r="G60" s="28">
        <v>222.79900000000001</v>
      </c>
      <c r="H60" s="97">
        <v>432.79700000000003</v>
      </c>
      <c r="I60">
        <v>589.99199999999996</v>
      </c>
      <c r="K60" s="122">
        <v>218.09</v>
      </c>
      <c r="L60" s="88">
        <v>185.875</v>
      </c>
      <c r="M60" s="122">
        <v>219.19900000000001</v>
      </c>
      <c r="O60">
        <v>378.39</v>
      </c>
      <c r="P60">
        <v>436.66199999999998</v>
      </c>
      <c r="Q60" s="28">
        <v>448.89600000000002</v>
      </c>
    </row>
    <row r="61" spans="1:17" x14ac:dyDescent="0.2">
      <c r="A61">
        <f t="shared" si="1"/>
        <v>59</v>
      </c>
      <c r="B61">
        <f t="shared" si="0"/>
        <v>590</v>
      </c>
      <c r="C61" s="28">
        <v>198.99799999999999</v>
      </c>
      <c r="D61" s="97">
        <v>530.34699999999998</v>
      </c>
      <c r="E61" s="28">
        <v>842.33699999999999</v>
      </c>
      <c r="G61" s="28">
        <v>187.29900000000001</v>
      </c>
      <c r="H61" s="97">
        <v>424.79599999999999</v>
      </c>
      <c r="I61">
        <v>587.18100000000004</v>
      </c>
      <c r="K61" s="122">
        <v>885.39400000000001</v>
      </c>
      <c r="L61" s="88">
        <v>718.08100000000002</v>
      </c>
      <c r="M61" s="122">
        <v>899.43799999999999</v>
      </c>
      <c r="O61">
        <v>179.09899999999999</v>
      </c>
      <c r="P61">
        <v>587.85699999999997</v>
      </c>
      <c r="Q61" s="28">
        <v>729.82600000000002</v>
      </c>
    </row>
    <row r="62" spans="1:17" x14ac:dyDescent="0.2">
      <c r="A62">
        <f t="shared" si="1"/>
        <v>60</v>
      </c>
      <c r="B62">
        <f t="shared" si="0"/>
        <v>600</v>
      </c>
      <c r="C62" s="28">
        <v>189.09800000000001</v>
      </c>
      <c r="D62" s="97">
        <v>213.999</v>
      </c>
      <c r="E62" s="28">
        <v>215.09700000000001</v>
      </c>
      <c r="G62" s="28">
        <v>209.28299999999999</v>
      </c>
      <c r="H62" s="97">
        <v>430.79899999999998</v>
      </c>
      <c r="I62">
        <v>549.89599999999996</v>
      </c>
      <c r="K62" s="122">
        <v>218.29300000000001</v>
      </c>
      <c r="L62" s="88">
        <v>186.23500000000001</v>
      </c>
      <c r="M62" s="122">
        <v>216.28399999999999</v>
      </c>
      <c r="O62">
        <v>176.286</v>
      </c>
      <c r="P62">
        <v>216.49799999999999</v>
      </c>
      <c r="Q62" s="28">
        <v>386.661</v>
      </c>
    </row>
    <row r="63" spans="1:17" x14ac:dyDescent="0.2">
      <c r="A63">
        <f t="shared" si="1"/>
        <v>61</v>
      </c>
      <c r="B63">
        <f t="shared" si="0"/>
        <v>610</v>
      </c>
      <c r="C63" s="28">
        <v>850.11199999999997</v>
      </c>
      <c r="E63" s="28">
        <v>843.02099999999996</v>
      </c>
      <c r="G63" s="28">
        <v>213.178</v>
      </c>
      <c r="H63" s="97">
        <v>427.39800000000002</v>
      </c>
      <c r="I63">
        <v>221.59800000000001</v>
      </c>
      <c r="K63" s="122">
        <v>850.11199999999997</v>
      </c>
      <c r="L63" s="88"/>
      <c r="M63" s="122">
        <v>901.95100000000002</v>
      </c>
    </row>
    <row r="64" spans="1:17" x14ac:dyDescent="0.2">
      <c r="A64">
        <f t="shared" si="1"/>
        <v>62</v>
      </c>
      <c r="B64">
        <f t="shared" si="0"/>
        <v>620</v>
      </c>
      <c r="C64" s="28">
        <v>218.595</v>
      </c>
      <c r="E64" s="28">
        <v>209.19900000000001</v>
      </c>
      <c r="G64" s="28">
        <v>213.69800000000001</v>
      </c>
      <c r="H64" s="97">
        <v>430.89600000000002</v>
      </c>
      <c r="I64">
        <v>254.898</v>
      </c>
      <c r="K64" s="122">
        <v>218.595</v>
      </c>
      <c r="L64" s="88"/>
      <c r="M64" s="122">
        <v>217.798</v>
      </c>
    </row>
    <row r="65" spans="1:13" x14ac:dyDescent="0.2">
      <c r="A65">
        <f t="shared" si="1"/>
        <v>63</v>
      </c>
      <c r="B65">
        <f t="shared" si="0"/>
        <v>630</v>
      </c>
      <c r="C65" s="28">
        <v>878.95899999999995</v>
      </c>
      <c r="E65" s="28">
        <v>850.17499999999995</v>
      </c>
      <c r="G65" s="28">
        <v>210.798</v>
      </c>
      <c r="H65" s="97">
        <v>214.69800000000001</v>
      </c>
      <c r="K65" s="122">
        <v>878.95899999999995</v>
      </c>
      <c r="L65" s="88"/>
      <c r="M65" s="122">
        <v>882.43799999999999</v>
      </c>
    </row>
    <row r="66" spans="1:13" x14ac:dyDescent="0.2">
      <c r="A66">
        <f t="shared" si="1"/>
        <v>64</v>
      </c>
      <c r="B66">
        <f t="shared" si="0"/>
        <v>640</v>
      </c>
      <c r="C66" s="28">
        <v>212.399</v>
      </c>
      <c r="E66" s="28">
        <v>215.29900000000001</v>
      </c>
      <c r="G66" s="28">
        <v>216.59899999999999</v>
      </c>
      <c r="H66" s="97">
        <v>428.89800000000002</v>
      </c>
      <c r="K66" s="122">
        <v>212.399</v>
      </c>
      <c r="L66" s="88"/>
      <c r="M66" s="122">
        <v>149.399</v>
      </c>
    </row>
    <row r="67" spans="1:13" x14ac:dyDescent="0.2">
      <c r="A67">
        <f t="shared" si="1"/>
        <v>65</v>
      </c>
      <c r="B67">
        <f t="shared" si="0"/>
        <v>650</v>
      </c>
      <c r="C67" s="28">
        <v>891.72900000000004</v>
      </c>
      <c r="E67" s="28">
        <v>865.154</v>
      </c>
      <c r="G67" s="28">
        <v>213.59100000000001</v>
      </c>
      <c r="H67" s="97">
        <v>339.26600000000002</v>
      </c>
      <c r="K67" s="122">
        <v>891.72900000000004</v>
      </c>
      <c r="L67" s="88"/>
      <c r="M67" s="88"/>
    </row>
    <row r="68" spans="1:13" x14ac:dyDescent="0.2">
      <c r="A68">
        <f t="shared" si="1"/>
        <v>66</v>
      </c>
      <c r="B68">
        <f t="shared" ref="B68:B76" si="2">A68*10</f>
        <v>660</v>
      </c>
      <c r="C68" s="28">
        <v>215.39599999999999</v>
      </c>
      <c r="E68" s="28">
        <v>213.982</v>
      </c>
      <c r="G68" s="28">
        <v>200.398</v>
      </c>
      <c r="H68" s="97">
        <v>590.29600000000005</v>
      </c>
      <c r="K68" s="122">
        <v>215.39599999999999</v>
      </c>
      <c r="L68" s="88"/>
      <c r="M68" s="88"/>
    </row>
    <row r="69" spans="1:13" x14ac:dyDescent="0.2">
      <c r="A69">
        <f t="shared" ref="A69:A132" si="3">A68+1</f>
        <v>67</v>
      </c>
      <c r="B69">
        <f t="shared" si="2"/>
        <v>670</v>
      </c>
      <c r="C69" s="28">
        <v>771.87300000000005</v>
      </c>
      <c r="E69" s="28">
        <v>871.06299999999999</v>
      </c>
      <c r="G69" s="28">
        <v>186.99199999999999</v>
      </c>
      <c r="K69" s="122">
        <v>771.87300000000005</v>
      </c>
      <c r="L69" s="88"/>
      <c r="M69" s="88"/>
    </row>
    <row r="70" spans="1:13" x14ac:dyDescent="0.2">
      <c r="A70">
        <f t="shared" si="3"/>
        <v>68</v>
      </c>
      <c r="B70">
        <f t="shared" si="2"/>
        <v>680</v>
      </c>
      <c r="C70" s="28">
        <v>221.399</v>
      </c>
      <c r="E70" s="28">
        <v>216.898</v>
      </c>
      <c r="G70" s="28">
        <v>210.49799999999999</v>
      </c>
      <c r="K70" s="122">
        <v>221.399</v>
      </c>
      <c r="L70" s="88"/>
      <c r="M70" s="88"/>
    </row>
    <row r="71" spans="1:13" x14ac:dyDescent="0.2">
      <c r="A71">
        <f t="shared" si="3"/>
        <v>69</v>
      </c>
      <c r="B71">
        <f t="shared" si="2"/>
        <v>690</v>
      </c>
      <c r="C71" s="28">
        <v>878.35400000000004</v>
      </c>
      <c r="E71" s="28">
        <v>854.65499999999997</v>
      </c>
      <c r="G71" s="28">
        <v>222.798</v>
      </c>
      <c r="K71" s="122">
        <v>878.35400000000004</v>
      </c>
      <c r="L71" s="88"/>
      <c r="M71" s="88"/>
    </row>
    <row r="72" spans="1:13" x14ac:dyDescent="0.2">
      <c r="A72">
        <f t="shared" si="3"/>
        <v>70</v>
      </c>
      <c r="B72">
        <f t="shared" si="2"/>
        <v>700</v>
      </c>
      <c r="C72" s="28">
        <v>223.09800000000001</v>
      </c>
      <c r="E72" s="28">
        <v>214.78100000000001</v>
      </c>
      <c r="G72" s="28">
        <v>134.79900000000001</v>
      </c>
      <c r="K72" s="122">
        <v>223.09800000000001</v>
      </c>
      <c r="L72" s="88"/>
      <c r="M72" s="88"/>
    </row>
    <row r="73" spans="1:13" x14ac:dyDescent="0.2">
      <c r="A73">
        <f t="shared" si="3"/>
        <v>71</v>
      </c>
      <c r="B73">
        <f t="shared" si="2"/>
        <v>710</v>
      </c>
      <c r="C73" s="28">
        <v>875.91800000000001</v>
      </c>
      <c r="E73" s="28">
        <v>827.22500000000002</v>
      </c>
      <c r="G73" s="28">
        <v>60.5</v>
      </c>
      <c r="K73" s="122">
        <v>875.91800000000001</v>
      </c>
      <c r="L73" s="88"/>
      <c r="M73" s="88"/>
    </row>
    <row r="74" spans="1:13" x14ac:dyDescent="0.2">
      <c r="A74">
        <f t="shared" si="3"/>
        <v>72</v>
      </c>
      <c r="B74">
        <f t="shared" si="2"/>
        <v>720</v>
      </c>
      <c r="C74" s="28">
        <v>226.499</v>
      </c>
      <c r="E74" s="28">
        <v>206.69800000000001</v>
      </c>
      <c r="G74" s="28">
        <v>181.185</v>
      </c>
      <c r="K74" s="122">
        <v>226.499</v>
      </c>
      <c r="L74" s="88"/>
      <c r="M74" s="88"/>
    </row>
    <row r="75" spans="1:13" x14ac:dyDescent="0.2">
      <c r="A75">
        <f t="shared" si="3"/>
        <v>73</v>
      </c>
      <c r="B75">
        <f t="shared" si="2"/>
        <v>730</v>
      </c>
      <c r="C75" s="28">
        <v>882.31399999999996</v>
      </c>
      <c r="E75" s="28">
        <v>851.69399999999996</v>
      </c>
      <c r="G75" s="28">
        <v>220.898</v>
      </c>
      <c r="K75" s="122">
        <v>882.31399999999996</v>
      </c>
      <c r="L75" s="88"/>
      <c r="M75" s="88"/>
    </row>
    <row r="76" spans="1:13" x14ac:dyDescent="0.2">
      <c r="A76">
        <f t="shared" si="3"/>
        <v>74</v>
      </c>
      <c r="B76">
        <f t="shared" si="2"/>
        <v>740</v>
      </c>
      <c r="C76" s="28">
        <v>222.977</v>
      </c>
      <c r="E76" s="28">
        <v>221.08500000000001</v>
      </c>
      <c r="G76" s="28">
        <v>369.57</v>
      </c>
      <c r="K76" s="122">
        <v>222.977</v>
      </c>
      <c r="L76" s="88"/>
      <c r="M76" s="88"/>
    </row>
    <row r="77" spans="1:13" x14ac:dyDescent="0.2">
      <c r="A77">
        <f t="shared" si="3"/>
        <v>75</v>
      </c>
      <c r="C77" s="28">
        <v>881.35299999999995</v>
      </c>
      <c r="E77" s="28">
        <v>840.38300000000004</v>
      </c>
      <c r="G77" s="28">
        <v>85.191999999999993</v>
      </c>
      <c r="K77" s="122">
        <v>881.35299999999995</v>
      </c>
      <c r="L77" s="88"/>
      <c r="M77" s="88"/>
    </row>
    <row r="78" spans="1:13" x14ac:dyDescent="0.2">
      <c r="A78">
        <f t="shared" si="3"/>
        <v>76</v>
      </c>
      <c r="C78" s="28">
        <v>224.297</v>
      </c>
      <c r="E78" s="28">
        <v>211.59200000000001</v>
      </c>
      <c r="G78" s="28">
        <v>213.69900000000001</v>
      </c>
      <c r="K78" s="122">
        <v>224.297</v>
      </c>
      <c r="L78" s="88"/>
      <c r="M78" s="88"/>
    </row>
    <row r="79" spans="1:13" x14ac:dyDescent="0.2">
      <c r="A79">
        <f t="shared" si="3"/>
        <v>77</v>
      </c>
      <c r="C79" s="28">
        <v>889.33199999999999</v>
      </c>
      <c r="E79" s="28">
        <v>833.904</v>
      </c>
      <c r="G79" s="28">
        <v>181.64</v>
      </c>
      <c r="K79" s="122">
        <v>889.33199999999999</v>
      </c>
      <c r="L79" s="88"/>
      <c r="M79" s="88"/>
    </row>
    <row r="80" spans="1:13" x14ac:dyDescent="0.2">
      <c r="A80">
        <f t="shared" si="3"/>
        <v>78</v>
      </c>
      <c r="C80" s="28">
        <v>224.99799999999999</v>
      </c>
      <c r="E80" s="28">
        <v>165.298</v>
      </c>
      <c r="G80" s="28">
        <v>61.8</v>
      </c>
      <c r="K80" s="122">
        <v>224.99799999999999</v>
      </c>
      <c r="L80" s="88"/>
      <c r="M80" s="88"/>
    </row>
    <row r="81" spans="1:13" x14ac:dyDescent="0.2">
      <c r="A81">
        <f t="shared" si="3"/>
        <v>79</v>
      </c>
      <c r="C81" s="28">
        <v>884.08699999999999</v>
      </c>
      <c r="E81" s="28">
        <v>845.23299999999995</v>
      </c>
      <c r="G81" s="28">
        <v>364.89699999999999</v>
      </c>
      <c r="K81" s="122">
        <v>884.08699999999999</v>
      </c>
      <c r="L81" s="88"/>
      <c r="M81" s="88"/>
    </row>
    <row r="82" spans="1:13" x14ac:dyDescent="0.2">
      <c r="A82">
        <f t="shared" si="3"/>
        <v>80</v>
      </c>
      <c r="C82" s="28">
        <v>216.49799999999999</v>
      </c>
      <c r="E82" s="28">
        <v>215.798</v>
      </c>
      <c r="G82" s="28">
        <v>188.798</v>
      </c>
      <c r="K82" s="122">
        <v>216.49799999999999</v>
      </c>
      <c r="L82" s="88"/>
      <c r="M82" s="88"/>
    </row>
    <row r="83" spans="1:13" x14ac:dyDescent="0.2">
      <c r="A83">
        <f t="shared" si="3"/>
        <v>81</v>
      </c>
      <c r="C83" s="28">
        <v>887.84400000000005</v>
      </c>
      <c r="E83" s="28">
        <v>841.63499999999999</v>
      </c>
      <c r="G83" s="28">
        <v>202.09700000000001</v>
      </c>
      <c r="K83" s="122">
        <v>887.84400000000005</v>
      </c>
      <c r="L83" s="88"/>
      <c r="M83" s="88"/>
    </row>
    <row r="84" spans="1:13" x14ac:dyDescent="0.2">
      <c r="A84">
        <f t="shared" si="3"/>
        <v>82</v>
      </c>
      <c r="C84" s="28">
        <v>218.99799999999999</v>
      </c>
      <c r="E84" s="28">
        <v>210.47399999999999</v>
      </c>
      <c r="G84" s="28">
        <v>211.19900000000001</v>
      </c>
      <c r="K84" s="122">
        <v>218.99799999999999</v>
      </c>
      <c r="L84" s="88"/>
      <c r="M84" s="88"/>
    </row>
    <row r="85" spans="1:13" x14ac:dyDescent="0.2">
      <c r="A85">
        <f t="shared" si="3"/>
        <v>83</v>
      </c>
      <c r="C85" s="28">
        <v>884.625</v>
      </c>
      <c r="E85" s="28">
        <v>840.351</v>
      </c>
      <c r="G85" s="28">
        <v>131.30000000000001</v>
      </c>
      <c r="K85" s="122">
        <v>884.625</v>
      </c>
      <c r="L85" s="88"/>
      <c r="M85" s="88"/>
    </row>
    <row r="86" spans="1:13" x14ac:dyDescent="0.2">
      <c r="A86">
        <f t="shared" si="3"/>
        <v>84</v>
      </c>
      <c r="C86" s="28">
        <v>220.399</v>
      </c>
      <c r="E86" s="28">
        <v>214.59899999999999</v>
      </c>
      <c r="G86" s="28">
        <v>284.798</v>
      </c>
      <c r="K86" s="122">
        <v>220.399</v>
      </c>
      <c r="L86" s="88"/>
      <c r="M86" s="88"/>
    </row>
    <row r="87" spans="1:13" x14ac:dyDescent="0.2">
      <c r="A87">
        <f t="shared" si="3"/>
        <v>85</v>
      </c>
      <c r="C87" s="28">
        <v>873.17700000000002</v>
      </c>
      <c r="E87" s="28">
        <v>839.70799999999997</v>
      </c>
      <c r="G87" s="28">
        <v>171.792</v>
      </c>
      <c r="K87" s="122">
        <v>873.17700000000002</v>
      </c>
      <c r="L87" s="88"/>
      <c r="M87" s="88"/>
    </row>
    <row r="88" spans="1:13" x14ac:dyDescent="0.2">
      <c r="A88">
        <f t="shared" si="3"/>
        <v>86</v>
      </c>
      <c r="C88" s="28">
        <v>225.798</v>
      </c>
      <c r="E88" s="28">
        <v>212.499</v>
      </c>
      <c r="G88" s="28">
        <v>178.19900000000001</v>
      </c>
      <c r="K88" s="122">
        <v>225.798</v>
      </c>
      <c r="L88" s="88"/>
      <c r="M88" s="88"/>
    </row>
    <row r="89" spans="1:13" x14ac:dyDescent="0.2">
      <c r="A89">
        <f t="shared" si="3"/>
        <v>87</v>
      </c>
      <c r="C89" s="28">
        <v>861.02700000000004</v>
      </c>
      <c r="G89" s="28">
        <v>128.398</v>
      </c>
      <c r="K89" s="122">
        <v>861.02700000000004</v>
      </c>
      <c r="L89" s="88"/>
      <c r="M89" s="88"/>
    </row>
    <row r="90" spans="1:13" x14ac:dyDescent="0.2">
      <c r="A90">
        <f t="shared" si="3"/>
        <v>88</v>
      </c>
      <c r="C90" s="28">
        <v>226.595</v>
      </c>
      <c r="G90" s="28">
        <v>239.679</v>
      </c>
      <c r="K90" s="122">
        <v>226.595</v>
      </c>
      <c r="L90" s="88"/>
      <c r="M90" s="88"/>
    </row>
    <row r="91" spans="1:13" x14ac:dyDescent="0.2">
      <c r="A91">
        <f t="shared" si="3"/>
        <v>89</v>
      </c>
      <c r="C91" s="28">
        <v>864.37099999999998</v>
      </c>
      <c r="G91" s="28">
        <v>336.46199999999999</v>
      </c>
      <c r="K91" s="122">
        <v>864.37099999999998</v>
      </c>
      <c r="L91" s="88"/>
      <c r="M91" s="88"/>
    </row>
    <row r="92" spans="1:13" x14ac:dyDescent="0.2">
      <c r="A92">
        <f t="shared" si="3"/>
        <v>90</v>
      </c>
      <c r="C92" s="28">
        <v>224.499</v>
      </c>
      <c r="G92" s="28">
        <v>207.898</v>
      </c>
      <c r="K92" s="122">
        <v>224.499</v>
      </c>
      <c r="L92" s="88"/>
      <c r="M92" s="88"/>
    </row>
    <row r="93" spans="1:13" x14ac:dyDescent="0.2">
      <c r="A93">
        <f t="shared" si="3"/>
        <v>91</v>
      </c>
      <c r="C93" s="28">
        <v>861.69299999999998</v>
      </c>
      <c r="G93" s="28">
        <v>140.29900000000001</v>
      </c>
      <c r="K93" s="122">
        <v>861.69299999999998</v>
      </c>
      <c r="L93" s="88"/>
      <c r="M93" s="88"/>
    </row>
    <row r="94" spans="1:13" x14ac:dyDescent="0.2">
      <c r="A94">
        <f t="shared" si="3"/>
        <v>92</v>
      </c>
      <c r="C94" s="28">
        <v>223.298</v>
      </c>
      <c r="G94" s="28">
        <v>182.59899999999999</v>
      </c>
      <c r="K94" s="122">
        <v>223.298</v>
      </c>
      <c r="L94" s="88"/>
      <c r="M94" s="88"/>
    </row>
    <row r="95" spans="1:13" x14ac:dyDescent="0.2">
      <c r="A95">
        <f t="shared" si="3"/>
        <v>93</v>
      </c>
      <c r="C95" s="28">
        <v>885.06500000000005</v>
      </c>
      <c r="G95" s="28">
        <v>212.09899999999999</v>
      </c>
      <c r="K95" s="122">
        <v>885.06500000000005</v>
      </c>
      <c r="L95" s="88"/>
      <c r="M95" s="88"/>
    </row>
    <row r="96" spans="1:13" x14ac:dyDescent="0.2">
      <c r="A96">
        <f t="shared" si="3"/>
        <v>94</v>
      </c>
      <c r="C96" s="28">
        <v>224.78200000000001</v>
      </c>
      <c r="G96" s="28">
        <v>206.19800000000001</v>
      </c>
      <c r="K96" s="122">
        <v>224.78200000000001</v>
      </c>
      <c r="L96" s="88"/>
      <c r="M96" s="88"/>
    </row>
    <row r="97" spans="1:13" x14ac:dyDescent="0.2">
      <c r="A97">
        <f t="shared" si="3"/>
        <v>95</v>
      </c>
      <c r="C97" s="28">
        <v>871.40300000000002</v>
      </c>
      <c r="G97" s="28">
        <v>167.791</v>
      </c>
      <c r="K97" s="122">
        <v>871.40300000000002</v>
      </c>
      <c r="L97" s="88"/>
      <c r="M97" s="88"/>
    </row>
    <row r="98" spans="1:13" x14ac:dyDescent="0.2">
      <c r="A98">
        <f t="shared" si="3"/>
        <v>96</v>
      </c>
      <c r="C98" s="28">
        <v>229.999</v>
      </c>
      <c r="G98" s="28">
        <v>185.298</v>
      </c>
      <c r="K98" s="122">
        <v>229.999</v>
      </c>
      <c r="L98" s="88"/>
      <c r="M98" s="88"/>
    </row>
    <row r="99" spans="1:13" x14ac:dyDescent="0.2">
      <c r="A99">
        <f t="shared" si="3"/>
        <v>97</v>
      </c>
      <c r="C99" s="28">
        <v>751.22699999999998</v>
      </c>
      <c r="G99" s="28">
        <v>143.899</v>
      </c>
      <c r="K99" s="122">
        <v>751.22699999999998</v>
      </c>
      <c r="L99" s="88"/>
      <c r="M99" s="88"/>
    </row>
    <row r="100" spans="1:13" x14ac:dyDescent="0.2">
      <c r="A100">
        <f t="shared" si="3"/>
        <v>98</v>
      </c>
      <c r="C100" s="28">
        <v>228.49799999999999</v>
      </c>
      <c r="G100" s="28">
        <v>342.39600000000002</v>
      </c>
      <c r="K100" s="122">
        <v>228.49799999999999</v>
      </c>
      <c r="L100" s="88"/>
      <c r="M100" s="88"/>
    </row>
    <row r="101" spans="1:13" x14ac:dyDescent="0.2">
      <c r="A101">
        <f t="shared" si="3"/>
        <v>99</v>
      </c>
      <c r="C101" s="28">
        <v>885.54600000000005</v>
      </c>
      <c r="G101" s="28">
        <v>124.03700000000001</v>
      </c>
      <c r="K101" s="122">
        <v>885.54600000000005</v>
      </c>
      <c r="L101" s="88"/>
      <c r="M101" s="88"/>
    </row>
    <row r="102" spans="1:13" x14ac:dyDescent="0.2">
      <c r="A102">
        <f t="shared" si="3"/>
        <v>100</v>
      </c>
      <c r="C102" s="28">
        <v>222.499</v>
      </c>
      <c r="G102" s="28">
        <v>125.399</v>
      </c>
      <c r="K102" s="122">
        <v>222.499</v>
      </c>
      <c r="L102" s="88"/>
      <c r="M102" s="88"/>
    </row>
    <row r="103" spans="1:13" x14ac:dyDescent="0.2">
      <c r="A103">
        <f t="shared" si="3"/>
        <v>101</v>
      </c>
      <c r="C103" s="28">
        <v>857.61</v>
      </c>
      <c r="G103" s="28">
        <v>403.69499999999999</v>
      </c>
      <c r="K103" s="122">
        <v>857.61</v>
      </c>
      <c r="L103" s="88"/>
      <c r="M103" s="88"/>
    </row>
    <row r="104" spans="1:13" x14ac:dyDescent="0.2">
      <c r="A104">
        <f t="shared" si="3"/>
        <v>102</v>
      </c>
      <c r="C104" s="28">
        <v>224.49799999999999</v>
      </c>
      <c r="G104" s="28">
        <v>215.79900000000001</v>
      </c>
      <c r="K104" s="122">
        <v>224.49799999999999</v>
      </c>
      <c r="L104" s="88"/>
      <c r="M104" s="88"/>
    </row>
    <row r="105" spans="1:13" x14ac:dyDescent="0.2">
      <c r="A105">
        <f t="shared" si="3"/>
        <v>103</v>
      </c>
      <c r="C105" s="28">
        <v>863.71</v>
      </c>
      <c r="G105" s="28">
        <v>204.79900000000001</v>
      </c>
      <c r="K105" s="122">
        <v>863.71</v>
      </c>
      <c r="L105" s="88"/>
      <c r="M105" s="88"/>
    </row>
    <row r="106" spans="1:13" x14ac:dyDescent="0.2">
      <c r="A106">
        <f t="shared" si="3"/>
        <v>104</v>
      </c>
      <c r="C106" s="28">
        <v>225.697</v>
      </c>
      <c r="G106" s="28">
        <v>215.679</v>
      </c>
      <c r="K106" s="122">
        <v>225.697</v>
      </c>
      <c r="L106" s="88"/>
      <c r="M106" s="88"/>
    </row>
    <row r="107" spans="1:13" x14ac:dyDescent="0.2">
      <c r="A107">
        <f t="shared" si="3"/>
        <v>105</v>
      </c>
      <c r="C107" s="28">
        <v>852.30200000000002</v>
      </c>
      <c r="G107" s="28">
        <v>52.499000000000002</v>
      </c>
      <c r="K107" s="122">
        <v>852.30200000000002</v>
      </c>
      <c r="L107" s="88"/>
      <c r="M107" s="88"/>
    </row>
    <row r="108" spans="1:13" x14ac:dyDescent="0.2">
      <c r="A108">
        <f t="shared" si="3"/>
        <v>106</v>
      </c>
      <c r="C108" s="28">
        <v>221.59899999999999</v>
      </c>
      <c r="G108" s="28">
        <v>194.583</v>
      </c>
      <c r="K108" s="122">
        <v>221.59899999999999</v>
      </c>
      <c r="L108" s="88"/>
      <c r="M108" s="88"/>
    </row>
    <row r="109" spans="1:13" x14ac:dyDescent="0.2">
      <c r="A109">
        <f t="shared" si="3"/>
        <v>107</v>
      </c>
      <c r="C109" s="28">
        <v>855.55</v>
      </c>
      <c r="G109" s="28">
        <v>213.19499999999999</v>
      </c>
      <c r="K109" s="122">
        <v>855.55</v>
      </c>
      <c r="L109" s="88"/>
      <c r="M109" s="88"/>
    </row>
    <row r="110" spans="1:13" x14ac:dyDescent="0.2">
      <c r="A110">
        <f t="shared" si="3"/>
        <v>108</v>
      </c>
      <c r="C110" s="28">
        <v>221.899</v>
      </c>
      <c r="G110" s="28">
        <v>89.599000000000004</v>
      </c>
      <c r="K110" s="122">
        <v>221.899</v>
      </c>
      <c r="L110" s="88"/>
      <c r="M110" s="88"/>
    </row>
    <row r="111" spans="1:13" x14ac:dyDescent="0.2">
      <c r="A111">
        <f t="shared" si="3"/>
        <v>109</v>
      </c>
      <c r="C111" s="28">
        <v>864.45799999999997</v>
      </c>
      <c r="G111" s="28">
        <v>333.69600000000003</v>
      </c>
      <c r="K111" s="122">
        <v>864.45799999999997</v>
      </c>
      <c r="L111" s="88"/>
      <c r="M111" s="88"/>
    </row>
    <row r="112" spans="1:13" x14ac:dyDescent="0.2">
      <c r="A112">
        <f t="shared" si="3"/>
        <v>110</v>
      </c>
      <c r="C112" s="28">
        <v>224.59899999999999</v>
      </c>
      <c r="G112" s="28">
        <v>203.79900000000001</v>
      </c>
      <c r="K112" s="122">
        <v>224.59899999999999</v>
      </c>
      <c r="L112" s="88"/>
      <c r="M112" s="88"/>
    </row>
    <row r="113" spans="1:7" x14ac:dyDescent="0.2">
      <c r="A113">
        <f t="shared" si="3"/>
        <v>111</v>
      </c>
      <c r="G113" s="28">
        <v>113.999</v>
      </c>
    </row>
    <row r="114" spans="1:7" x14ac:dyDescent="0.2">
      <c r="A114">
        <f t="shared" si="3"/>
        <v>112</v>
      </c>
      <c r="G114" s="28">
        <v>192.09700000000001</v>
      </c>
    </row>
    <row r="115" spans="1:7" x14ac:dyDescent="0.2">
      <c r="A115">
        <f t="shared" si="3"/>
        <v>113</v>
      </c>
      <c r="G115" s="28">
        <v>346.36900000000003</v>
      </c>
    </row>
    <row r="116" spans="1:7" x14ac:dyDescent="0.2">
      <c r="A116">
        <f t="shared" si="3"/>
        <v>114</v>
      </c>
      <c r="G116" s="28">
        <v>168.09899999999999</v>
      </c>
    </row>
    <row r="117" spans="1:7" x14ac:dyDescent="0.2">
      <c r="A117">
        <f t="shared" si="3"/>
        <v>115</v>
      </c>
      <c r="G117" s="28">
        <v>214.298</v>
      </c>
    </row>
    <row r="118" spans="1:7" x14ac:dyDescent="0.2">
      <c r="A118">
        <f t="shared" si="3"/>
        <v>116</v>
      </c>
      <c r="G118" s="28">
        <v>204.499</v>
      </c>
    </row>
    <row r="119" spans="1:7" x14ac:dyDescent="0.2">
      <c r="A119">
        <f t="shared" si="3"/>
        <v>117</v>
      </c>
      <c r="G119" s="28">
        <v>143.411</v>
      </c>
    </row>
    <row r="120" spans="1:7" x14ac:dyDescent="0.2">
      <c r="A120">
        <f t="shared" si="3"/>
        <v>118</v>
      </c>
      <c r="G120" s="28">
        <v>4</v>
      </c>
    </row>
    <row r="121" spans="1:7" x14ac:dyDescent="0.2">
      <c r="A121">
        <f t="shared" si="3"/>
        <v>119</v>
      </c>
      <c r="G121" s="28">
        <v>75.698999999999998</v>
      </c>
    </row>
    <row r="122" spans="1:7" x14ac:dyDescent="0.2">
      <c r="A122">
        <f t="shared" si="3"/>
        <v>120</v>
      </c>
      <c r="G122" s="28">
        <v>583.14400000000001</v>
      </c>
    </row>
    <row r="123" spans="1:7" x14ac:dyDescent="0.2">
      <c r="A123">
        <f t="shared" si="3"/>
        <v>121</v>
      </c>
      <c r="G123" s="28">
        <v>203.779</v>
      </c>
    </row>
    <row r="124" spans="1:7" x14ac:dyDescent="0.2">
      <c r="A124">
        <f t="shared" si="3"/>
        <v>122</v>
      </c>
      <c r="G124" s="28">
        <v>207.399</v>
      </c>
    </row>
    <row r="125" spans="1:7" x14ac:dyDescent="0.2">
      <c r="A125">
        <f t="shared" si="3"/>
        <v>123</v>
      </c>
      <c r="G125" s="28">
        <v>210.49799999999999</v>
      </c>
    </row>
    <row r="126" spans="1:7" x14ac:dyDescent="0.2">
      <c r="A126">
        <f t="shared" si="3"/>
        <v>124</v>
      </c>
      <c r="G126" s="28">
        <v>209.99799999999999</v>
      </c>
    </row>
    <row r="127" spans="1:7" x14ac:dyDescent="0.2">
      <c r="A127">
        <f t="shared" si="3"/>
        <v>125</v>
      </c>
      <c r="G127" s="28">
        <v>211.89699999999999</v>
      </c>
    </row>
    <row r="128" spans="1:7" x14ac:dyDescent="0.2">
      <c r="A128">
        <f t="shared" si="3"/>
        <v>126</v>
      </c>
      <c r="G128" s="28">
        <v>116.499</v>
      </c>
    </row>
    <row r="129" spans="1:7" x14ac:dyDescent="0.2">
      <c r="A129">
        <f t="shared" si="3"/>
        <v>127</v>
      </c>
      <c r="G129" s="28">
        <v>208.99799999999999</v>
      </c>
    </row>
    <row r="130" spans="1:7" x14ac:dyDescent="0.2">
      <c r="A130">
        <f t="shared" si="3"/>
        <v>128</v>
      </c>
      <c r="G130" s="28">
        <v>151.499</v>
      </c>
    </row>
    <row r="131" spans="1:7" x14ac:dyDescent="0.2">
      <c r="A131">
        <f t="shared" si="3"/>
        <v>129</v>
      </c>
      <c r="G131" s="28">
        <v>177.494</v>
      </c>
    </row>
    <row r="132" spans="1:7" x14ac:dyDescent="0.2">
      <c r="A132">
        <f t="shared" si="3"/>
        <v>130</v>
      </c>
      <c r="G132" s="28">
        <v>115.3</v>
      </c>
    </row>
    <row r="133" spans="1:7" x14ac:dyDescent="0.2">
      <c r="A133">
        <f t="shared" ref="A133:A149" si="4">A132+1</f>
        <v>131</v>
      </c>
      <c r="G133" s="28">
        <v>418.45600000000002</v>
      </c>
    </row>
    <row r="134" spans="1:7" x14ac:dyDescent="0.2">
      <c r="A134">
        <f t="shared" si="4"/>
        <v>132</v>
      </c>
      <c r="G134" s="28">
        <v>207.697</v>
      </c>
    </row>
    <row r="135" spans="1:7" x14ac:dyDescent="0.2">
      <c r="A135">
        <f t="shared" si="4"/>
        <v>133</v>
      </c>
      <c r="G135" s="28">
        <v>212.99799999999999</v>
      </c>
    </row>
    <row r="136" spans="1:7" x14ac:dyDescent="0.2">
      <c r="A136">
        <f t="shared" si="4"/>
        <v>134</v>
      </c>
      <c r="G136" s="28">
        <v>192.59700000000001</v>
      </c>
    </row>
    <row r="137" spans="1:7" x14ac:dyDescent="0.2">
      <c r="A137">
        <f t="shared" si="4"/>
        <v>135</v>
      </c>
      <c r="G137" s="28">
        <v>207.59800000000001</v>
      </c>
    </row>
    <row r="138" spans="1:7" x14ac:dyDescent="0.2">
      <c r="A138">
        <f t="shared" si="4"/>
        <v>136</v>
      </c>
      <c r="G138" s="28">
        <v>184.09800000000001</v>
      </c>
    </row>
    <row r="139" spans="1:7" x14ac:dyDescent="0.2">
      <c r="A139">
        <f t="shared" si="4"/>
        <v>137</v>
      </c>
      <c r="G139" s="28">
        <v>195.69800000000001</v>
      </c>
    </row>
    <row r="140" spans="1:7" x14ac:dyDescent="0.2">
      <c r="A140">
        <f t="shared" si="4"/>
        <v>138</v>
      </c>
      <c r="G140" s="28">
        <v>215.399</v>
      </c>
    </row>
    <row r="141" spans="1:7" x14ac:dyDescent="0.2">
      <c r="A141">
        <f t="shared" si="4"/>
        <v>139</v>
      </c>
      <c r="G141" s="28">
        <v>176.899</v>
      </c>
    </row>
    <row r="142" spans="1:7" x14ac:dyDescent="0.2">
      <c r="A142">
        <f t="shared" si="4"/>
        <v>140</v>
      </c>
      <c r="G142" s="28">
        <v>209.57499999999999</v>
      </c>
    </row>
    <row r="143" spans="1:7" x14ac:dyDescent="0.2">
      <c r="A143">
        <f t="shared" si="4"/>
        <v>141</v>
      </c>
      <c r="G143" s="28">
        <v>216.49799999999999</v>
      </c>
    </row>
    <row r="144" spans="1:7" x14ac:dyDescent="0.2">
      <c r="A144">
        <f t="shared" si="4"/>
        <v>142</v>
      </c>
      <c r="G144" s="28">
        <v>151.78700000000001</v>
      </c>
    </row>
    <row r="145" spans="1:7" x14ac:dyDescent="0.2">
      <c r="A145">
        <f t="shared" si="4"/>
        <v>143</v>
      </c>
      <c r="G145" s="28">
        <v>209.59800000000001</v>
      </c>
    </row>
    <row r="146" spans="1:7" x14ac:dyDescent="0.2">
      <c r="A146">
        <f t="shared" si="4"/>
        <v>144</v>
      </c>
      <c r="G146" s="28">
        <v>207.999</v>
      </c>
    </row>
    <row r="147" spans="1:7" x14ac:dyDescent="0.2">
      <c r="A147">
        <f t="shared" si="4"/>
        <v>145</v>
      </c>
      <c r="G147" s="28">
        <v>165.88499999999999</v>
      </c>
    </row>
    <row r="148" spans="1:7" x14ac:dyDescent="0.2">
      <c r="A148">
        <f t="shared" si="4"/>
        <v>146</v>
      </c>
      <c r="G148" s="28">
        <v>210.69800000000001</v>
      </c>
    </row>
    <row r="149" spans="1:7" x14ac:dyDescent="0.2">
      <c r="A149">
        <f t="shared" si="4"/>
        <v>147</v>
      </c>
      <c r="G149" s="28">
        <v>204.797</v>
      </c>
    </row>
    <row r="150" spans="1:7" x14ac:dyDescent="0.2">
      <c r="G150" s="28">
        <v>180.399</v>
      </c>
    </row>
    <row r="151" spans="1:7" x14ac:dyDescent="0.2">
      <c r="G151" s="28">
        <v>211.999</v>
      </c>
    </row>
    <row r="152" spans="1:7" x14ac:dyDescent="0.2">
      <c r="G152" s="28">
        <v>150.09899999999999</v>
      </c>
    </row>
    <row r="153" spans="1:7" x14ac:dyDescent="0.2">
      <c r="G153" s="28">
        <v>200.59800000000001</v>
      </c>
    </row>
    <row r="154" spans="1:7" x14ac:dyDescent="0.2">
      <c r="G154" s="28">
        <v>165.29900000000001</v>
      </c>
    </row>
    <row r="155" spans="1:7" x14ac:dyDescent="0.2">
      <c r="G155" s="28">
        <v>192.79900000000001</v>
      </c>
    </row>
    <row r="156" spans="1:7" x14ac:dyDescent="0.2">
      <c r="G156" s="28">
        <v>216.69800000000001</v>
      </c>
    </row>
    <row r="157" spans="1:7" x14ac:dyDescent="0.2">
      <c r="G157" s="28">
        <v>166.59899999999999</v>
      </c>
    </row>
    <row r="158" spans="1:7" x14ac:dyDescent="0.2">
      <c r="G158" s="28">
        <v>208.78800000000001</v>
      </c>
    </row>
    <row r="159" spans="1:7" x14ac:dyDescent="0.2">
      <c r="G159" s="28">
        <v>409.798</v>
      </c>
    </row>
    <row r="160" spans="1:7" x14ac:dyDescent="0.2">
      <c r="G160" s="28">
        <v>206.69800000000001</v>
      </c>
    </row>
    <row r="161" spans="7:7" x14ac:dyDescent="0.2">
      <c r="G161" s="28">
        <v>129.999</v>
      </c>
    </row>
    <row r="162" spans="7:7" x14ac:dyDescent="0.2">
      <c r="G162" s="28">
        <v>209.398</v>
      </c>
    </row>
    <row r="163" spans="7:7" x14ac:dyDescent="0.2">
      <c r="G163" s="28">
        <v>194.19800000000001</v>
      </c>
    </row>
    <row r="164" spans="7:7" x14ac:dyDescent="0.2">
      <c r="G164" s="28">
        <v>216.28100000000001</v>
      </c>
    </row>
    <row r="165" spans="7:7" x14ac:dyDescent="0.2">
      <c r="G165" s="28">
        <v>209.69900000000001</v>
      </c>
    </row>
    <row r="166" spans="7:7" x14ac:dyDescent="0.2">
      <c r="G166" s="28">
        <v>211.798</v>
      </c>
    </row>
    <row r="167" spans="7:7" x14ac:dyDescent="0.2">
      <c r="G167" s="28">
        <v>185.798</v>
      </c>
    </row>
    <row r="168" spans="7:7" x14ac:dyDescent="0.2">
      <c r="G168" s="28">
        <v>204.79900000000001</v>
      </c>
    </row>
    <row r="169" spans="7:7" x14ac:dyDescent="0.2">
      <c r="G169" s="28">
        <v>219.797</v>
      </c>
    </row>
    <row r="170" spans="7:7" x14ac:dyDescent="0.2">
      <c r="G170" s="28">
        <v>210.988</v>
      </c>
    </row>
    <row r="171" spans="7:7" x14ac:dyDescent="0.2">
      <c r="G171" s="28">
        <v>216.79599999999999</v>
      </c>
    </row>
    <row r="172" spans="7:7" x14ac:dyDescent="0.2">
      <c r="G172" s="28">
        <v>217.398</v>
      </c>
    </row>
  </sheetData>
  <mergeCells count="7">
    <mergeCell ref="AC1:AD1"/>
    <mergeCell ref="AE1:AF1"/>
    <mergeCell ref="C1:E1"/>
    <mergeCell ref="G1:I1"/>
    <mergeCell ref="K1:M1"/>
    <mergeCell ref="O1:Q1"/>
    <mergeCell ref="AA1:AB1"/>
  </mergeCells>
  <pageMargins left="0.511811024" right="0.511811024" top="0.78740157499999996" bottom="0.78740157499999996" header="0.31496062000000002" footer="0.31496062000000002"/>
  <ignoredErrors>
    <ignoredError sqref="AE5 AA5:AB5 AA3:AF3 AC5:AD5 AA4:AE4 AF4:AF5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B780-5DB6-4B48-A4FB-45F6F8436E62}">
  <dimension ref="A1:T309"/>
  <sheetViews>
    <sheetView tabSelected="1" topLeftCell="D1" zoomScale="91" zoomScaleNormal="91" workbookViewId="0">
      <selection activeCell="R5" sqref="R5"/>
    </sheetView>
  </sheetViews>
  <sheetFormatPr baseColWidth="10" defaultRowHeight="16" x14ac:dyDescent="0.2"/>
  <cols>
    <col min="1" max="1" width="23.1640625" bestFit="1" customWidth="1"/>
    <col min="2" max="3" width="11.5" bestFit="1" customWidth="1"/>
    <col min="4" max="4" width="17.33203125" bestFit="1" customWidth="1"/>
    <col min="5" max="6" width="12.83203125" bestFit="1" customWidth="1"/>
    <col min="7" max="7" width="11.5" bestFit="1" customWidth="1"/>
    <col min="8" max="10" width="12.83203125" bestFit="1" customWidth="1"/>
    <col min="11" max="11" width="12.5" bestFit="1" customWidth="1"/>
    <col min="12" max="12" width="12.83203125" bestFit="1" customWidth="1"/>
    <col min="13" max="13" width="12.6640625" bestFit="1" customWidth="1"/>
    <col min="14" max="14" width="12.83203125" bestFit="1" customWidth="1"/>
    <col min="15" max="15" width="11.1640625" bestFit="1" customWidth="1"/>
    <col min="16" max="18" width="12.83203125" bestFit="1" customWidth="1"/>
    <col min="22" max="22" width="12.5" bestFit="1" customWidth="1"/>
    <col min="28" max="28" width="12.5" bestFit="1" customWidth="1"/>
  </cols>
  <sheetData>
    <row r="1" spans="1:20" x14ac:dyDescent="0.2">
      <c r="A1" t="s">
        <v>147</v>
      </c>
      <c r="B1" s="74">
        <f>AVERAGE(C43:C64)-AVERAGE(C13:C42)</f>
        <v>421.4666666666667</v>
      </c>
      <c r="D1" s="126" t="s">
        <v>41</v>
      </c>
      <c r="E1" s="126" t="s">
        <v>126</v>
      </c>
      <c r="F1" s="126" t="s">
        <v>127</v>
      </c>
      <c r="H1" s="153" t="s">
        <v>41</v>
      </c>
      <c r="I1" s="153" t="s">
        <v>44</v>
      </c>
      <c r="J1" s="153" t="s">
        <v>45</v>
      </c>
      <c r="L1" s="182" t="s">
        <v>153</v>
      </c>
      <c r="M1" s="183"/>
      <c r="N1" s="183"/>
      <c r="O1" s="183"/>
      <c r="P1" s="183"/>
      <c r="Q1" s="183"/>
      <c r="R1" s="183"/>
    </row>
    <row r="2" spans="1:20" x14ac:dyDescent="0.2">
      <c r="A2" t="s">
        <v>150</v>
      </c>
      <c r="B2">
        <f>100/1000</f>
        <v>0.1</v>
      </c>
      <c r="D2" s="149">
        <f>B3/B1*B2</f>
        <v>2.3726668775703893E-5</v>
      </c>
      <c r="E2" s="149"/>
      <c r="F2" s="149"/>
      <c r="H2" s="149">
        <f>D2</f>
        <v>2.3726668775703893E-5</v>
      </c>
      <c r="I2" s="149"/>
      <c r="J2" s="149"/>
      <c r="L2" s="153" t="s">
        <v>41</v>
      </c>
      <c r="M2" s="153" t="s">
        <v>126</v>
      </c>
      <c r="N2" s="153" t="s">
        <v>127</v>
      </c>
      <c r="P2" s="153" t="s">
        <v>41</v>
      </c>
      <c r="Q2" s="153" t="s">
        <v>44</v>
      </c>
      <c r="R2" s="153" t="s">
        <v>45</v>
      </c>
    </row>
    <row r="3" spans="1:20" x14ac:dyDescent="0.2">
      <c r="A3" t="s">
        <v>143</v>
      </c>
      <c r="B3">
        <f>100/1000</f>
        <v>0.1</v>
      </c>
      <c r="D3" s="149">
        <f>0.9*B3/B1*B2</f>
        <v>2.1354001898133505E-5</v>
      </c>
      <c r="E3" s="149">
        <f>B2/0.3</f>
        <v>0.33333333333333337</v>
      </c>
      <c r="F3" s="149"/>
      <c r="H3" s="149">
        <f t="shared" ref="H3:H4" si="0">D3</f>
        <v>2.1354001898133505E-5</v>
      </c>
      <c r="I3" s="149">
        <f>H3/B3</f>
        <v>2.1354001898133505E-4</v>
      </c>
      <c r="J3" s="149"/>
      <c r="L3" s="149">
        <f>1/$B$4</f>
        <v>2.3726668775703886E-3</v>
      </c>
      <c r="M3" s="149"/>
      <c r="N3" s="149"/>
      <c r="P3" s="149">
        <f>L3</f>
        <v>2.3726668775703886E-3</v>
      </c>
      <c r="Q3" s="149"/>
      <c r="R3" s="149"/>
    </row>
    <row r="4" spans="1:20" x14ac:dyDescent="0.2">
      <c r="A4" t="s">
        <v>142</v>
      </c>
      <c r="B4">
        <f>B3*B1/B2</f>
        <v>421.46666666666675</v>
      </c>
      <c r="D4" s="149">
        <f>1.2*B3/B1*B2</f>
        <v>2.8472002530844669E-5</v>
      </c>
      <c r="E4" s="149">
        <f>2*B2</f>
        <v>0.2</v>
      </c>
      <c r="F4" s="149">
        <f>0.5*B2</f>
        <v>0.05</v>
      </c>
      <c r="H4" s="149">
        <f t="shared" si="0"/>
        <v>2.8472002530844669E-5</v>
      </c>
      <c r="I4" s="149">
        <f>H4/B3</f>
        <v>2.8472002530844666E-4</v>
      </c>
      <c r="J4" s="149">
        <f>H4*F4</f>
        <v>1.4236001265422335E-6</v>
      </c>
      <c r="L4" s="149">
        <f>0.9/B4</f>
        <v>2.1354001898133499E-3</v>
      </c>
      <c r="M4" s="149">
        <f>B2/0.3</f>
        <v>0.33333333333333337</v>
      </c>
      <c r="N4" s="149"/>
      <c r="P4" s="155">
        <f t="shared" ref="P4:P5" si="1">L4</f>
        <v>2.1354001898133499E-3</v>
      </c>
      <c r="Q4" s="155">
        <f>P4/M4</f>
        <v>6.4062005694400488E-3</v>
      </c>
      <c r="R4" s="149"/>
    </row>
    <row r="5" spans="1:20" x14ac:dyDescent="0.2">
      <c r="A5" t="s">
        <v>141</v>
      </c>
      <c r="B5">
        <f>B3/(B3+B2)</f>
        <v>0.5</v>
      </c>
      <c r="E5" s="150"/>
      <c r="F5" s="150"/>
      <c r="G5" s="150"/>
      <c r="L5" s="149">
        <f>1.2/B4</f>
        <v>2.8472002530844664E-3</v>
      </c>
      <c r="M5" s="149">
        <f>2*B2</f>
        <v>0.2</v>
      </c>
      <c r="N5" s="149">
        <f>0.5*B2</f>
        <v>0.05</v>
      </c>
      <c r="P5" s="149">
        <f t="shared" si="1"/>
        <v>2.8472002530844664E-3</v>
      </c>
      <c r="Q5" s="149">
        <f>P5/M5</f>
        <v>1.4236001265422332E-2</v>
      </c>
      <c r="R5" s="149">
        <f>P5*N5</f>
        <v>1.4236001265422333E-4</v>
      </c>
    </row>
    <row r="7" spans="1:20" x14ac:dyDescent="0.2">
      <c r="H7" s="150"/>
    </row>
    <row r="8" spans="1:20" x14ac:dyDescent="0.2">
      <c r="P8">
        <f>B3*B1/B2</f>
        <v>421.46666666666675</v>
      </c>
    </row>
    <row r="9" spans="1:20" x14ac:dyDescent="0.2">
      <c r="A9" t="s">
        <v>132</v>
      </c>
      <c r="P9">
        <f>1/P8</f>
        <v>2.3726668775703886E-3</v>
      </c>
    </row>
    <row r="10" spans="1:20" x14ac:dyDescent="0.2">
      <c r="A10" t="s">
        <v>133</v>
      </c>
      <c r="P10">
        <f>0.9/P8</f>
        <v>2.1354001898133499E-3</v>
      </c>
      <c r="Q10">
        <f>0.1/0.3</f>
        <v>0.33333333333333337</v>
      </c>
      <c r="S10" s="156">
        <f>P10</f>
        <v>2.1354001898133499E-3</v>
      </c>
      <c r="T10" s="156">
        <f>P10/Q10</f>
        <v>6.4062005694400488E-3</v>
      </c>
    </row>
    <row r="11" spans="1:20" x14ac:dyDescent="0.2">
      <c r="A11" s="150" t="s">
        <v>134</v>
      </c>
      <c r="B11" s="150"/>
      <c r="C11" s="150"/>
      <c r="D11" s="150"/>
      <c r="I11" s="150"/>
      <c r="J11" s="150"/>
      <c r="K11" s="150"/>
      <c r="P11">
        <f>1.2/P8</f>
        <v>2.8472002530844664E-3</v>
      </c>
      <c r="Q11">
        <f>0.1*2</f>
        <v>0.2</v>
      </c>
    </row>
    <row r="12" spans="1:20" x14ac:dyDescent="0.2">
      <c r="A12" s="181" t="s">
        <v>148</v>
      </c>
      <c r="B12" s="181"/>
      <c r="C12" s="181"/>
      <c r="L12" s="150"/>
      <c r="M12" s="150"/>
    </row>
    <row r="13" spans="1:20" x14ac:dyDescent="0.2">
      <c r="A13">
        <v>1</v>
      </c>
      <c r="B13">
        <v>44372</v>
      </c>
      <c r="C13">
        <v>44</v>
      </c>
      <c r="P13" s="181" t="s">
        <v>152</v>
      </c>
      <c r="Q13" s="181"/>
    </row>
    <row r="14" spans="1:20" x14ac:dyDescent="0.2">
      <c r="A14">
        <v>1</v>
      </c>
      <c r="B14">
        <v>61605</v>
      </c>
      <c r="C14">
        <v>44</v>
      </c>
    </row>
    <row r="15" spans="1:20" x14ac:dyDescent="0.2">
      <c r="A15">
        <v>1</v>
      </c>
      <c r="B15">
        <v>78813</v>
      </c>
      <c r="C15">
        <v>43</v>
      </c>
    </row>
    <row r="16" spans="1:20" x14ac:dyDescent="0.2">
      <c r="A16">
        <v>1</v>
      </c>
      <c r="B16">
        <v>96164</v>
      </c>
      <c r="C16">
        <v>46</v>
      </c>
    </row>
    <row r="17" spans="1:8" x14ac:dyDescent="0.2">
      <c r="A17">
        <v>1</v>
      </c>
      <c r="B17">
        <v>113290</v>
      </c>
      <c r="C17">
        <v>45</v>
      </c>
    </row>
    <row r="18" spans="1:8" x14ac:dyDescent="0.2">
      <c r="A18">
        <v>1</v>
      </c>
      <c r="B18">
        <v>130584</v>
      </c>
      <c r="C18">
        <v>44</v>
      </c>
    </row>
    <row r="19" spans="1:8" x14ac:dyDescent="0.2">
      <c r="A19">
        <v>1</v>
      </c>
      <c r="B19">
        <v>147882</v>
      </c>
      <c r="C19">
        <v>42</v>
      </c>
    </row>
    <row r="20" spans="1:8" x14ac:dyDescent="0.2">
      <c r="A20">
        <v>1</v>
      </c>
      <c r="B20">
        <v>165148</v>
      </c>
      <c r="C20">
        <v>44</v>
      </c>
    </row>
    <row r="21" spans="1:8" x14ac:dyDescent="0.2">
      <c r="A21">
        <v>1</v>
      </c>
      <c r="B21">
        <v>182452</v>
      </c>
      <c r="C21">
        <v>43</v>
      </c>
    </row>
    <row r="22" spans="1:8" x14ac:dyDescent="0.2">
      <c r="A22">
        <v>1</v>
      </c>
      <c r="B22">
        <v>199672</v>
      </c>
      <c r="C22">
        <v>43</v>
      </c>
    </row>
    <row r="23" spans="1:8" x14ac:dyDescent="0.2">
      <c r="A23">
        <v>1</v>
      </c>
      <c r="B23">
        <v>216846</v>
      </c>
      <c r="C23">
        <v>46</v>
      </c>
    </row>
    <row r="24" spans="1:8" x14ac:dyDescent="0.2">
      <c r="A24">
        <v>1</v>
      </c>
      <c r="B24">
        <v>234120</v>
      </c>
      <c r="C24">
        <v>45</v>
      </c>
      <c r="E24" s="180" t="s">
        <v>151</v>
      </c>
      <c r="F24" s="180"/>
      <c r="G24">
        <v>370</v>
      </c>
    </row>
    <row r="25" spans="1:8" x14ac:dyDescent="0.2">
      <c r="A25">
        <v>1</v>
      </c>
      <c r="B25">
        <v>251385</v>
      </c>
      <c r="C25">
        <v>46</v>
      </c>
      <c r="E25" s="152" t="s">
        <v>149</v>
      </c>
      <c r="F25" s="152" t="s">
        <v>86</v>
      </c>
    </row>
    <row r="26" spans="1:8" x14ac:dyDescent="0.2">
      <c r="A26">
        <v>1</v>
      </c>
      <c r="B26">
        <v>268649</v>
      </c>
      <c r="C26">
        <v>43</v>
      </c>
      <c r="E26" s="151">
        <v>0</v>
      </c>
      <c r="F26" s="154">
        <f t="shared" ref="F26:F35" si="2">$G$24*E26-$H$26</f>
        <v>-1400</v>
      </c>
      <c r="H26">
        <v>1400</v>
      </c>
    </row>
    <row r="27" spans="1:8" x14ac:dyDescent="0.2">
      <c r="A27">
        <v>1</v>
      </c>
      <c r="B27">
        <v>285939</v>
      </c>
      <c r="C27">
        <v>43</v>
      </c>
      <c r="E27" s="151">
        <v>1</v>
      </c>
      <c r="F27" s="154">
        <f t="shared" si="2"/>
        <v>-1030</v>
      </c>
    </row>
    <row r="28" spans="1:8" x14ac:dyDescent="0.2">
      <c r="A28">
        <v>1</v>
      </c>
      <c r="B28">
        <v>303179</v>
      </c>
      <c r="C28">
        <v>41</v>
      </c>
      <c r="E28" s="151">
        <f>E27+1</f>
        <v>2</v>
      </c>
      <c r="F28" s="154">
        <f t="shared" si="2"/>
        <v>-660</v>
      </c>
      <c r="H28">
        <f>23.196*E27+163.84</f>
        <v>187.036</v>
      </c>
    </row>
    <row r="29" spans="1:8" x14ac:dyDescent="0.2">
      <c r="A29">
        <v>1</v>
      </c>
      <c r="B29">
        <v>320570</v>
      </c>
      <c r="C29">
        <v>35</v>
      </c>
      <c r="E29" s="151">
        <f t="shared" ref="E29:E35" si="3">E28+1</f>
        <v>3</v>
      </c>
      <c r="F29" s="154">
        <f t="shared" si="2"/>
        <v>-290</v>
      </c>
    </row>
    <row r="30" spans="1:8" x14ac:dyDescent="0.2">
      <c r="A30">
        <v>1</v>
      </c>
      <c r="B30">
        <v>338044</v>
      </c>
      <c r="C30">
        <v>34</v>
      </c>
      <c r="E30" s="151">
        <f t="shared" si="3"/>
        <v>4</v>
      </c>
      <c r="F30" s="154">
        <f t="shared" si="2"/>
        <v>80</v>
      </c>
    </row>
    <row r="31" spans="1:8" x14ac:dyDescent="0.2">
      <c r="A31">
        <v>1</v>
      </c>
      <c r="B31">
        <v>355334</v>
      </c>
      <c r="C31">
        <v>37</v>
      </c>
      <c r="E31" s="151">
        <f t="shared" si="3"/>
        <v>5</v>
      </c>
      <c r="F31" s="154">
        <f t="shared" si="2"/>
        <v>450</v>
      </c>
    </row>
    <row r="32" spans="1:8" x14ac:dyDescent="0.2">
      <c r="A32">
        <v>1</v>
      </c>
      <c r="B32">
        <v>372591</v>
      </c>
      <c r="C32">
        <v>41</v>
      </c>
      <c r="E32" s="151">
        <f t="shared" si="3"/>
        <v>6</v>
      </c>
      <c r="F32" s="154">
        <f t="shared" si="2"/>
        <v>820</v>
      </c>
    </row>
    <row r="33" spans="1:6" x14ac:dyDescent="0.2">
      <c r="A33">
        <v>1</v>
      </c>
      <c r="B33">
        <v>389937</v>
      </c>
      <c r="C33">
        <v>39</v>
      </c>
      <c r="E33" s="151">
        <f t="shared" si="3"/>
        <v>7</v>
      </c>
      <c r="F33" s="154">
        <f t="shared" si="2"/>
        <v>1190</v>
      </c>
    </row>
    <row r="34" spans="1:6" x14ac:dyDescent="0.2">
      <c r="A34">
        <v>1</v>
      </c>
      <c r="B34">
        <v>407205</v>
      </c>
      <c r="C34">
        <v>39</v>
      </c>
      <c r="E34" s="151">
        <f t="shared" si="3"/>
        <v>8</v>
      </c>
      <c r="F34" s="154">
        <f t="shared" si="2"/>
        <v>1560</v>
      </c>
    </row>
    <row r="35" spans="1:6" x14ac:dyDescent="0.2">
      <c r="A35">
        <v>1</v>
      </c>
      <c r="B35">
        <v>424535</v>
      </c>
      <c r="C35">
        <v>38</v>
      </c>
      <c r="E35" s="151">
        <f t="shared" si="3"/>
        <v>9</v>
      </c>
      <c r="F35" s="154">
        <f t="shared" si="2"/>
        <v>1930</v>
      </c>
    </row>
    <row r="36" spans="1:6" x14ac:dyDescent="0.2">
      <c r="A36">
        <v>1</v>
      </c>
      <c r="B36">
        <v>441877</v>
      </c>
      <c r="C36">
        <v>36</v>
      </c>
    </row>
    <row r="37" spans="1:6" x14ac:dyDescent="0.2">
      <c r="A37">
        <v>1</v>
      </c>
      <c r="B37">
        <v>459217</v>
      </c>
      <c r="C37">
        <v>36</v>
      </c>
    </row>
    <row r="38" spans="1:6" x14ac:dyDescent="0.2">
      <c r="A38">
        <v>1</v>
      </c>
      <c r="B38">
        <v>476532</v>
      </c>
      <c r="C38">
        <v>34</v>
      </c>
    </row>
    <row r="39" spans="1:6" x14ac:dyDescent="0.2">
      <c r="A39">
        <v>1</v>
      </c>
      <c r="B39">
        <v>494040</v>
      </c>
      <c r="C39">
        <v>35</v>
      </c>
    </row>
    <row r="40" spans="1:6" x14ac:dyDescent="0.2">
      <c r="A40">
        <v>1</v>
      </c>
      <c r="B40">
        <v>511220</v>
      </c>
      <c r="C40">
        <v>41</v>
      </c>
    </row>
    <row r="41" spans="1:6" x14ac:dyDescent="0.2">
      <c r="A41">
        <v>1</v>
      </c>
      <c r="B41">
        <v>528439</v>
      </c>
      <c r="C41">
        <v>42</v>
      </c>
    </row>
    <row r="42" spans="1:6" x14ac:dyDescent="0.2">
      <c r="A42">
        <v>1</v>
      </c>
      <c r="B42">
        <v>545742</v>
      </c>
      <c r="C42">
        <v>42</v>
      </c>
    </row>
    <row r="43" spans="1:6" x14ac:dyDescent="0.2">
      <c r="A43">
        <v>11</v>
      </c>
      <c r="B43">
        <v>559045</v>
      </c>
      <c r="C43">
        <v>438</v>
      </c>
    </row>
    <row r="44" spans="1:6" x14ac:dyDescent="0.2">
      <c r="A44">
        <v>11</v>
      </c>
      <c r="B44">
        <v>572854</v>
      </c>
      <c r="C44">
        <v>380</v>
      </c>
    </row>
    <row r="45" spans="1:6" x14ac:dyDescent="0.2">
      <c r="A45">
        <v>11</v>
      </c>
      <c r="B45">
        <v>585595</v>
      </c>
      <c r="C45">
        <v>493</v>
      </c>
    </row>
    <row r="46" spans="1:6" x14ac:dyDescent="0.2">
      <c r="A46">
        <v>11</v>
      </c>
      <c r="B46">
        <v>598321</v>
      </c>
      <c r="C46">
        <v>498</v>
      </c>
    </row>
    <row r="47" spans="1:6" x14ac:dyDescent="0.2">
      <c r="A47">
        <v>11</v>
      </c>
      <c r="B47">
        <v>611136</v>
      </c>
      <c r="C47">
        <v>494</v>
      </c>
    </row>
    <row r="48" spans="1:6" x14ac:dyDescent="0.2">
      <c r="A48">
        <v>11</v>
      </c>
      <c r="B48">
        <v>623660</v>
      </c>
      <c r="C48">
        <v>514</v>
      </c>
    </row>
    <row r="49" spans="1:3" x14ac:dyDescent="0.2">
      <c r="A49">
        <v>11</v>
      </c>
      <c r="B49">
        <v>636401</v>
      </c>
      <c r="C49">
        <v>495</v>
      </c>
    </row>
    <row r="50" spans="1:3" x14ac:dyDescent="0.2">
      <c r="A50">
        <v>11</v>
      </c>
      <c r="B50">
        <v>649234</v>
      </c>
      <c r="C50">
        <v>484</v>
      </c>
    </row>
    <row r="51" spans="1:3" x14ac:dyDescent="0.2">
      <c r="A51">
        <v>11</v>
      </c>
      <c r="B51">
        <v>662282</v>
      </c>
      <c r="C51">
        <v>465</v>
      </c>
    </row>
    <row r="52" spans="1:3" x14ac:dyDescent="0.2">
      <c r="A52">
        <v>11</v>
      </c>
      <c r="B52">
        <v>675175</v>
      </c>
      <c r="C52">
        <v>481</v>
      </c>
    </row>
    <row r="53" spans="1:3" x14ac:dyDescent="0.2">
      <c r="A53">
        <v>11</v>
      </c>
      <c r="B53">
        <v>688125</v>
      </c>
      <c r="C53">
        <v>482</v>
      </c>
    </row>
    <row r="54" spans="1:3" x14ac:dyDescent="0.2">
      <c r="A54">
        <v>11</v>
      </c>
      <c r="B54">
        <v>701239</v>
      </c>
      <c r="C54">
        <v>449</v>
      </c>
    </row>
    <row r="55" spans="1:3" x14ac:dyDescent="0.2">
      <c r="A55">
        <v>11</v>
      </c>
      <c r="B55">
        <v>713918</v>
      </c>
      <c r="C55">
        <v>502</v>
      </c>
    </row>
    <row r="56" spans="1:3" x14ac:dyDescent="0.2">
      <c r="A56">
        <v>11</v>
      </c>
      <c r="B56">
        <v>726502</v>
      </c>
      <c r="C56">
        <v>512</v>
      </c>
    </row>
    <row r="57" spans="1:3" x14ac:dyDescent="0.2">
      <c r="A57">
        <v>11</v>
      </c>
      <c r="B57">
        <v>739994</v>
      </c>
      <c r="C57">
        <v>430</v>
      </c>
    </row>
    <row r="58" spans="1:3" x14ac:dyDescent="0.2">
      <c r="A58">
        <v>11</v>
      </c>
      <c r="B58">
        <v>755154</v>
      </c>
      <c r="C58">
        <v>248</v>
      </c>
    </row>
    <row r="59" spans="1:3" x14ac:dyDescent="0.2">
      <c r="A59">
        <v>11</v>
      </c>
      <c r="B59">
        <v>768919</v>
      </c>
      <c r="C59">
        <v>387</v>
      </c>
    </row>
    <row r="60" spans="1:3" x14ac:dyDescent="0.2">
      <c r="A60">
        <v>11</v>
      </c>
      <c r="B60">
        <v>781404</v>
      </c>
      <c r="C60">
        <v>520</v>
      </c>
    </row>
    <row r="61" spans="1:3" x14ac:dyDescent="0.2">
      <c r="A61">
        <v>11</v>
      </c>
      <c r="B61">
        <v>794331</v>
      </c>
      <c r="C61">
        <v>474</v>
      </c>
    </row>
    <row r="62" spans="1:3" x14ac:dyDescent="0.2">
      <c r="A62">
        <v>11</v>
      </c>
      <c r="B62">
        <v>807279</v>
      </c>
      <c r="C62">
        <v>475</v>
      </c>
    </row>
    <row r="63" spans="1:3" x14ac:dyDescent="0.2">
      <c r="A63">
        <v>11</v>
      </c>
      <c r="B63">
        <v>820980</v>
      </c>
      <c r="C63">
        <v>526</v>
      </c>
    </row>
    <row r="64" spans="1:3" x14ac:dyDescent="0.2">
      <c r="A64">
        <v>11</v>
      </c>
      <c r="B64">
        <v>833080</v>
      </c>
      <c r="C64">
        <v>428</v>
      </c>
    </row>
    <row r="75" spans="3:3" x14ac:dyDescent="0.2">
      <c r="C75" s="136"/>
    </row>
    <row r="309" spans="3:3" x14ac:dyDescent="0.2">
      <c r="C309" s="136"/>
    </row>
  </sheetData>
  <mergeCells count="4">
    <mergeCell ref="A12:C12"/>
    <mergeCell ref="E24:F24"/>
    <mergeCell ref="P13:Q13"/>
    <mergeCell ref="L1:R1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9A4C-30C0-BB43-819D-E299E0306B67}">
  <dimension ref="A1:K9"/>
  <sheetViews>
    <sheetView workbookViewId="0">
      <selection activeCell="B3" sqref="B3"/>
    </sheetView>
  </sheetViews>
  <sheetFormatPr baseColWidth="10" defaultRowHeight="16" x14ac:dyDescent="0.2"/>
  <cols>
    <col min="1" max="1" width="22.5" bestFit="1" customWidth="1"/>
    <col min="2" max="2" width="12.1640625" bestFit="1" customWidth="1"/>
    <col min="5" max="5" width="12.6640625" bestFit="1" customWidth="1"/>
    <col min="8" max="8" width="8.6640625" bestFit="1" customWidth="1"/>
    <col min="9" max="10" width="12.1640625" bestFit="1" customWidth="1"/>
    <col min="11" max="11" width="11.1640625" bestFit="1" customWidth="1"/>
  </cols>
  <sheetData>
    <row r="1" spans="1:11" x14ac:dyDescent="0.2">
      <c r="A1" t="s">
        <v>129</v>
      </c>
      <c r="B1" s="88">
        <f>'Ziegler-Nichols'!B1</f>
        <v>421.4666666666667</v>
      </c>
      <c r="D1" s="1"/>
      <c r="E1" s="126" t="s">
        <v>128</v>
      </c>
      <c r="F1" s="126" t="s">
        <v>126</v>
      </c>
      <c r="G1" s="126" t="s">
        <v>127</v>
      </c>
      <c r="I1" s="126" t="s">
        <v>41</v>
      </c>
      <c r="J1" s="126" t="s">
        <v>44</v>
      </c>
      <c r="K1" s="126" t="s">
        <v>45</v>
      </c>
    </row>
    <row r="2" spans="1:11" x14ac:dyDescent="0.2">
      <c r="A2" t="s">
        <v>130</v>
      </c>
      <c r="B2">
        <f>'Ziegler-Nichols'!B2</f>
        <v>0.1</v>
      </c>
      <c r="D2" s="133" t="s">
        <v>89</v>
      </c>
      <c r="E2" s="134">
        <f>(1/B1)*(1+(0.35*B5)/(1-B5))*(B2/B3)</f>
        <v>3.2031002847200253E-3</v>
      </c>
      <c r="F2" s="134"/>
      <c r="G2" s="134"/>
      <c r="I2" s="135">
        <f>E2</f>
        <v>3.2031002847200253E-3</v>
      </c>
      <c r="J2" s="22"/>
      <c r="K2" s="22"/>
    </row>
    <row r="3" spans="1:11" x14ac:dyDescent="0.2">
      <c r="A3" t="s">
        <v>124</v>
      </c>
      <c r="B3">
        <f>'Ziegler-Nichols'!B3</f>
        <v>0.1</v>
      </c>
      <c r="D3" s="133" t="s">
        <v>104</v>
      </c>
      <c r="E3" s="134">
        <f>(0.9/B1)*(1+(0.92*B5)/(1-B5))*(B2/B3)</f>
        <v>4.0999683644416321E-3</v>
      </c>
      <c r="F3" s="134">
        <f>((3.3-3*B5)/(1+1.2*B5))*B3</f>
        <v>0.11249999999999999</v>
      </c>
      <c r="G3" s="134"/>
      <c r="I3" s="135">
        <f>E3</f>
        <v>4.0999683644416321E-3</v>
      </c>
      <c r="J3" s="22">
        <f>E3/F3</f>
        <v>3.644416323948118E-2</v>
      </c>
      <c r="K3" s="22"/>
    </row>
    <row r="4" spans="1:11" x14ac:dyDescent="0.2">
      <c r="A4" t="s">
        <v>125</v>
      </c>
      <c r="B4">
        <f>'Ziegler-Nichols'!B4</f>
        <v>421.46666666666675</v>
      </c>
      <c r="D4" s="133" t="s">
        <v>98</v>
      </c>
      <c r="E4" s="134">
        <f>(1.35/B1)*(1+(0.18*B5)/(1-B5))*(B2/B3)</f>
        <v>3.7796583359696297E-3</v>
      </c>
      <c r="F4" s="134">
        <f>((2.5-2*B5)/(1-0.39*B5))*B3</f>
        <v>0.18633540372670809</v>
      </c>
      <c r="G4" s="134">
        <f>((0.37*(1-B5))/(1-0.81*B5))*B3</f>
        <v>3.1092436974789917E-2</v>
      </c>
      <c r="I4" s="135">
        <f>E4</f>
        <v>3.7796583359696297E-3</v>
      </c>
      <c r="J4" s="22">
        <f>E4/F4</f>
        <v>2.0284166403037009E-2</v>
      </c>
      <c r="K4" s="22">
        <f>E4*G4</f>
        <v>1.1751878859737505E-4</v>
      </c>
    </row>
    <row r="5" spans="1:11" x14ac:dyDescent="0.2">
      <c r="A5" t="s">
        <v>131</v>
      </c>
      <c r="B5">
        <f>'Ziegler-Nichols'!B5</f>
        <v>0.5</v>
      </c>
    </row>
    <row r="7" spans="1:11" x14ac:dyDescent="0.2">
      <c r="E7">
        <v>4.6778058969737829E-2</v>
      </c>
    </row>
    <row r="8" spans="1:11" x14ac:dyDescent="0.2">
      <c r="E8">
        <v>5.9875915481264419E-2</v>
      </c>
      <c r="F8">
        <v>1.1249999999999999E-5</v>
      </c>
    </row>
    <row r="9" spans="1:11" x14ac:dyDescent="0.2">
      <c r="E9">
        <v>5.5198109584290639E-2</v>
      </c>
      <c r="F9">
        <v>1.863354037267081E-5</v>
      </c>
      <c r="G9">
        <v>3.1092436974789919E-6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F0EA-720D-3C49-95BC-CE0D82C022C7}">
  <dimension ref="A1:K5"/>
  <sheetViews>
    <sheetView workbookViewId="0">
      <selection activeCell="B6" sqref="B6"/>
    </sheetView>
  </sheetViews>
  <sheetFormatPr baseColWidth="10" defaultRowHeight="16" x14ac:dyDescent="0.2"/>
  <cols>
    <col min="1" max="1" width="22.5" bestFit="1" customWidth="1"/>
    <col min="2" max="2" width="12.1640625" bestFit="1" customWidth="1"/>
    <col min="5" max="5" width="12.6640625" bestFit="1" customWidth="1"/>
    <col min="8" max="8" width="8.6640625" bestFit="1" customWidth="1"/>
    <col min="9" max="10" width="12.1640625" bestFit="1" customWidth="1"/>
    <col min="11" max="11" width="11.1640625" bestFit="1" customWidth="1"/>
  </cols>
  <sheetData>
    <row r="1" spans="1:11" x14ac:dyDescent="0.2">
      <c r="A1" t="s">
        <v>129</v>
      </c>
      <c r="B1" s="88">
        <f>'Ziegler-Nichols'!B1</f>
        <v>421.4666666666667</v>
      </c>
      <c r="D1" s="1"/>
      <c r="E1" s="137" t="s">
        <v>128</v>
      </c>
      <c r="F1" s="137" t="s">
        <v>126</v>
      </c>
      <c r="G1" s="137" t="s">
        <v>127</v>
      </c>
      <c r="I1" s="137" t="s">
        <v>41</v>
      </c>
      <c r="J1" s="137" t="s">
        <v>44</v>
      </c>
      <c r="K1" s="137" t="s">
        <v>45</v>
      </c>
    </row>
    <row r="2" spans="1:11" x14ac:dyDescent="0.2">
      <c r="A2" t="s">
        <v>130</v>
      </c>
      <c r="B2">
        <f>'Ziegler-Nichols'!B2</f>
        <v>0.1</v>
      </c>
      <c r="D2" s="133" t="s">
        <v>89</v>
      </c>
      <c r="E2" s="134"/>
      <c r="F2" s="134"/>
      <c r="G2" s="134"/>
      <c r="I2" s="143">
        <f>E2</f>
        <v>0</v>
      </c>
      <c r="J2" s="15"/>
      <c r="K2" s="15"/>
    </row>
    <row r="3" spans="1:11" x14ac:dyDescent="0.2">
      <c r="A3" t="s">
        <v>124</v>
      </c>
      <c r="B3">
        <f>'Ziegler-Nichols'!B3</f>
        <v>0.1</v>
      </c>
      <c r="D3" s="133" t="s">
        <v>104</v>
      </c>
      <c r="E3" s="134">
        <f>(1/B1)*(0.15+(0.35-B3*B2/POWER((B3+B2),2)))*(B2/B3)</f>
        <v>5.9316671939259715E-4</v>
      </c>
      <c r="F3" s="134">
        <f>(0.35+(13*POWER(B2,2)/(POWER(B2,2)+12*B3*B2+7*POWER(B3,2))))*B3</f>
        <v>0.1</v>
      </c>
      <c r="G3" s="134"/>
      <c r="I3" s="143">
        <f>E3</f>
        <v>5.9316671939259715E-4</v>
      </c>
      <c r="J3" s="15">
        <f>E3/F3</f>
        <v>5.9316671939259715E-3</v>
      </c>
      <c r="K3" s="15"/>
    </row>
    <row r="4" spans="1:11" x14ac:dyDescent="0.2">
      <c r="A4" t="s">
        <v>125</v>
      </c>
      <c r="B4">
        <f>'Ziegler-Nichols'!B4</f>
        <v>421.46666666666675</v>
      </c>
      <c r="D4" s="133" t="s">
        <v>98</v>
      </c>
      <c r="E4" s="134">
        <f>1/B1*(0.2+0.45*B2/B3)</f>
        <v>1.542233470420753E-3</v>
      </c>
      <c r="F4" s="134">
        <f>((0.4*B3+0.8*B2)/(B3+0.1*B2))*B3</f>
        <v>0.10909090909090911</v>
      </c>
      <c r="G4" s="134">
        <f>((0.5*B2)/(0.3*B3+B2))*B3</f>
        <v>3.8461538461538464E-2</v>
      </c>
      <c r="I4" s="143">
        <f>E4</f>
        <v>1.542233470420753E-3</v>
      </c>
      <c r="J4" s="15">
        <f>E4/F4</f>
        <v>1.4137140145523567E-2</v>
      </c>
      <c r="K4" s="15">
        <f>E4*G4</f>
        <v>5.9316671939259732E-5</v>
      </c>
    </row>
    <row r="5" spans="1:11" x14ac:dyDescent="0.2">
      <c r="A5" t="s">
        <v>131</v>
      </c>
      <c r="B5">
        <f>'Ziegler-Nichols'!B5</f>
        <v>0.5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EDD1-42CE-C646-A3C3-9EA020C8FEE5}">
  <dimension ref="A1:O80"/>
  <sheetViews>
    <sheetView workbookViewId="0">
      <selection activeCell="N1" sqref="N1"/>
    </sheetView>
  </sheetViews>
  <sheetFormatPr baseColWidth="10" defaultRowHeight="16" x14ac:dyDescent="0.2"/>
  <cols>
    <col min="1" max="1" width="14.6640625" bestFit="1" customWidth="1"/>
    <col min="2" max="2" width="13.6640625" bestFit="1" customWidth="1"/>
    <col min="3" max="3" width="11.83203125" bestFit="1" customWidth="1"/>
    <col min="4" max="4" width="12.5" bestFit="1" customWidth="1"/>
    <col min="5" max="5" width="11.83203125" bestFit="1" customWidth="1"/>
    <col min="6" max="6" width="12.83203125" bestFit="1" customWidth="1"/>
    <col min="7" max="7" width="12.33203125" bestFit="1" customWidth="1"/>
    <col min="8" max="10" width="11.6640625" bestFit="1" customWidth="1"/>
    <col min="11" max="11" width="12.5" bestFit="1" customWidth="1"/>
    <col min="12" max="13" width="11.6640625" bestFit="1" customWidth="1"/>
  </cols>
  <sheetData>
    <row r="1" spans="1:14" x14ac:dyDescent="0.2">
      <c r="B1" s="184" t="s">
        <v>135</v>
      </c>
      <c r="C1" s="184"/>
      <c r="D1" s="184"/>
      <c r="E1" s="184" t="s">
        <v>136</v>
      </c>
      <c r="F1" s="184"/>
      <c r="G1" s="184"/>
      <c r="H1" s="184" t="s">
        <v>137</v>
      </c>
      <c r="I1" s="184"/>
      <c r="J1" s="184"/>
      <c r="K1" s="184" t="s">
        <v>138</v>
      </c>
      <c r="L1" s="184"/>
      <c r="M1" s="184"/>
      <c r="N1" t="s">
        <v>144</v>
      </c>
    </row>
    <row r="2" spans="1:14" x14ac:dyDescent="0.2">
      <c r="A2" s="140"/>
      <c r="B2" s="139" t="s">
        <v>41</v>
      </c>
      <c r="C2" s="142" t="s">
        <v>44</v>
      </c>
      <c r="D2" s="142" t="s">
        <v>45</v>
      </c>
      <c r="E2" s="139" t="s">
        <v>41</v>
      </c>
      <c r="F2" s="142" t="s">
        <v>44</v>
      </c>
      <c r="G2" s="142" t="s">
        <v>45</v>
      </c>
      <c r="H2" s="139" t="s">
        <v>41</v>
      </c>
      <c r="I2" s="142" t="s">
        <v>44</v>
      </c>
      <c r="J2" s="142" t="s">
        <v>45</v>
      </c>
      <c r="K2" s="139" t="s">
        <v>41</v>
      </c>
      <c r="L2" s="142" t="s">
        <v>44</v>
      </c>
      <c r="M2" s="142" t="s">
        <v>45</v>
      </c>
    </row>
    <row r="3" spans="1:14" x14ac:dyDescent="0.2">
      <c r="A3" s="141" t="s">
        <v>89</v>
      </c>
      <c r="B3" s="148">
        <f>'Ziegler-Nichols'!$D$2</f>
        <v>2.3726668775703893E-5</v>
      </c>
      <c r="C3" s="148"/>
      <c r="D3" s="148"/>
      <c r="E3" s="148">
        <f>Cohen!I2</f>
        <v>3.2031002847200253E-3</v>
      </c>
      <c r="F3" s="148"/>
      <c r="G3" s="149"/>
      <c r="H3" s="149"/>
      <c r="I3" s="149"/>
      <c r="J3" s="149"/>
      <c r="K3" s="149">
        <f>Summary!B11</f>
        <v>3.8144608756313834E-2</v>
      </c>
      <c r="L3" s="149"/>
      <c r="M3" s="149"/>
    </row>
    <row r="4" spans="1:14" x14ac:dyDescent="0.2">
      <c r="A4" s="141" t="s">
        <v>104</v>
      </c>
      <c r="B4" s="148">
        <f>'Ziegler-Nichols'!$D$3</f>
        <v>2.1354001898133505E-5</v>
      </c>
      <c r="C4" s="148">
        <f>'Ziegler-Nichols'!$E$3</f>
        <v>0.33333333333333337</v>
      </c>
      <c r="D4" s="148"/>
      <c r="E4" s="148">
        <f>Cohen!I3</f>
        <v>4.0999683644416321E-3</v>
      </c>
      <c r="F4" s="148">
        <f>Cohen!J3</f>
        <v>3.644416323948118E-2</v>
      </c>
      <c r="G4" s="149"/>
      <c r="H4" s="149">
        <f>AMIGO!I3</f>
        <v>5.9316671939259715E-4</v>
      </c>
      <c r="I4" s="149">
        <f>AMIGO!J3</f>
        <v>5.9316671939259715E-3</v>
      </c>
      <c r="J4" s="149"/>
      <c r="K4" s="149">
        <f>Summary!E11</f>
        <v>-6.3625541058260028E-3</v>
      </c>
      <c r="L4" s="149">
        <f>Summary!E12</f>
        <v>1.178130781644878E-2</v>
      </c>
      <c r="M4" s="149"/>
    </row>
    <row r="5" spans="1:14" x14ac:dyDescent="0.2">
      <c r="A5" s="141" t="s">
        <v>98</v>
      </c>
      <c r="B5" s="148">
        <f>'Ziegler-Nichols'!$D$4</f>
        <v>2.8472002530844669E-5</v>
      </c>
      <c r="C5" s="148">
        <f>'Ziegler-Nichols'!$E$4</f>
        <v>0.2</v>
      </c>
      <c r="D5" s="149">
        <f>'Ziegler-Nichols'!$F$4</f>
        <v>0.05</v>
      </c>
      <c r="E5" s="148">
        <f>Cohen!I4</f>
        <v>3.7796583359696297E-3</v>
      </c>
      <c r="F5" s="148">
        <f>Cohen!J4</f>
        <v>2.0284166403037009E-2</v>
      </c>
      <c r="G5" s="149">
        <f>Cohen!K4</f>
        <v>1.1751878859737505E-4</v>
      </c>
      <c r="H5" s="149">
        <f>AMIGO!I4</f>
        <v>1.542233470420753E-3</v>
      </c>
      <c r="I5" s="149">
        <f>AMIGO!J4</f>
        <v>1.4137140145523567E-2</v>
      </c>
      <c r="J5" s="149">
        <f>AMIGO!K4</f>
        <v>5.9316671939259732E-5</v>
      </c>
      <c r="K5" s="149">
        <f>Summary!H11</f>
        <v>2.8079446844928111E-4</v>
      </c>
      <c r="L5" s="149">
        <f>Summary!H12</f>
        <v>1.1355871700854796E-2</v>
      </c>
      <c r="M5" s="149">
        <f>Summary!H13</f>
        <v>3.5998440550260163E-3</v>
      </c>
    </row>
    <row r="9" spans="1:14" x14ac:dyDescent="0.2">
      <c r="A9" s="185" t="s">
        <v>140</v>
      </c>
      <c r="B9" s="179" t="s">
        <v>121</v>
      </c>
      <c r="C9" s="179"/>
      <c r="D9" s="175" t="s">
        <v>122</v>
      </c>
      <c r="E9" s="175"/>
      <c r="F9" s="179" t="s">
        <v>123</v>
      </c>
      <c r="G9" s="179"/>
    </row>
    <row r="10" spans="1:14" x14ac:dyDescent="0.2">
      <c r="A10" s="185"/>
      <c r="B10" s="138" t="s">
        <v>118</v>
      </c>
      <c r="C10" s="138" t="s">
        <v>139</v>
      </c>
      <c r="D10" s="144" t="s">
        <v>118</v>
      </c>
      <c r="E10" s="144" t="s">
        <v>139</v>
      </c>
      <c r="F10" s="138" t="s">
        <v>118</v>
      </c>
      <c r="G10" s="138" t="s">
        <v>139</v>
      </c>
    </row>
    <row r="11" spans="1:14" x14ac:dyDescent="0.2">
      <c r="A11" s="1" t="str">
        <f>B1</f>
        <v>Ziegler-Nichols</v>
      </c>
      <c r="B11" s="1"/>
      <c r="C11" s="1"/>
      <c r="D11" s="145">
        <f>AVERAGE(G18:G80)</f>
        <v>427.51061904761906</v>
      </c>
      <c r="E11" s="145">
        <f>STDEV(G18:G80)</f>
        <v>597.08367738305492</v>
      </c>
      <c r="F11" s="1"/>
      <c r="G11" s="1"/>
    </row>
    <row r="12" spans="1:14" x14ac:dyDescent="0.2">
      <c r="A12" s="1" t="str">
        <f>E1</f>
        <v>Cohen</v>
      </c>
      <c r="B12" s="1"/>
      <c r="C12" s="1"/>
      <c r="D12" s="145">
        <f>AVERAGE(K18:K76)</f>
        <v>401.7132881355933</v>
      </c>
      <c r="E12" s="145">
        <f>STDEV(K18:K76)</f>
        <v>566.50142319184067</v>
      </c>
      <c r="F12" s="1"/>
      <c r="G12" s="1"/>
    </row>
    <row r="13" spans="1:14" x14ac:dyDescent="0.2">
      <c r="A13" s="1" t="str">
        <f>H1</f>
        <v>AMIGO</v>
      </c>
      <c r="B13" s="1"/>
      <c r="C13" s="1"/>
      <c r="D13" s="145">
        <f>AVERAGE(O18:O78)</f>
        <v>430.22034426229527</v>
      </c>
      <c r="E13" s="145">
        <f>STDEV(O18:O78)</f>
        <v>606.70818649272894</v>
      </c>
      <c r="F13" s="1"/>
      <c r="G13" s="1"/>
    </row>
    <row r="14" spans="1:14" x14ac:dyDescent="0.2">
      <c r="A14" s="1" t="str">
        <f>K1</f>
        <v>Analytical [1-22]</v>
      </c>
      <c r="B14" s="1"/>
      <c r="C14" s="1"/>
      <c r="D14" s="145">
        <f>AVERAGE(C18:C80)</f>
        <v>392.65707936507937</v>
      </c>
      <c r="E14" s="145">
        <f>STDEV(C18:C80)</f>
        <v>161.69884377330149</v>
      </c>
      <c r="F14" s="1"/>
      <c r="G14" s="1"/>
    </row>
    <row r="17" spans="1:15" x14ac:dyDescent="0.2">
      <c r="A17" s="180" t="str">
        <f>K1</f>
        <v>Analytical [1-22]</v>
      </c>
      <c r="B17" s="180"/>
      <c r="C17" s="180"/>
      <c r="E17" s="180" t="str">
        <f>B1</f>
        <v>Ziegler-Nichols</v>
      </c>
      <c r="F17" s="180"/>
      <c r="G17" s="180"/>
      <c r="I17" s="180" t="str">
        <f>E1</f>
        <v>Cohen</v>
      </c>
      <c r="J17" s="180"/>
      <c r="K17" s="180"/>
      <c r="M17" s="183" t="str">
        <f>H1</f>
        <v>AMIGO</v>
      </c>
      <c r="N17" s="183"/>
      <c r="O17" s="183"/>
    </row>
    <row r="18" spans="1:15" x14ac:dyDescent="0.2">
      <c r="A18">
        <v>1</v>
      </c>
      <c r="B18">
        <v>27554</v>
      </c>
      <c r="C18">
        <v>201.78899999999999</v>
      </c>
      <c r="E18">
        <v>1</v>
      </c>
      <c r="F18">
        <v>25634</v>
      </c>
      <c r="G18">
        <v>206.69</v>
      </c>
      <c r="I18">
        <v>1</v>
      </c>
      <c r="J18">
        <v>30156</v>
      </c>
      <c r="K18">
        <v>253.898</v>
      </c>
      <c r="M18">
        <v>1</v>
      </c>
      <c r="N18">
        <v>34431</v>
      </c>
      <c r="O18">
        <v>289.48599999999999</v>
      </c>
    </row>
    <row r="19" spans="1:15" x14ac:dyDescent="0.2">
      <c r="A19">
        <v>1</v>
      </c>
      <c r="B19">
        <v>58378</v>
      </c>
      <c r="C19">
        <v>229.68799999999999</v>
      </c>
      <c r="E19">
        <v>9975</v>
      </c>
      <c r="F19">
        <v>23478</v>
      </c>
      <c r="G19">
        <v>2505.1469999999999</v>
      </c>
      <c r="I19">
        <v>10000</v>
      </c>
      <c r="J19">
        <v>28072</v>
      </c>
      <c r="K19">
        <v>2506.1489999999999</v>
      </c>
      <c r="M19">
        <v>9574</v>
      </c>
      <c r="N19">
        <v>32926</v>
      </c>
      <c r="O19">
        <v>2471.1280000000002</v>
      </c>
    </row>
    <row r="20" spans="1:15" x14ac:dyDescent="0.2">
      <c r="A20">
        <v>2</v>
      </c>
      <c r="B20">
        <v>86923</v>
      </c>
      <c r="C20">
        <v>455.096</v>
      </c>
      <c r="E20">
        <v>1</v>
      </c>
      <c r="F20">
        <v>55220</v>
      </c>
      <c r="G20">
        <v>1085.57</v>
      </c>
      <c r="I20">
        <v>1</v>
      </c>
      <c r="J20">
        <v>59565</v>
      </c>
      <c r="K20">
        <v>1146.663</v>
      </c>
      <c r="M20">
        <v>1</v>
      </c>
      <c r="N20">
        <v>64279</v>
      </c>
      <c r="O20">
        <v>1094.3789999999999</v>
      </c>
    </row>
    <row r="21" spans="1:15" x14ac:dyDescent="0.2">
      <c r="A21">
        <v>2</v>
      </c>
      <c r="B21">
        <v>115531</v>
      </c>
      <c r="C21">
        <v>436.68799999999999</v>
      </c>
      <c r="E21">
        <v>1</v>
      </c>
      <c r="F21">
        <v>85644</v>
      </c>
      <c r="G21">
        <v>234.096</v>
      </c>
      <c r="I21">
        <v>1</v>
      </c>
      <c r="J21">
        <v>90005</v>
      </c>
      <c r="K21">
        <v>243.49100000000001</v>
      </c>
      <c r="M21">
        <v>1</v>
      </c>
      <c r="N21">
        <v>94721</v>
      </c>
      <c r="O21">
        <v>234.59800000000001</v>
      </c>
    </row>
    <row r="22" spans="1:15" x14ac:dyDescent="0.2">
      <c r="A22">
        <v>2</v>
      </c>
      <c r="B22">
        <v>143974</v>
      </c>
      <c r="C22">
        <v>445.99799999999999</v>
      </c>
      <c r="E22">
        <v>1</v>
      </c>
      <c r="F22">
        <v>116247</v>
      </c>
      <c r="G22">
        <v>221.18600000000001</v>
      </c>
      <c r="I22">
        <v>1</v>
      </c>
      <c r="J22">
        <v>120401</v>
      </c>
      <c r="K22">
        <v>243.88499999999999</v>
      </c>
      <c r="M22">
        <v>1</v>
      </c>
      <c r="N22">
        <v>125069</v>
      </c>
      <c r="O22">
        <v>224.49100000000001</v>
      </c>
    </row>
    <row r="23" spans="1:15" x14ac:dyDescent="0.2">
      <c r="A23">
        <v>1</v>
      </c>
      <c r="B23">
        <v>174580</v>
      </c>
      <c r="C23">
        <v>230.596</v>
      </c>
      <c r="E23">
        <v>1</v>
      </c>
      <c r="F23">
        <v>146528</v>
      </c>
      <c r="G23">
        <v>223.75</v>
      </c>
      <c r="I23">
        <v>1</v>
      </c>
      <c r="J23">
        <v>150878</v>
      </c>
      <c r="K23">
        <v>241.09200000000001</v>
      </c>
      <c r="M23">
        <v>1</v>
      </c>
      <c r="N23">
        <v>155529</v>
      </c>
      <c r="O23">
        <v>219.69200000000001</v>
      </c>
    </row>
    <row r="24" spans="1:15" x14ac:dyDescent="0.2">
      <c r="A24">
        <v>2</v>
      </c>
      <c r="B24">
        <v>202890</v>
      </c>
      <c r="C24">
        <v>458.79700000000003</v>
      </c>
      <c r="E24">
        <v>1</v>
      </c>
      <c r="F24">
        <v>177303</v>
      </c>
      <c r="G24">
        <v>231.18700000000001</v>
      </c>
      <c r="I24">
        <v>1</v>
      </c>
      <c r="J24">
        <v>181233</v>
      </c>
      <c r="K24">
        <v>237.99100000000001</v>
      </c>
      <c r="M24">
        <v>1</v>
      </c>
      <c r="N24">
        <v>186179</v>
      </c>
      <c r="O24">
        <v>207.77699999999999</v>
      </c>
    </row>
    <row r="25" spans="1:15" x14ac:dyDescent="0.2">
      <c r="A25">
        <v>2</v>
      </c>
      <c r="B25">
        <v>231583</v>
      </c>
      <c r="C25">
        <v>418.79199999999997</v>
      </c>
      <c r="E25">
        <v>1</v>
      </c>
      <c r="F25">
        <v>207722</v>
      </c>
      <c r="G25">
        <v>226.989</v>
      </c>
      <c r="I25">
        <v>1</v>
      </c>
      <c r="J25">
        <v>211777</v>
      </c>
      <c r="K25">
        <v>232.59700000000001</v>
      </c>
      <c r="M25">
        <v>1</v>
      </c>
      <c r="N25">
        <v>216572</v>
      </c>
      <c r="O25">
        <v>221.095</v>
      </c>
    </row>
    <row r="26" spans="1:15" x14ac:dyDescent="0.2">
      <c r="A26">
        <v>2</v>
      </c>
      <c r="B26">
        <v>261011</v>
      </c>
      <c r="C26">
        <v>352.09199999999998</v>
      </c>
      <c r="E26">
        <v>1</v>
      </c>
      <c r="F26">
        <v>238326</v>
      </c>
      <c r="G26">
        <v>213.49100000000001</v>
      </c>
      <c r="I26">
        <v>1</v>
      </c>
      <c r="J26">
        <v>242232</v>
      </c>
      <c r="K26">
        <v>237.68700000000001</v>
      </c>
      <c r="M26">
        <v>1</v>
      </c>
      <c r="N26">
        <v>247040</v>
      </c>
      <c r="O26">
        <v>221.28899999999999</v>
      </c>
    </row>
    <row r="27" spans="1:15" x14ac:dyDescent="0.2">
      <c r="A27">
        <v>2</v>
      </c>
      <c r="B27">
        <v>289634</v>
      </c>
      <c r="C27">
        <v>422.29300000000001</v>
      </c>
      <c r="E27">
        <v>1</v>
      </c>
      <c r="F27">
        <v>269005</v>
      </c>
      <c r="G27">
        <v>177.696</v>
      </c>
      <c r="I27">
        <v>1</v>
      </c>
      <c r="J27">
        <v>272744</v>
      </c>
      <c r="K27">
        <v>231.19300000000001</v>
      </c>
      <c r="M27">
        <v>1</v>
      </c>
      <c r="N27">
        <v>277570</v>
      </c>
      <c r="O27">
        <v>223.785</v>
      </c>
    </row>
    <row r="28" spans="1:15" x14ac:dyDescent="0.2">
      <c r="A28">
        <v>2</v>
      </c>
      <c r="B28">
        <v>318582</v>
      </c>
      <c r="C28">
        <v>409.089</v>
      </c>
      <c r="E28">
        <v>1</v>
      </c>
      <c r="F28">
        <v>299343</v>
      </c>
      <c r="G28">
        <v>222.98400000000001</v>
      </c>
      <c r="I28">
        <v>1</v>
      </c>
      <c r="J28">
        <v>303291</v>
      </c>
      <c r="K28">
        <v>226.19399999999999</v>
      </c>
      <c r="M28">
        <v>1</v>
      </c>
      <c r="N28">
        <v>308032</v>
      </c>
      <c r="O28">
        <v>224.98599999999999</v>
      </c>
    </row>
    <row r="29" spans="1:15" x14ac:dyDescent="0.2">
      <c r="A29">
        <v>2</v>
      </c>
      <c r="B29">
        <v>347489</v>
      </c>
      <c r="C29">
        <v>400.298</v>
      </c>
      <c r="E29">
        <v>1</v>
      </c>
      <c r="F29">
        <v>329840</v>
      </c>
      <c r="G29">
        <v>218.797</v>
      </c>
      <c r="I29">
        <v>1</v>
      </c>
      <c r="J29">
        <v>333831</v>
      </c>
      <c r="K29">
        <v>234.79499999999999</v>
      </c>
      <c r="M29">
        <v>1</v>
      </c>
      <c r="N29">
        <v>338598</v>
      </c>
      <c r="O29">
        <v>210.095</v>
      </c>
    </row>
    <row r="30" spans="1:15" x14ac:dyDescent="0.2">
      <c r="A30">
        <v>2</v>
      </c>
      <c r="B30">
        <v>376482</v>
      </c>
      <c r="C30">
        <v>382.59399999999999</v>
      </c>
      <c r="E30">
        <v>1</v>
      </c>
      <c r="F30">
        <v>360165</v>
      </c>
      <c r="G30">
        <v>229.697</v>
      </c>
      <c r="I30">
        <v>1</v>
      </c>
      <c r="J30">
        <v>364369</v>
      </c>
      <c r="K30">
        <v>234.28700000000001</v>
      </c>
      <c r="M30">
        <v>1</v>
      </c>
      <c r="N30">
        <v>369094</v>
      </c>
      <c r="O30">
        <v>222.69499999999999</v>
      </c>
    </row>
    <row r="31" spans="1:15" x14ac:dyDescent="0.2">
      <c r="A31">
        <v>2</v>
      </c>
      <c r="B31">
        <v>405366</v>
      </c>
      <c r="C31">
        <v>383.596</v>
      </c>
      <c r="E31">
        <v>1</v>
      </c>
      <c r="F31">
        <v>390800</v>
      </c>
      <c r="G31">
        <v>196.79400000000001</v>
      </c>
      <c r="I31">
        <v>1</v>
      </c>
      <c r="J31">
        <v>394910</v>
      </c>
      <c r="K31">
        <v>223.18899999999999</v>
      </c>
      <c r="M31">
        <v>1</v>
      </c>
      <c r="N31">
        <v>399642</v>
      </c>
      <c r="O31">
        <v>206.99199999999999</v>
      </c>
    </row>
    <row r="32" spans="1:15" x14ac:dyDescent="0.2">
      <c r="A32">
        <v>2</v>
      </c>
      <c r="B32">
        <v>433870</v>
      </c>
      <c r="C32">
        <v>435.49799999999999</v>
      </c>
      <c r="E32">
        <v>1</v>
      </c>
      <c r="F32">
        <v>421278</v>
      </c>
      <c r="G32">
        <v>211.79400000000001</v>
      </c>
      <c r="I32">
        <v>1</v>
      </c>
      <c r="J32">
        <v>425404</v>
      </c>
      <c r="K32">
        <v>239.59299999999999</v>
      </c>
      <c r="M32">
        <v>1</v>
      </c>
      <c r="N32">
        <v>430096</v>
      </c>
      <c r="O32">
        <v>209.99600000000001</v>
      </c>
    </row>
    <row r="33" spans="1:15" x14ac:dyDescent="0.2">
      <c r="A33">
        <v>2</v>
      </c>
      <c r="B33">
        <v>463041</v>
      </c>
      <c r="C33">
        <v>380.791</v>
      </c>
      <c r="E33">
        <v>1</v>
      </c>
      <c r="F33">
        <v>451750</v>
      </c>
      <c r="G33">
        <v>222.48599999999999</v>
      </c>
      <c r="I33">
        <v>1</v>
      </c>
      <c r="J33">
        <v>455960</v>
      </c>
      <c r="K33">
        <v>232.994</v>
      </c>
      <c r="M33">
        <v>1</v>
      </c>
      <c r="N33">
        <v>460615</v>
      </c>
      <c r="O33">
        <v>205.393</v>
      </c>
    </row>
    <row r="34" spans="1:15" x14ac:dyDescent="0.2">
      <c r="A34">
        <v>2</v>
      </c>
      <c r="B34">
        <v>491726</v>
      </c>
      <c r="C34">
        <v>403.98899999999998</v>
      </c>
      <c r="E34">
        <v>1</v>
      </c>
      <c r="F34">
        <v>482177</v>
      </c>
      <c r="G34">
        <v>214.79</v>
      </c>
      <c r="I34">
        <v>1</v>
      </c>
      <c r="J34">
        <v>486706</v>
      </c>
      <c r="K34">
        <v>212.99700000000001</v>
      </c>
      <c r="M34">
        <v>1</v>
      </c>
      <c r="N34">
        <v>491172</v>
      </c>
      <c r="O34">
        <v>204.38900000000001</v>
      </c>
    </row>
    <row r="35" spans="1:15" x14ac:dyDescent="0.2">
      <c r="A35">
        <v>2</v>
      </c>
      <c r="B35">
        <v>520228</v>
      </c>
      <c r="C35">
        <v>434.096</v>
      </c>
      <c r="E35">
        <v>1</v>
      </c>
      <c r="F35">
        <v>512687</v>
      </c>
      <c r="G35">
        <v>215.29599999999999</v>
      </c>
      <c r="I35">
        <v>1</v>
      </c>
      <c r="J35">
        <v>517323</v>
      </c>
      <c r="K35">
        <v>208.48400000000001</v>
      </c>
      <c r="M35">
        <v>1</v>
      </c>
      <c r="N35">
        <v>521478</v>
      </c>
      <c r="O35">
        <v>231.09</v>
      </c>
    </row>
    <row r="36" spans="1:15" x14ac:dyDescent="0.2">
      <c r="A36">
        <v>2</v>
      </c>
      <c r="B36">
        <v>548593</v>
      </c>
      <c r="C36">
        <v>423.291</v>
      </c>
      <c r="E36">
        <v>7305</v>
      </c>
      <c r="F36">
        <v>513018</v>
      </c>
      <c r="G36">
        <v>2447.2460000000001</v>
      </c>
      <c r="I36">
        <v>1</v>
      </c>
      <c r="J36">
        <v>548062</v>
      </c>
      <c r="K36">
        <v>213.785</v>
      </c>
      <c r="M36">
        <v>6641</v>
      </c>
      <c r="N36">
        <v>522645</v>
      </c>
      <c r="O36">
        <v>2491.9340000000002</v>
      </c>
    </row>
    <row r="37" spans="1:15" x14ac:dyDescent="0.2">
      <c r="A37">
        <v>2</v>
      </c>
      <c r="B37">
        <v>577553</v>
      </c>
      <c r="C37">
        <v>363.89699999999999</v>
      </c>
      <c r="E37">
        <v>1</v>
      </c>
      <c r="F37">
        <v>545408</v>
      </c>
      <c r="G37">
        <v>806.75099999999998</v>
      </c>
      <c r="I37">
        <v>1</v>
      </c>
      <c r="J37">
        <v>578768</v>
      </c>
      <c r="K37">
        <v>209.69800000000001</v>
      </c>
      <c r="M37">
        <v>1</v>
      </c>
      <c r="N37">
        <v>551827</v>
      </c>
      <c r="O37">
        <v>819.18299999999999</v>
      </c>
    </row>
    <row r="38" spans="1:15" x14ac:dyDescent="0.2">
      <c r="A38">
        <v>2</v>
      </c>
      <c r="B38">
        <v>605939</v>
      </c>
      <c r="C38">
        <v>449.59399999999999</v>
      </c>
      <c r="E38">
        <v>1</v>
      </c>
      <c r="F38">
        <v>576067</v>
      </c>
      <c r="G38">
        <v>196.18100000000001</v>
      </c>
      <c r="I38">
        <v>10000</v>
      </c>
      <c r="J38">
        <v>576446</v>
      </c>
      <c r="K38">
        <v>2447.4940000000001</v>
      </c>
      <c r="M38">
        <v>1</v>
      </c>
      <c r="N38">
        <v>584799</v>
      </c>
      <c r="O38">
        <v>209.28899999999999</v>
      </c>
    </row>
    <row r="39" spans="1:15" x14ac:dyDescent="0.2">
      <c r="A39">
        <v>2</v>
      </c>
      <c r="B39">
        <v>634473</v>
      </c>
      <c r="C39">
        <v>405.39400000000001</v>
      </c>
      <c r="E39">
        <v>1</v>
      </c>
      <c r="F39">
        <v>606461</v>
      </c>
      <c r="G39">
        <v>220.39699999999999</v>
      </c>
      <c r="I39">
        <v>1</v>
      </c>
      <c r="J39">
        <v>609865</v>
      </c>
      <c r="K39">
        <v>1053.473</v>
      </c>
      <c r="M39">
        <v>1</v>
      </c>
      <c r="N39">
        <v>615581</v>
      </c>
      <c r="O39">
        <v>172.09100000000001</v>
      </c>
    </row>
    <row r="40" spans="1:15" x14ac:dyDescent="0.2">
      <c r="A40">
        <v>2</v>
      </c>
      <c r="B40">
        <v>663077</v>
      </c>
      <c r="C40">
        <v>419.29199999999997</v>
      </c>
      <c r="E40">
        <v>1</v>
      </c>
      <c r="F40">
        <v>636910</v>
      </c>
      <c r="G40">
        <v>214.89400000000001</v>
      </c>
      <c r="I40">
        <v>1</v>
      </c>
      <c r="J40">
        <v>640239</v>
      </c>
      <c r="K40">
        <v>231.76</v>
      </c>
      <c r="M40">
        <v>1</v>
      </c>
      <c r="N40">
        <v>646012</v>
      </c>
      <c r="O40">
        <v>213.489</v>
      </c>
    </row>
    <row r="41" spans="1:15" x14ac:dyDescent="0.2">
      <c r="A41">
        <v>2</v>
      </c>
      <c r="B41">
        <v>692146</v>
      </c>
      <c r="C41">
        <v>367.39400000000001</v>
      </c>
      <c r="E41">
        <v>1</v>
      </c>
      <c r="F41">
        <v>667481</v>
      </c>
      <c r="G41">
        <v>186.08500000000001</v>
      </c>
      <c r="I41">
        <v>1</v>
      </c>
      <c r="J41">
        <v>670804</v>
      </c>
      <c r="K41">
        <v>198.392</v>
      </c>
      <c r="M41">
        <v>1</v>
      </c>
      <c r="N41">
        <v>676331</v>
      </c>
      <c r="O41">
        <v>207.58</v>
      </c>
    </row>
    <row r="42" spans="1:15" x14ac:dyDescent="0.2">
      <c r="A42">
        <v>2</v>
      </c>
      <c r="B42">
        <v>720491</v>
      </c>
      <c r="C42">
        <v>433.596</v>
      </c>
      <c r="E42">
        <v>1</v>
      </c>
      <c r="F42">
        <v>697949</v>
      </c>
      <c r="G42">
        <v>205.279</v>
      </c>
      <c r="I42">
        <v>1</v>
      </c>
      <c r="J42">
        <v>700879</v>
      </c>
      <c r="K42">
        <v>189.30199999999999</v>
      </c>
      <c r="M42">
        <v>1</v>
      </c>
      <c r="N42">
        <v>709345</v>
      </c>
      <c r="O42">
        <v>221.197</v>
      </c>
    </row>
    <row r="43" spans="1:15" x14ac:dyDescent="0.2">
      <c r="A43">
        <v>2</v>
      </c>
      <c r="B43">
        <v>749308</v>
      </c>
      <c r="C43">
        <v>389.28800000000001</v>
      </c>
      <c r="E43">
        <v>1</v>
      </c>
      <c r="F43">
        <v>728318</v>
      </c>
      <c r="G43">
        <v>216.69800000000001</v>
      </c>
      <c r="I43">
        <v>1</v>
      </c>
      <c r="J43">
        <v>734231</v>
      </c>
      <c r="K43">
        <v>195.38200000000001</v>
      </c>
      <c r="M43">
        <v>1</v>
      </c>
      <c r="N43">
        <v>717603</v>
      </c>
      <c r="O43">
        <v>48.893000000000001</v>
      </c>
    </row>
    <row r="44" spans="1:15" x14ac:dyDescent="0.2">
      <c r="A44">
        <v>2</v>
      </c>
      <c r="B44">
        <v>778438</v>
      </c>
      <c r="C44">
        <v>360.89600000000002</v>
      </c>
      <c r="E44">
        <v>1</v>
      </c>
      <c r="F44">
        <v>758917</v>
      </c>
      <c r="G44">
        <v>190.39500000000001</v>
      </c>
      <c r="I44">
        <v>1</v>
      </c>
      <c r="J44">
        <v>764783</v>
      </c>
      <c r="K44">
        <v>217.52</v>
      </c>
      <c r="M44">
        <v>1</v>
      </c>
      <c r="N44">
        <v>773207</v>
      </c>
      <c r="O44">
        <v>35.399000000000001</v>
      </c>
    </row>
    <row r="45" spans="1:15" x14ac:dyDescent="0.2">
      <c r="A45">
        <v>2</v>
      </c>
      <c r="B45">
        <v>806999</v>
      </c>
      <c r="C45">
        <v>422.28100000000001</v>
      </c>
      <c r="E45">
        <v>1</v>
      </c>
      <c r="F45">
        <v>789288</v>
      </c>
      <c r="G45">
        <v>223.096</v>
      </c>
      <c r="I45">
        <v>1</v>
      </c>
      <c r="J45">
        <v>780102</v>
      </c>
      <c r="K45">
        <v>104.354</v>
      </c>
      <c r="M45">
        <v>1</v>
      </c>
      <c r="N45">
        <v>803535</v>
      </c>
      <c r="O45">
        <v>220.28800000000001</v>
      </c>
    </row>
    <row r="46" spans="1:15" x14ac:dyDescent="0.2">
      <c r="A46">
        <v>2</v>
      </c>
      <c r="B46">
        <v>836359</v>
      </c>
      <c r="C46">
        <v>332.298</v>
      </c>
      <c r="E46">
        <v>1</v>
      </c>
      <c r="F46">
        <v>819855</v>
      </c>
      <c r="G46">
        <v>198.09700000000001</v>
      </c>
      <c r="I46">
        <v>1</v>
      </c>
      <c r="J46">
        <v>780071</v>
      </c>
      <c r="K46">
        <v>2.9990000000000001</v>
      </c>
      <c r="M46">
        <v>1</v>
      </c>
      <c r="N46">
        <v>834315</v>
      </c>
      <c r="O46">
        <v>164.2</v>
      </c>
    </row>
    <row r="47" spans="1:15" x14ac:dyDescent="0.2">
      <c r="A47">
        <v>2</v>
      </c>
      <c r="B47">
        <v>865378</v>
      </c>
      <c r="C47">
        <v>374.97699999999998</v>
      </c>
      <c r="E47">
        <v>1</v>
      </c>
      <c r="F47">
        <v>850083</v>
      </c>
      <c r="G47">
        <v>224.08799999999999</v>
      </c>
      <c r="I47">
        <v>1</v>
      </c>
      <c r="J47">
        <v>860552</v>
      </c>
      <c r="K47">
        <v>194.14400000000001</v>
      </c>
      <c r="M47">
        <v>1</v>
      </c>
      <c r="N47">
        <v>864595</v>
      </c>
      <c r="O47">
        <v>214.59100000000001</v>
      </c>
    </row>
    <row r="48" spans="1:15" x14ac:dyDescent="0.2">
      <c r="A48">
        <v>2</v>
      </c>
      <c r="B48">
        <v>876928</v>
      </c>
      <c r="C48">
        <v>191.886</v>
      </c>
      <c r="E48">
        <v>1</v>
      </c>
      <c r="F48">
        <v>880389</v>
      </c>
      <c r="G48">
        <v>214.98400000000001</v>
      </c>
      <c r="I48">
        <v>1</v>
      </c>
      <c r="J48">
        <v>892817</v>
      </c>
      <c r="K48">
        <v>220.29499999999999</v>
      </c>
      <c r="M48">
        <v>1</v>
      </c>
      <c r="N48">
        <v>896674</v>
      </c>
      <c r="O48">
        <v>225.893</v>
      </c>
    </row>
    <row r="49" spans="1:15" x14ac:dyDescent="0.2">
      <c r="A49">
        <v>3</v>
      </c>
      <c r="B49">
        <v>876827</v>
      </c>
      <c r="C49">
        <v>9.8979999999999997</v>
      </c>
      <c r="E49">
        <v>1</v>
      </c>
      <c r="F49">
        <v>910942</v>
      </c>
      <c r="G49">
        <v>174.49700000000001</v>
      </c>
      <c r="I49">
        <v>1</v>
      </c>
      <c r="J49">
        <v>923439</v>
      </c>
      <c r="K49">
        <v>209.59700000000001</v>
      </c>
      <c r="M49">
        <v>2827</v>
      </c>
      <c r="N49">
        <v>903948</v>
      </c>
      <c r="O49">
        <v>2253.1610000000001</v>
      </c>
    </row>
    <row r="50" spans="1:15" x14ac:dyDescent="0.2">
      <c r="A50">
        <v>5</v>
      </c>
      <c r="B50">
        <v>959620</v>
      </c>
      <c r="C50">
        <v>120.494</v>
      </c>
      <c r="E50">
        <v>1183</v>
      </c>
      <c r="F50">
        <v>922647</v>
      </c>
      <c r="G50">
        <v>1795.09</v>
      </c>
      <c r="I50">
        <v>1</v>
      </c>
      <c r="J50">
        <v>954111</v>
      </c>
      <c r="K50">
        <v>200.89699999999999</v>
      </c>
      <c r="M50">
        <v>1</v>
      </c>
      <c r="N50">
        <v>934684</v>
      </c>
      <c r="O50">
        <v>474.78</v>
      </c>
    </row>
    <row r="51" spans="1:15" x14ac:dyDescent="0.2">
      <c r="A51">
        <v>7</v>
      </c>
      <c r="B51">
        <v>983034</v>
      </c>
      <c r="C51">
        <v>931.57500000000005</v>
      </c>
      <c r="E51">
        <v>1</v>
      </c>
      <c r="F51">
        <v>922179</v>
      </c>
      <c r="G51">
        <v>119.898</v>
      </c>
      <c r="I51">
        <v>1</v>
      </c>
      <c r="J51">
        <v>984625</v>
      </c>
      <c r="K51">
        <v>207.995</v>
      </c>
      <c r="M51">
        <v>1</v>
      </c>
      <c r="N51">
        <v>965065</v>
      </c>
      <c r="O51">
        <v>197.09299999999999</v>
      </c>
    </row>
    <row r="52" spans="1:15" x14ac:dyDescent="0.2">
      <c r="A52">
        <v>5</v>
      </c>
      <c r="B52">
        <v>1007858</v>
      </c>
      <c r="C52">
        <v>783.38300000000004</v>
      </c>
      <c r="E52">
        <v>1</v>
      </c>
      <c r="F52">
        <v>990953</v>
      </c>
      <c r="G52">
        <v>87.198999999999998</v>
      </c>
      <c r="I52">
        <v>10000</v>
      </c>
      <c r="J52">
        <v>985452</v>
      </c>
      <c r="K52">
        <v>2187.7640000000001</v>
      </c>
      <c r="M52">
        <v>1</v>
      </c>
      <c r="N52">
        <v>997425</v>
      </c>
      <c r="O52">
        <v>211.78800000000001</v>
      </c>
    </row>
    <row r="53" spans="1:15" x14ac:dyDescent="0.2">
      <c r="A53">
        <v>3</v>
      </c>
      <c r="B53">
        <v>1035379</v>
      </c>
      <c r="C53">
        <v>510.846</v>
      </c>
      <c r="E53">
        <v>1</v>
      </c>
      <c r="F53">
        <v>1021441</v>
      </c>
      <c r="G53">
        <v>206.78700000000001</v>
      </c>
      <c r="I53">
        <v>1</v>
      </c>
      <c r="J53">
        <v>988883</v>
      </c>
      <c r="K53">
        <v>1001.479</v>
      </c>
      <c r="M53">
        <v>1</v>
      </c>
      <c r="N53">
        <v>1027687</v>
      </c>
      <c r="O53">
        <v>218.697</v>
      </c>
    </row>
    <row r="54" spans="1:15" x14ac:dyDescent="0.2">
      <c r="A54">
        <v>2</v>
      </c>
      <c r="B54">
        <v>1064200</v>
      </c>
      <c r="C54">
        <v>381.09800000000001</v>
      </c>
      <c r="E54">
        <v>1</v>
      </c>
      <c r="F54">
        <v>1051790</v>
      </c>
      <c r="G54">
        <v>218.892</v>
      </c>
      <c r="I54">
        <v>1</v>
      </c>
      <c r="J54">
        <v>1050036</v>
      </c>
      <c r="K54">
        <v>34</v>
      </c>
      <c r="M54">
        <v>1</v>
      </c>
      <c r="N54">
        <v>1058249</v>
      </c>
      <c r="O54">
        <v>201.38499999999999</v>
      </c>
    </row>
    <row r="55" spans="1:15" x14ac:dyDescent="0.2">
      <c r="A55">
        <v>1</v>
      </c>
      <c r="B55">
        <v>1094668</v>
      </c>
      <c r="C55">
        <v>209.89500000000001</v>
      </c>
      <c r="E55">
        <v>1</v>
      </c>
      <c r="F55">
        <v>1082249</v>
      </c>
      <c r="G55">
        <v>203.48500000000001</v>
      </c>
      <c r="I55">
        <v>1</v>
      </c>
      <c r="J55">
        <v>1080358</v>
      </c>
      <c r="K55">
        <v>206.506</v>
      </c>
      <c r="M55">
        <v>1</v>
      </c>
      <c r="N55">
        <v>1088831</v>
      </c>
      <c r="O55">
        <v>206.262</v>
      </c>
    </row>
    <row r="56" spans="1:15" x14ac:dyDescent="0.2">
      <c r="A56">
        <v>2</v>
      </c>
      <c r="B56">
        <v>1123854</v>
      </c>
      <c r="C56">
        <v>333.96699999999998</v>
      </c>
      <c r="E56">
        <v>1</v>
      </c>
      <c r="F56">
        <v>1112680</v>
      </c>
      <c r="G56">
        <v>214.19800000000001</v>
      </c>
      <c r="I56">
        <v>1</v>
      </c>
      <c r="J56">
        <v>1111362</v>
      </c>
      <c r="K56">
        <v>213.39400000000001</v>
      </c>
      <c r="M56">
        <v>1</v>
      </c>
      <c r="N56">
        <v>1117923</v>
      </c>
      <c r="O56">
        <v>222.554</v>
      </c>
    </row>
    <row r="57" spans="1:15" x14ac:dyDescent="0.2">
      <c r="A57">
        <v>3</v>
      </c>
      <c r="B57">
        <v>1151134</v>
      </c>
      <c r="C57">
        <v>549.58500000000004</v>
      </c>
      <c r="E57">
        <v>1</v>
      </c>
      <c r="F57">
        <v>1143004</v>
      </c>
      <c r="G57">
        <v>219.59200000000001</v>
      </c>
      <c r="I57">
        <v>1</v>
      </c>
      <c r="J57">
        <v>1141918</v>
      </c>
      <c r="K57">
        <v>210.99100000000001</v>
      </c>
      <c r="M57">
        <v>1</v>
      </c>
      <c r="N57">
        <v>1150417</v>
      </c>
      <c r="O57">
        <v>227.179</v>
      </c>
    </row>
    <row r="58" spans="1:15" x14ac:dyDescent="0.2">
      <c r="A58">
        <v>2</v>
      </c>
      <c r="B58">
        <v>1179524</v>
      </c>
      <c r="C58">
        <v>430.78699999999998</v>
      </c>
      <c r="E58">
        <v>8139</v>
      </c>
      <c r="F58">
        <v>1145186</v>
      </c>
      <c r="G58">
        <v>2220.2620000000002</v>
      </c>
      <c r="I58">
        <v>1</v>
      </c>
      <c r="J58">
        <v>1172570</v>
      </c>
      <c r="K58">
        <v>198.7</v>
      </c>
      <c r="M58">
        <v>1</v>
      </c>
      <c r="N58">
        <v>1180421</v>
      </c>
      <c r="O58">
        <v>221.096</v>
      </c>
    </row>
    <row r="59" spans="1:15" x14ac:dyDescent="0.2">
      <c r="A59">
        <v>2</v>
      </c>
      <c r="B59">
        <v>1208207</v>
      </c>
      <c r="C59">
        <v>393.29599999999999</v>
      </c>
      <c r="E59">
        <v>1</v>
      </c>
      <c r="F59">
        <v>1176733</v>
      </c>
      <c r="G59">
        <v>901.20899999999995</v>
      </c>
      <c r="I59">
        <v>1</v>
      </c>
      <c r="J59">
        <v>1203283</v>
      </c>
      <c r="K59">
        <v>194.298</v>
      </c>
      <c r="M59">
        <v>1</v>
      </c>
      <c r="N59">
        <v>1213926</v>
      </c>
      <c r="O59">
        <v>223.089</v>
      </c>
    </row>
    <row r="60" spans="1:15" x14ac:dyDescent="0.2">
      <c r="A60">
        <v>2</v>
      </c>
      <c r="B60">
        <v>1236960</v>
      </c>
      <c r="C60">
        <v>390.79500000000002</v>
      </c>
      <c r="E60">
        <v>1</v>
      </c>
      <c r="F60">
        <v>1204900</v>
      </c>
      <c r="G60">
        <v>202.691</v>
      </c>
      <c r="I60">
        <v>1</v>
      </c>
      <c r="J60">
        <v>1234018</v>
      </c>
      <c r="K60">
        <v>206.77199999999999</v>
      </c>
      <c r="M60">
        <v>1</v>
      </c>
      <c r="N60">
        <v>1244520</v>
      </c>
      <c r="O60">
        <v>202.095</v>
      </c>
    </row>
    <row r="61" spans="1:15" x14ac:dyDescent="0.2">
      <c r="A61">
        <v>2</v>
      </c>
      <c r="B61">
        <v>1265983</v>
      </c>
      <c r="C61">
        <v>367.495</v>
      </c>
      <c r="E61">
        <v>1</v>
      </c>
      <c r="F61">
        <v>1238084</v>
      </c>
      <c r="G61">
        <v>209.89599999999999</v>
      </c>
      <c r="I61">
        <v>1</v>
      </c>
      <c r="J61">
        <v>1264638</v>
      </c>
      <c r="K61">
        <v>184.798</v>
      </c>
      <c r="M61">
        <v>1</v>
      </c>
      <c r="N61">
        <v>1274855</v>
      </c>
      <c r="O61">
        <v>227.19399999999999</v>
      </c>
    </row>
    <row r="62" spans="1:15" x14ac:dyDescent="0.2">
      <c r="A62">
        <v>2</v>
      </c>
      <c r="B62">
        <v>1292961</v>
      </c>
      <c r="C62">
        <v>380.09500000000003</v>
      </c>
      <c r="E62">
        <v>1</v>
      </c>
      <c r="F62">
        <v>1267124</v>
      </c>
      <c r="G62">
        <v>208.66399999999999</v>
      </c>
      <c r="I62">
        <v>1</v>
      </c>
      <c r="J62">
        <v>1295292</v>
      </c>
      <c r="K62">
        <v>194.96700000000001</v>
      </c>
      <c r="M62">
        <v>10000</v>
      </c>
      <c r="N62">
        <v>1254390</v>
      </c>
      <c r="O62">
        <v>2227.8519999999999</v>
      </c>
    </row>
    <row r="63" spans="1:15" x14ac:dyDescent="0.2">
      <c r="A63">
        <v>2</v>
      </c>
      <c r="B63">
        <v>1325658</v>
      </c>
      <c r="C63">
        <v>452.68</v>
      </c>
      <c r="E63">
        <v>1</v>
      </c>
      <c r="F63">
        <v>1300131</v>
      </c>
      <c r="G63">
        <v>234.06899999999999</v>
      </c>
      <c r="I63">
        <v>1</v>
      </c>
      <c r="J63">
        <v>1326026</v>
      </c>
      <c r="K63">
        <v>200.584</v>
      </c>
      <c r="M63">
        <v>1</v>
      </c>
      <c r="N63">
        <v>1253519</v>
      </c>
      <c r="O63">
        <v>826.34500000000003</v>
      </c>
    </row>
    <row r="64" spans="1:15" x14ac:dyDescent="0.2">
      <c r="A64">
        <v>2</v>
      </c>
      <c r="B64">
        <v>1339914</v>
      </c>
      <c r="C64">
        <v>191.30699999999999</v>
      </c>
      <c r="E64">
        <v>1</v>
      </c>
      <c r="F64">
        <v>1329876</v>
      </c>
      <c r="G64">
        <v>210.93299999999999</v>
      </c>
      <c r="I64">
        <v>1</v>
      </c>
      <c r="J64">
        <v>1356458</v>
      </c>
      <c r="K64">
        <v>222.595</v>
      </c>
      <c r="M64">
        <v>1</v>
      </c>
      <c r="N64">
        <v>1253482</v>
      </c>
      <c r="O64">
        <v>3.597</v>
      </c>
    </row>
    <row r="65" spans="1:15" x14ac:dyDescent="0.2">
      <c r="A65">
        <v>3</v>
      </c>
      <c r="B65">
        <v>1339822</v>
      </c>
      <c r="C65">
        <v>9.1910000000000007</v>
      </c>
      <c r="E65">
        <v>1</v>
      </c>
      <c r="F65">
        <v>1361958</v>
      </c>
      <c r="G65">
        <v>213.465</v>
      </c>
      <c r="I65">
        <v>10000</v>
      </c>
      <c r="J65">
        <v>1334705</v>
      </c>
      <c r="K65">
        <v>2105.578</v>
      </c>
      <c r="M65">
        <v>1</v>
      </c>
      <c r="N65">
        <v>1374137</v>
      </c>
      <c r="O65">
        <v>91.156999999999996</v>
      </c>
    </row>
    <row r="66" spans="1:15" x14ac:dyDescent="0.2">
      <c r="A66">
        <v>5</v>
      </c>
      <c r="B66">
        <v>1420826</v>
      </c>
      <c r="C66">
        <v>284.69499999999999</v>
      </c>
      <c r="E66">
        <v>1</v>
      </c>
      <c r="F66">
        <v>1395319</v>
      </c>
      <c r="G66">
        <v>197.39699999999999</v>
      </c>
      <c r="I66">
        <v>1</v>
      </c>
      <c r="J66">
        <v>1333484</v>
      </c>
      <c r="K66">
        <v>1001.285</v>
      </c>
      <c r="M66">
        <v>1</v>
      </c>
      <c r="N66">
        <v>1408676</v>
      </c>
      <c r="O66">
        <v>105.59</v>
      </c>
    </row>
    <row r="67" spans="1:15" x14ac:dyDescent="0.2">
      <c r="A67">
        <v>6</v>
      </c>
      <c r="B67">
        <v>1444544</v>
      </c>
      <c r="C67">
        <v>903.79100000000005</v>
      </c>
      <c r="E67">
        <v>1</v>
      </c>
      <c r="F67">
        <v>1395303</v>
      </c>
      <c r="G67">
        <v>1.599</v>
      </c>
      <c r="I67">
        <v>1</v>
      </c>
      <c r="J67">
        <v>1397997</v>
      </c>
      <c r="K67">
        <v>9.5920000000000005</v>
      </c>
      <c r="M67">
        <v>1</v>
      </c>
      <c r="N67">
        <v>1438836</v>
      </c>
      <c r="O67">
        <v>235.095</v>
      </c>
    </row>
    <row r="68" spans="1:15" x14ac:dyDescent="0.2">
      <c r="A68">
        <v>4</v>
      </c>
      <c r="B68">
        <v>1470544</v>
      </c>
      <c r="C68">
        <v>672.09100000000001</v>
      </c>
      <c r="E68">
        <v>1</v>
      </c>
      <c r="F68">
        <v>1395270</v>
      </c>
      <c r="G68">
        <v>3.2970000000000002</v>
      </c>
      <c r="I68">
        <v>1</v>
      </c>
      <c r="J68">
        <v>1455483</v>
      </c>
      <c r="K68">
        <v>192.58799999999999</v>
      </c>
      <c r="M68">
        <v>1</v>
      </c>
      <c r="N68">
        <v>1469122</v>
      </c>
      <c r="O68">
        <v>232.65600000000001</v>
      </c>
    </row>
    <row r="69" spans="1:15" x14ac:dyDescent="0.2">
      <c r="A69">
        <v>2</v>
      </c>
      <c r="B69">
        <v>1498833</v>
      </c>
      <c r="C69">
        <v>435.99799999999999</v>
      </c>
      <c r="E69">
        <v>1</v>
      </c>
      <c r="F69">
        <v>1395231</v>
      </c>
      <c r="G69">
        <v>3.7959999999999998</v>
      </c>
      <c r="I69">
        <v>1</v>
      </c>
      <c r="J69">
        <v>1485910</v>
      </c>
      <c r="K69">
        <v>224.39400000000001</v>
      </c>
      <c r="M69">
        <v>1</v>
      </c>
      <c r="N69">
        <v>1499650</v>
      </c>
      <c r="O69">
        <v>179.69499999999999</v>
      </c>
    </row>
    <row r="70" spans="1:15" x14ac:dyDescent="0.2">
      <c r="A70">
        <v>2</v>
      </c>
      <c r="B70">
        <v>1527580</v>
      </c>
      <c r="C70">
        <v>397.39</v>
      </c>
      <c r="E70">
        <v>10000</v>
      </c>
      <c r="F70">
        <v>1499738</v>
      </c>
      <c r="G70">
        <v>1594.623</v>
      </c>
      <c r="I70">
        <v>1</v>
      </c>
      <c r="J70">
        <v>1516141</v>
      </c>
      <c r="K70">
        <v>232.67599999999999</v>
      </c>
      <c r="M70">
        <v>1</v>
      </c>
      <c r="N70">
        <v>1529860</v>
      </c>
      <c r="O70">
        <v>234.59200000000001</v>
      </c>
    </row>
    <row r="71" spans="1:15" x14ac:dyDescent="0.2">
      <c r="A71">
        <v>1</v>
      </c>
      <c r="B71">
        <v>1558095</v>
      </c>
      <c r="C71">
        <v>206.97900000000001</v>
      </c>
      <c r="E71">
        <v>1</v>
      </c>
      <c r="F71">
        <v>1508173</v>
      </c>
      <c r="G71">
        <v>1001.152</v>
      </c>
      <c r="I71">
        <v>1</v>
      </c>
      <c r="J71">
        <v>1547332</v>
      </c>
      <c r="K71">
        <v>97.191999999999993</v>
      </c>
      <c r="M71">
        <v>1</v>
      </c>
      <c r="N71">
        <v>1560048</v>
      </c>
      <c r="O71">
        <v>233.791</v>
      </c>
    </row>
    <row r="72" spans="1:15" x14ac:dyDescent="0.2">
      <c r="A72">
        <v>2</v>
      </c>
      <c r="B72">
        <v>1586443</v>
      </c>
      <c r="C72">
        <v>441.77499999999998</v>
      </c>
      <c r="E72">
        <v>1</v>
      </c>
      <c r="F72">
        <v>1563555</v>
      </c>
      <c r="G72">
        <v>53.594000000000001</v>
      </c>
      <c r="I72">
        <v>1</v>
      </c>
      <c r="J72">
        <v>1577763</v>
      </c>
      <c r="K72">
        <v>235.79499999999999</v>
      </c>
      <c r="M72">
        <v>1</v>
      </c>
      <c r="N72">
        <v>1590229</v>
      </c>
      <c r="O72">
        <v>236.696</v>
      </c>
    </row>
    <row r="73" spans="1:15" x14ac:dyDescent="0.2">
      <c r="A73">
        <v>2</v>
      </c>
      <c r="B73">
        <v>1614992</v>
      </c>
      <c r="C73">
        <v>399.39299999999997</v>
      </c>
      <c r="E73">
        <v>1</v>
      </c>
      <c r="F73">
        <v>1593692</v>
      </c>
      <c r="G73">
        <v>232.89599999999999</v>
      </c>
      <c r="I73">
        <v>1</v>
      </c>
      <c r="J73">
        <v>1608015</v>
      </c>
      <c r="K73">
        <v>234.89599999999999</v>
      </c>
      <c r="M73">
        <v>1</v>
      </c>
      <c r="N73">
        <v>1620415</v>
      </c>
      <c r="O73">
        <v>233.67500000000001</v>
      </c>
    </row>
    <row r="74" spans="1:15" x14ac:dyDescent="0.2">
      <c r="A74">
        <v>2</v>
      </c>
      <c r="B74">
        <v>1643706</v>
      </c>
      <c r="C74">
        <v>384.089</v>
      </c>
      <c r="E74">
        <v>1</v>
      </c>
      <c r="F74">
        <v>1623847</v>
      </c>
      <c r="G74">
        <v>236.095</v>
      </c>
      <c r="I74">
        <v>1</v>
      </c>
      <c r="J74">
        <v>1638366</v>
      </c>
      <c r="K74">
        <v>234.18</v>
      </c>
      <c r="M74">
        <v>9140</v>
      </c>
      <c r="N74">
        <v>1621677</v>
      </c>
      <c r="O74">
        <v>2213.5830000000001</v>
      </c>
    </row>
    <row r="75" spans="1:15" x14ac:dyDescent="0.2">
      <c r="A75">
        <v>2</v>
      </c>
      <c r="B75">
        <v>1672114</v>
      </c>
      <c r="C75">
        <v>423.18799999999999</v>
      </c>
      <c r="E75">
        <v>1</v>
      </c>
      <c r="F75">
        <v>1653976</v>
      </c>
      <c r="G75">
        <v>238.886</v>
      </c>
      <c r="I75">
        <v>1</v>
      </c>
      <c r="J75">
        <v>1668613</v>
      </c>
      <c r="K75">
        <v>228.197</v>
      </c>
      <c r="M75">
        <v>1</v>
      </c>
      <c r="N75">
        <v>1652760</v>
      </c>
      <c r="O75">
        <v>1056.489</v>
      </c>
    </row>
    <row r="76" spans="1:15" x14ac:dyDescent="0.2">
      <c r="A76">
        <v>2</v>
      </c>
      <c r="B76">
        <v>1700441</v>
      </c>
      <c r="C76">
        <v>432.19400000000002</v>
      </c>
      <c r="E76">
        <v>1</v>
      </c>
      <c r="F76">
        <v>1684029</v>
      </c>
      <c r="G76">
        <v>233.07499999999999</v>
      </c>
      <c r="I76">
        <v>1</v>
      </c>
      <c r="J76">
        <v>1699400</v>
      </c>
      <c r="K76">
        <v>163.59700000000001</v>
      </c>
      <c r="M76">
        <v>1</v>
      </c>
      <c r="N76">
        <v>1683050</v>
      </c>
      <c r="O76">
        <v>214.89099999999999</v>
      </c>
    </row>
    <row r="77" spans="1:15" x14ac:dyDescent="0.2">
      <c r="A77">
        <v>2</v>
      </c>
      <c r="B77">
        <v>1730634</v>
      </c>
      <c r="C77">
        <v>208.089</v>
      </c>
      <c r="E77">
        <v>1</v>
      </c>
      <c r="F77">
        <v>1714579</v>
      </c>
      <c r="G77">
        <v>236.387</v>
      </c>
      <c r="M77">
        <v>1</v>
      </c>
      <c r="N77">
        <v>1713178</v>
      </c>
      <c r="O77">
        <v>239.58600000000001</v>
      </c>
    </row>
    <row r="78" spans="1:15" x14ac:dyDescent="0.2">
      <c r="A78">
        <v>3</v>
      </c>
      <c r="B78">
        <v>1757681</v>
      </c>
      <c r="C78">
        <v>558.28599999999994</v>
      </c>
      <c r="E78">
        <v>1</v>
      </c>
      <c r="F78">
        <v>1744672</v>
      </c>
      <c r="G78">
        <v>232.98500000000001</v>
      </c>
      <c r="M78">
        <v>1</v>
      </c>
      <c r="N78">
        <v>1743413</v>
      </c>
      <c r="O78">
        <v>224.39500000000001</v>
      </c>
    </row>
    <row r="79" spans="1:15" x14ac:dyDescent="0.2">
      <c r="A79">
        <v>3</v>
      </c>
      <c r="B79">
        <v>1784812</v>
      </c>
      <c r="C79">
        <v>548.79300000000001</v>
      </c>
      <c r="E79">
        <v>1</v>
      </c>
      <c r="F79">
        <v>1774795</v>
      </c>
      <c r="G79">
        <v>232.68199999999999</v>
      </c>
    </row>
    <row r="80" spans="1:15" x14ac:dyDescent="0.2">
      <c r="A80">
        <v>2</v>
      </c>
      <c r="B80">
        <v>1815287</v>
      </c>
      <c r="C80">
        <v>178.39400000000001</v>
      </c>
      <c r="E80">
        <v>2998</v>
      </c>
      <c r="F80">
        <v>1782032</v>
      </c>
      <c r="G80">
        <v>2191.2469999999998</v>
      </c>
    </row>
  </sheetData>
  <mergeCells count="12">
    <mergeCell ref="K1:M1"/>
    <mergeCell ref="B9:C9"/>
    <mergeCell ref="D9:E9"/>
    <mergeCell ref="F9:G9"/>
    <mergeCell ref="E17:G17"/>
    <mergeCell ref="A17:C17"/>
    <mergeCell ref="A9:A10"/>
    <mergeCell ref="B1:D1"/>
    <mergeCell ref="H1:J1"/>
    <mergeCell ref="E1:G1"/>
    <mergeCell ref="I17:K17"/>
    <mergeCell ref="M17:O17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Parameters</vt:lpstr>
      <vt:lpstr>Training-data</vt:lpstr>
      <vt:lpstr>Test-data</vt:lpstr>
      <vt:lpstr>Summary</vt:lpstr>
      <vt:lpstr>Analysis</vt:lpstr>
      <vt:lpstr>Ziegler-Nichols</vt:lpstr>
      <vt:lpstr>Cohen</vt:lpstr>
      <vt:lpstr>AMIGO</vt:lpstr>
      <vt:lpstr>Tunning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Rosa</dc:creator>
  <cp:lastModifiedBy>Nelson Souto Rosa</cp:lastModifiedBy>
  <dcterms:created xsi:type="dcterms:W3CDTF">2022-04-08T18:09:07Z</dcterms:created>
  <dcterms:modified xsi:type="dcterms:W3CDTF">2022-09-23T21:53:36Z</dcterms:modified>
</cp:coreProperties>
</file>