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496" windowHeight="7440" tabRatio="500" activeTab="1"/>
  </bookViews>
  <sheets>
    <sheet name="Sheet1" sheetId="1" r:id="rId1"/>
    <sheet name="Sheet2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" i="2"/>
  <c r="N36"/>
  <c r="N33"/>
  <c r="N34"/>
  <c r="G41"/>
  <c r="G38"/>
  <c r="G35"/>
  <c r="C13"/>
  <c r="C15"/>
  <c r="D13"/>
  <c r="D15"/>
  <c r="E13"/>
  <c r="E15"/>
  <c r="F13"/>
  <c r="F15"/>
  <c r="G13"/>
  <c r="G15"/>
  <c r="H13"/>
  <c r="H15"/>
  <c r="I13"/>
  <c r="I15"/>
  <c r="J13"/>
  <c r="J15"/>
  <c r="K13"/>
  <c r="K15"/>
  <c r="C16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B15"/>
  <c r="B16"/>
  <c r="B17"/>
  <c r="B18"/>
  <c r="B19"/>
  <c r="B20"/>
  <c r="B21"/>
  <c r="B22"/>
</calcChain>
</file>

<file path=xl/sharedStrings.xml><?xml version="1.0" encoding="utf-8"?>
<sst xmlns="http://schemas.openxmlformats.org/spreadsheetml/2006/main" count="154" uniqueCount="93">
  <si>
    <t>URUN FIYATLANDIRMA</t>
  </si>
  <si>
    <t>Y USD</t>
    <phoneticPr fontId="0" type="noConversion"/>
  </si>
  <si>
    <t>Sales Tax (KDV)</t>
  </si>
  <si>
    <t>SALES TAX (KDV)</t>
  </si>
  <si>
    <t>3A</t>
    <phoneticPr fontId="0" type="noConversion"/>
  </si>
  <si>
    <t>3B</t>
    <phoneticPr fontId="0" type="noConversion"/>
  </si>
  <si>
    <t>3C</t>
    <phoneticPr fontId="0" type="noConversion"/>
  </si>
  <si>
    <t>3D</t>
    <phoneticPr fontId="0" type="noConversion"/>
  </si>
  <si>
    <t>Shipping US to TR PER PIECE</t>
    <phoneticPr fontId="0" type="noConversion"/>
  </si>
  <si>
    <t>4A</t>
    <phoneticPr fontId="0" type="noConversion"/>
  </si>
  <si>
    <t>4B</t>
    <phoneticPr fontId="0" type="noConversion"/>
  </si>
  <si>
    <t>4C</t>
    <phoneticPr fontId="0" type="noConversion"/>
  </si>
  <si>
    <t>4D</t>
    <phoneticPr fontId="0" type="noConversion"/>
  </si>
  <si>
    <t>4E</t>
    <phoneticPr fontId="0" type="noConversion"/>
  </si>
  <si>
    <t>4F</t>
    <phoneticPr fontId="0" type="noConversion"/>
  </si>
  <si>
    <t>4G</t>
    <phoneticPr fontId="0" type="noConversion"/>
  </si>
  <si>
    <t>4H</t>
    <phoneticPr fontId="0" type="noConversion"/>
  </si>
  <si>
    <t>4I</t>
    <phoneticPr fontId="0" type="noConversion"/>
  </si>
  <si>
    <t>4J</t>
    <phoneticPr fontId="0" type="noConversion"/>
  </si>
  <si>
    <t>Credit Card Expenses</t>
    <phoneticPr fontId="0" type="noConversion"/>
  </si>
  <si>
    <t>**</t>
  </si>
  <si>
    <t>FORMUL</t>
    <phoneticPr fontId="0" type="noConversion"/>
  </si>
  <si>
    <t>((MADDE 1 x MADDE 2) + MADDE 3 + MADDE 4) x MADDE 5</t>
    <phoneticPr fontId="0" type="noConversion"/>
  </si>
  <si>
    <t>(((MADDE 1 x MADDE 2) + MADDE 3 + MADDE 4) x MADDE 5) x MADDE 6</t>
    <phoneticPr fontId="0" type="noConversion"/>
  </si>
  <si>
    <t>MUSTERININ GORDUGU</t>
    <phoneticPr fontId="0" type="noConversion"/>
  </si>
  <si>
    <t>(MADDE 1)</t>
    <phoneticPr fontId="0" type="noConversion"/>
  </si>
  <si>
    <t>(MADDE 2 + MADDE 3 + MADDE 4 + MADDE 5)</t>
    <phoneticPr fontId="0" type="noConversion"/>
  </si>
  <si>
    <t xml:space="preserve"> * Note: Items will ship as soon as they are processed and may arrive in multiple</t>
  </si>
  <si>
    <t xml:space="preserve"> boxes on different days.</t>
  </si>
  <si>
    <t xml:space="preserve"> ** This order total is 100% guaranteed. There will</t>
  </si>
  <si>
    <t xml:space="preserve"> never be any additional charges due upon delivery.</t>
  </si>
  <si>
    <t>veya</t>
  </si>
  <si>
    <t>Product Price</t>
  </si>
  <si>
    <t>Service Fee</t>
  </si>
  <si>
    <t>1-3 Products</t>
  </si>
  <si>
    <t>4-6 Products</t>
  </si>
  <si>
    <t>7-9 Products</t>
  </si>
  <si>
    <t>10+Products</t>
  </si>
  <si>
    <t>must be change from admin panel</t>
  </si>
  <si>
    <t>1 Products</t>
  </si>
  <si>
    <t>2 Products</t>
  </si>
  <si>
    <t>3 Products</t>
  </si>
  <si>
    <t>4 Products</t>
  </si>
  <si>
    <t>5 Products</t>
  </si>
  <si>
    <t>6 Products</t>
  </si>
  <si>
    <t>7 Products</t>
  </si>
  <si>
    <t>8 Products</t>
  </si>
  <si>
    <t>9 Products</t>
  </si>
  <si>
    <t>10 Products</t>
  </si>
  <si>
    <t>can be changed</t>
  </si>
  <si>
    <t>Optional</t>
  </si>
  <si>
    <t>Sub Total</t>
  </si>
  <si>
    <t>Service Fee for 1 Product</t>
  </si>
  <si>
    <t>SUB TOTAL</t>
  </si>
  <si>
    <t>Shipping for 1 product ( shipping for 7 days quarantee)</t>
  </si>
  <si>
    <t>Credit Card  Expenses</t>
  </si>
  <si>
    <t>SUB TITAL</t>
  </si>
  <si>
    <t>Customs Fee Optional</t>
  </si>
  <si>
    <t>Customs Fee</t>
  </si>
  <si>
    <t>TOTAL</t>
  </si>
  <si>
    <t>((Y USD x 7%) +Service Fee for product amount + Shipping for product amount) x 3%</t>
  </si>
  <si>
    <t>(((Y USD x 7%) + Service Fee for product amount + Shipping for product amount) x 3%) x Optional Customs Fee</t>
  </si>
  <si>
    <t>If Customs Selected</t>
  </si>
  <si>
    <t>Shipping, Packaging and Service</t>
  </si>
  <si>
    <t>Optional Customs Fee</t>
  </si>
  <si>
    <t>products that have discound will be added 10% on website</t>
  </si>
  <si>
    <t>EXAMPLE: the price after discount is 100$ then it will be 110$ in ushop</t>
  </si>
  <si>
    <t>(MADDE 7 + MADDE 8) x MADDE 6/100</t>
  </si>
  <si>
    <t>copy the subtotal price from the website and paste it in the yellow cell</t>
  </si>
  <si>
    <t>then check the grand total in green down, according to the number of items in the cart</t>
  </si>
  <si>
    <t>number of products</t>
  </si>
  <si>
    <t>10+</t>
  </si>
  <si>
    <t>credit card fee</t>
  </si>
  <si>
    <t>custom fee</t>
  </si>
  <si>
    <t>shipping fee</t>
  </si>
  <si>
    <t>service fee</t>
  </si>
  <si>
    <t>tax fee</t>
  </si>
  <si>
    <t>subtotal</t>
  </si>
  <si>
    <t>Grand Total (Customs included)</t>
  </si>
  <si>
    <t>Total (Customs Excluded)</t>
  </si>
  <si>
    <t>Service Fees</t>
  </si>
  <si>
    <t>???</t>
  </si>
  <si>
    <t>Customs Fees (CF)</t>
  </si>
  <si>
    <t>order sub</t>
  </si>
  <si>
    <t>Shipping and handling</t>
  </si>
  <si>
    <t>Customs Fees</t>
  </si>
  <si>
    <t>Grand Total</t>
  </si>
  <si>
    <t>Tax amount ($total_tax)</t>
  </si>
  <si>
    <t>plus tax ($cumul_tax)</t>
  </si>
  <si>
    <t>service Expenses ($cumul_service)</t>
  </si>
  <si>
    <t>Shipping Expenses ($cumul_shipping)</t>
  </si>
  <si>
    <t>Credit Card Expenses ($cumul_credit_card)</t>
  </si>
  <si>
    <t>Shipping and handeling Fees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</si>
</sst>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[$$-409]* #,##0.00_ ;_-[$$-409]* \-#,##0.00\ ;_-[$$-409]* &quot;-&quot;??_ ;_-@_ 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</font>
    <font>
      <sz val="11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/>
    <xf numFmtId="165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/>
    <xf numFmtId="9" fontId="0" fillId="0" borderId="8" xfId="2" applyFont="1" applyBorder="1"/>
    <xf numFmtId="0" fontId="0" fillId="0" borderId="9" xfId="0" applyBorder="1"/>
    <xf numFmtId="165" fontId="0" fillId="0" borderId="8" xfId="0" applyNumberFormat="1" applyBorder="1"/>
    <xf numFmtId="0" fontId="0" fillId="0" borderId="10" xfId="0" applyBorder="1" applyAlignment="1">
      <alignment horizontal="center"/>
    </xf>
    <xf numFmtId="0" fontId="0" fillId="0" borderId="0" xfId="0" applyBorder="1"/>
    <xf numFmtId="9" fontId="0" fillId="0" borderId="0" xfId="2" applyFont="1" applyBorder="1"/>
    <xf numFmtId="0" fontId="0" fillId="0" borderId="11" xfId="0" applyBorder="1"/>
    <xf numFmtId="165" fontId="2" fillId="0" borderId="0" xfId="0" applyNumberFormat="1" applyFont="1"/>
    <xf numFmtId="0" fontId="2" fillId="0" borderId="0" xfId="0" applyFont="1"/>
    <xf numFmtId="0" fontId="0" fillId="0" borderId="4" xfId="0" applyBorder="1"/>
    <xf numFmtId="0" fontId="0" fillId="0" borderId="10" xfId="0" applyBorder="1"/>
    <xf numFmtId="0" fontId="0" fillId="0" borderId="7" xfId="0" applyBorder="1"/>
    <xf numFmtId="49" fontId="0" fillId="0" borderId="10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2" xfId="2" applyFont="1" applyBorder="1"/>
    <xf numFmtId="165" fontId="0" fillId="0" borderId="2" xfId="0" applyNumberFormat="1" applyBorder="1"/>
    <xf numFmtId="0" fontId="0" fillId="0" borderId="0" xfId="0" applyBorder="1" applyAlignment="1">
      <alignment horizontal="center"/>
    </xf>
    <xf numFmtId="165" fontId="2" fillId="0" borderId="0" xfId="0" applyNumberFormat="1" applyFont="1" applyBorder="1"/>
    <xf numFmtId="49" fontId="0" fillId="0" borderId="1" xfId="0" applyNumberFormat="1" applyFill="1" applyBorder="1" applyAlignment="1">
      <alignment horizontal="left"/>
    </xf>
    <xf numFmtId="0" fontId="0" fillId="0" borderId="0" xfId="0" applyFill="1" applyBorder="1"/>
    <xf numFmtId="165" fontId="0" fillId="0" borderId="0" xfId="0" applyNumberFormat="1"/>
    <xf numFmtId="49" fontId="2" fillId="0" borderId="5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4" fontId="0" fillId="0" borderId="0" xfId="0" applyNumberFormat="1"/>
    <xf numFmtId="164" fontId="0" fillId="0" borderId="5" xfId="1" applyFont="1" applyBorder="1"/>
    <xf numFmtId="164" fontId="0" fillId="0" borderId="0" xfId="1" applyFont="1" applyBorder="1"/>
    <xf numFmtId="164" fontId="0" fillId="0" borderId="8" xfId="1" applyFont="1" applyBorder="1"/>
    <xf numFmtId="164" fontId="0" fillId="0" borderId="8" xfId="1" applyFont="1" applyBorder="1" applyAlignment="1">
      <alignment horizontal="center"/>
    </xf>
    <xf numFmtId="0" fontId="3" fillId="2" borderId="12" xfId="0" applyFont="1" applyFill="1" applyBorder="1"/>
    <xf numFmtId="0" fontId="0" fillId="0" borderId="12" xfId="0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0" borderId="12" xfId="0" applyFill="1" applyBorder="1"/>
    <xf numFmtId="0" fontId="0" fillId="6" borderId="12" xfId="0" applyFill="1" applyBorder="1"/>
    <xf numFmtId="0" fontId="0" fillId="7" borderId="12" xfId="0" applyFill="1" applyBorder="1"/>
    <xf numFmtId="0" fontId="0" fillId="8" borderId="12" xfId="0" applyFill="1" applyBorder="1"/>
    <xf numFmtId="165" fontId="0" fillId="0" borderId="4" xfId="0" applyNumberFormat="1" applyBorder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98611</xdr:colOff>
      <xdr:row>27</xdr:row>
      <xdr:rowOff>152400</xdr:rowOff>
    </xdr:from>
    <xdr:to>
      <xdr:col>2</xdr:col>
      <xdr:colOff>434980</xdr:colOff>
      <xdr:row>45</xdr:row>
      <xdr:rowOff>182880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611" y="5477435"/>
          <a:ext cx="4746364" cy="35805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3594848</xdr:colOff>
      <xdr:row>32</xdr:row>
      <xdr:rowOff>53788</xdr:rowOff>
    </xdr:from>
    <xdr:to>
      <xdr:col>1</xdr:col>
      <xdr:colOff>502024</xdr:colOff>
      <xdr:row>34</xdr:row>
      <xdr:rowOff>26894</xdr:rowOff>
    </xdr:to>
    <xdr:sp macro="" textlink="">
      <xdr:nvSpPr>
        <xdr:cNvPr id="4" name="Rectangle 3"/>
        <xdr:cNvSpPr/>
      </xdr:nvSpPr>
      <xdr:spPr>
        <a:xfrm>
          <a:off x="3594848" y="6364941"/>
          <a:ext cx="851647" cy="36755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3550024</xdr:colOff>
      <xdr:row>34</xdr:row>
      <xdr:rowOff>80682</xdr:rowOff>
    </xdr:from>
    <xdr:to>
      <xdr:col>1</xdr:col>
      <xdr:colOff>457200</xdr:colOff>
      <xdr:row>36</xdr:row>
      <xdr:rowOff>53788</xdr:rowOff>
    </xdr:to>
    <xdr:sp macro="" textlink="">
      <xdr:nvSpPr>
        <xdr:cNvPr id="7" name="Rectangle 6"/>
        <xdr:cNvSpPr/>
      </xdr:nvSpPr>
      <xdr:spPr>
        <a:xfrm>
          <a:off x="3550024" y="6786282"/>
          <a:ext cx="851647" cy="36755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502025</xdr:colOff>
      <xdr:row>24</xdr:row>
      <xdr:rowOff>116543</xdr:rowOff>
    </xdr:from>
    <xdr:to>
      <xdr:col>2</xdr:col>
      <xdr:colOff>376518</xdr:colOff>
      <xdr:row>33</xdr:row>
      <xdr:rowOff>40341</xdr:rowOff>
    </xdr:to>
    <xdr:cxnSp macro="">
      <xdr:nvCxnSpPr>
        <xdr:cNvPr id="9" name="Curved Connector 8"/>
        <xdr:cNvCxnSpPr>
          <a:endCxn id="4" idx="3"/>
        </xdr:cNvCxnSpPr>
      </xdr:nvCxnSpPr>
      <xdr:spPr>
        <a:xfrm rot="5400000">
          <a:off x="3870514" y="5425890"/>
          <a:ext cx="1698809" cy="546846"/>
        </a:xfrm>
        <a:prstGeom prst="curved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466166</xdr:colOff>
      <xdr:row>25</xdr:row>
      <xdr:rowOff>116545</xdr:rowOff>
    </xdr:from>
    <xdr:to>
      <xdr:col>2</xdr:col>
      <xdr:colOff>493058</xdr:colOff>
      <xdr:row>35</xdr:row>
      <xdr:rowOff>76201</xdr:rowOff>
    </xdr:to>
    <xdr:cxnSp macro="">
      <xdr:nvCxnSpPr>
        <xdr:cNvPr id="11" name="Curved Connector 10"/>
        <xdr:cNvCxnSpPr/>
      </xdr:nvCxnSpPr>
      <xdr:spPr>
        <a:xfrm rot="5400000">
          <a:off x="3794314" y="5663456"/>
          <a:ext cx="1931892" cy="699245"/>
        </a:xfrm>
        <a:prstGeom prst="curvedConnector3">
          <a:avLst>
            <a:gd name="adj1" fmla="val 9965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opLeftCell="A28" zoomScale="85" zoomScaleNormal="85" workbookViewId="0">
      <selection activeCell="G43" sqref="G43"/>
    </sheetView>
  </sheetViews>
  <sheetFormatPr defaultColWidth="11" defaultRowHeight="15.6"/>
  <cols>
    <col min="1" max="1" width="7.8984375" style="1" customWidth="1"/>
    <col min="2" max="2" width="24.8984375" customWidth="1"/>
    <col min="4" max="4" width="17.09765625" customWidth="1"/>
    <col min="5" max="5" width="59.8984375" customWidth="1"/>
    <col min="6" max="6" width="27" bestFit="1" customWidth="1"/>
    <col min="7" max="7" width="17.8984375" customWidth="1"/>
    <col min="8" max="8" width="30.59765625" bestFit="1" customWidth="1"/>
  </cols>
  <sheetData>
    <row r="1" spans="1:8" ht="16.2" thickBot="1"/>
    <row r="2" spans="1:8" ht="16.2" thickBot="1">
      <c r="A2" s="2" t="s">
        <v>0</v>
      </c>
      <c r="B2" s="3"/>
      <c r="C2" s="3"/>
      <c r="D2" s="3"/>
      <c r="E2" s="3"/>
      <c r="F2" s="4"/>
    </row>
    <row r="3" spans="1:8">
      <c r="A3" s="5">
        <v>1</v>
      </c>
      <c r="B3" s="6" t="s">
        <v>32</v>
      </c>
      <c r="C3" s="7" t="s">
        <v>1</v>
      </c>
      <c r="D3" s="6"/>
      <c r="E3" s="6"/>
      <c r="F3" s="8"/>
      <c r="G3" s="9">
        <v>100</v>
      </c>
      <c r="H3" s="8" t="s">
        <v>32</v>
      </c>
    </row>
    <row r="4" spans="1:8" ht="16.2" thickBot="1">
      <c r="A4" s="10">
        <v>2</v>
      </c>
      <c r="B4" s="11" t="s">
        <v>2</v>
      </c>
      <c r="C4" s="12">
        <v>7.0000000000000007E-2</v>
      </c>
      <c r="D4" s="11" t="s">
        <v>49</v>
      </c>
      <c r="E4" s="11" t="s">
        <v>38</v>
      </c>
      <c r="F4" s="13"/>
      <c r="G4" s="14">
        <v>7</v>
      </c>
      <c r="H4" s="13" t="s">
        <v>3</v>
      </c>
    </row>
    <row r="5" spans="1:8" ht="16.2" thickBot="1">
      <c r="A5" s="15"/>
      <c r="B5" s="16"/>
      <c r="C5" s="17"/>
      <c r="D5" s="3"/>
      <c r="E5" s="16"/>
      <c r="F5" s="18"/>
      <c r="G5" s="19">
        <v>107</v>
      </c>
      <c r="H5" s="20" t="s">
        <v>51</v>
      </c>
    </row>
    <row r="6" spans="1:8">
      <c r="A6" s="5">
        <v>3</v>
      </c>
      <c r="B6" s="21" t="s">
        <v>33</v>
      </c>
      <c r="C6" s="41"/>
      <c r="D6" s="16" t="s">
        <v>49</v>
      </c>
      <c r="E6" s="6"/>
      <c r="F6" s="8"/>
      <c r="G6" s="54">
        <v>5</v>
      </c>
      <c r="H6" s="57" t="s">
        <v>52</v>
      </c>
    </row>
    <row r="7" spans="1:8">
      <c r="A7" s="15" t="s">
        <v>4</v>
      </c>
      <c r="B7" s="22" t="s">
        <v>34</v>
      </c>
      <c r="C7" s="42">
        <v>5</v>
      </c>
      <c r="D7" s="16" t="s">
        <v>49</v>
      </c>
      <c r="E7" s="16" t="s">
        <v>38</v>
      </c>
      <c r="F7" s="18"/>
      <c r="G7" s="55"/>
      <c r="H7" s="58"/>
    </row>
    <row r="8" spans="1:8">
      <c r="A8" s="15" t="s">
        <v>5</v>
      </c>
      <c r="B8" s="22" t="s">
        <v>35</v>
      </c>
      <c r="C8" s="42">
        <v>10</v>
      </c>
      <c r="D8" s="16" t="s">
        <v>49</v>
      </c>
      <c r="E8" s="16" t="s">
        <v>38</v>
      </c>
      <c r="F8" s="18"/>
      <c r="G8" s="55"/>
      <c r="H8" s="58"/>
    </row>
    <row r="9" spans="1:8">
      <c r="A9" s="15" t="s">
        <v>6</v>
      </c>
      <c r="B9" s="22" t="s">
        <v>36</v>
      </c>
      <c r="C9" s="42">
        <v>20</v>
      </c>
      <c r="D9" s="16" t="s">
        <v>49</v>
      </c>
      <c r="E9" s="16" t="s">
        <v>38</v>
      </c>
      <c r="F9" s="18"/>
      <c r="G9" s="55"/>
      <c r="H9" s="58"/>
    </row>
    <row r="10" spans="1:8" ht="16.2" thickBot="1">
      <c r="A10" s="10" t="s">
        <v>7</v>
      </c>
      <c r="B10" s="23" t="s">
        <v>37</v>
      </c>
      <c r="C10" s="43">
        <v>25</v>
      </c>
      <c r="D10" s="11" t="s">
        <v>49</v>
      </c>
      <c r="E10" s="11" t="s">
        <v>38</v>
      </c>
      <c r="F10" s="13"/>
      <c r="G10" s="56"/>
      <c r="H10" s="59"/>
    </row>
    <row r="11" spans="1:8" ht="16.2" thickBot="1">
      <c r="A11" s="15"/>
      <c r="B11" s="22"/>
      <c r="C11" s="42"/>
      <c r="D11" s="3"/>
      <c r="E11" s="16"/>
      <c r="F11" s="18"/>
      <c r="G11" s="19">
        <v>112</v>
      </c>
      <c r="H11" s="20" t="s">
        <v>53</v>
      </c>
    </row>
    <row r="12" spans="1:8">
      <c r="A12" s="5">
        <v>4</v>
      </c>
      <c r="B12" s="21" t="s">
        <v>8</v>
      </c>
      <c r="C12" s="6"/>
      <c r="D12" s="16" t="s">
        <v>49</v>
      </c>
      <c r="E12" s="6"/>
      <c r="F12" s="8"/>
      <c r="G12" s="60">
        <v>32</v>
      </c>
      <c r="H12" s="63" t="s">
        <v>54</v>
      </c>
    </row>
    <row r="13" spans="1:8">
      <c r="A13" s="15" t="s">
        <v>9</v>
      </c>
      <c r="B13" s="24" t="s">
        <v>39</v>
      </c>
      <c r="C13" s="26">
        <v>32</v>
      </c>
      <c r="D13" s="16" t="s">
        <v>49</v>
      </c>
      <c r="E13" s="16" t="s">
        <v>38</v>
      </c>
      <c r="F13" s="18"/>
      <c r="G13" s="61"/>
      <c r="H13" s="64"/>
    </row>
    <row r="14" spans="1:8">
      <c r="A14" s="15" t="s">
        <v>10</v>
      </c>
      <c r="B14" s="24" t="s">
        <v>40</v>
      </c>
      <c r="C14" s="42">
        <v>43</v>
      </c>
      <c r="D14" s="16" t="s">
        <v>49</v>
      </c>
      <c r="E14" s="16" t="s">
        <v>38</v>
      </c>
      <c r="F14" s="18"/>
      <c r="G14" s="61"/>
      <c r="H14" s="64"/>
    </row>
    <row r="15" spans="1:8">
      <c r="A15" s="15" t="s">
        <v>11</v>
      </c>
      <c r="B15" s="24" t="s">
        <v>41</v>
      </c>
      <c r="C15" s="42">
        <v>55</v>
      </c>
      <c r="D15" s="16" t="s">
        <v>49</v>
      </c>
      <c r="E15" s="16" t="s">
        <v>38</v>
      </c>
      <c r="F15" s="18"/>
      <c r="G15" s="61"/>
      <c r="H15" s="64"/>
    </row>
    <row r="16" spans="1:8">
      <c r="A16" s="15" t="s">
        <v>12</v>
      </c>
      <c r="B16" s="24" t="s">
        <v>42</v>
      </c>
      <c r="C16" s="26">
        <v>66</v>
      </c>
      <c r="D16" s="16" t="s">
        <v>49</v>
      </c>
      <c r="E16" s="16" t="s">
        <v>38</v>
      </c>
      <c r="F16" s="18"/>
      <c r="G16" s="61"/>
      <c r="H16" s="64"/>
    </row>
    <row r="17" spans="1:9">
      <c r="A17" s="15" t="s">
        <v>13</v>
      </c>
      <c r="B17" s="24" t="s">
        <v>43</v>
      </c>
      <c r="C17" s="26">
        <v>78</v>
      </c>
      <c r="D17" s="16" t="s">
        <v>49</v>
      </c>
      <c r="E17" s="16" t="s">
        <v>38</v>
      </c>
      <c r="F17" s="18"/>
      <c r="G17" s="61"/>
      <c r="H17" s="64"/>
    </row>
    <row r="18" spans="1:9">
      <c r="A18" s="15" t="s">
        <v>14</v>
      </c>
      <c r="B18" s="24" t="s">
        <v>44</v>
      </c>
      <c r="C18" s="26">
        <v>88</v>
      </c>
      <c r="D18" s="16" t="s">
        <v>49</v>
      </c>
      <c r="E18" s="16" t="s">
        <v>38</v>
      </c>
      <c r="F18" s="18"/>
      <c r="G18" s="61"/>
      <c r="H18" s="64"/>
    </row>
    <row r="19" spans="1:9">
      <c r="A19" s="15" t="s">
        <v>15</v>
      </c>
      <c r="B19" s="24" t="s">
        <v>45</v>
      </c>
      <c r="C19" s="26">
        <v>99</v>
      </c>
      <c r="D19" s="16" t="s">
        <v>49</v>
      </c>
      <c r="E19" s="16" t="s">
        <v>38</v>
      </c>
      <c r="F19" s="18"/>
      <c r="G19" s="61"/>
      <c r="H19" s="64"/>
    </row>
    <row r="20" spans="1:9">
      <c r="A20" s="15" t="s">
        <v>16</v>
      </c>
      <c r="B20" s="24" t="s">
        <v>46</v>
      </c>
      <c r="C20" s="26">
        <v>109</v>
      </c>
      <c r="D20" s="16" t="s">
        <v>49</v>
      </c>
      <c r="E20" s="16" t="s">
        <v>38</v>
      </c>
      <c r="F20" s="18"/>
      <c r="G20" s="61"/>
      <c r="H20" s="64"/>
    </row>
    <row r="21" spans="1:9">
      <c r="A21" s="15" t="s">
        <v>17</v>
      </c>
      <c r="B21" s="24" t="s">
        <v>47</v>
      </c>
      <c r="C21" s="26">
        <v>119</v>
      </c>
      <c r="D21" s="16" t="s">
        <v>49</v>
      </c>
      <c r="E21" s="16" t="s">
        <v>38</v>
      </c>
      <c r="F21" s="18"/>
      <c r="G21" s="61"/>
      <c r="H21" s="64"/>
    </row>
    <row r="22" spans="1:9" ht="16.2" thickBot="1">
      <c r="A22" s="10" t="s">
        <v>18</v>
      </c>
      <c r="B22" s="25" t="s">
        <v>48</v>
      </c>
      <c r="C22" s="44">
        <v>130</v>
      </c>
      <c r="D22" s="11" t="s">
        <v>49</v>
      </c>
      <c r="E22" s="11" t="s">
        <v>38</v>
      </c>
      <c r="F22" s="13"/>
      <c r="G22" s="62"/>
      <c r="H22" s="65"/>
    </row>
    <row r="23" spans="1:9" ht="16.2" thickBot="1">
      <c r="A23" s="15"/>
      <c r="B23" s="24"/>
      <c r="C23" s="26"/>
      <c r="D23" s="11"/>
      <c r="E23" s="16"/>
      <c r="F23" s="18"/>
      <c r="G23" s="19">
        <v>144</v>
      </c>
      <c r="H23" s="20" t="s">
        <v>53</v>
      </c>
    </row>
    <row r="24" spans="1:9" ht="16.2" thickBot="1">
      <c r="A24" s="27">
        <v>5</v>
      </c>
      <c r="B24" s="28" t="s">
        <v>19</v>
      </c>
      <c r="C24" s="29">
        <v>0.03</v>
      </c>
      <c r="D24" s="11" t="s">
        <v>49</v>
      </c>
      <c r="E24" s="3" t="s">
        <v>38</v>
      </c>
      <c r="F24" s="4"/>
      <c r="G24" s="30">
        <v>4.32</v>
      </c>
      <c r="H24" s="4" t="s">
        <v>55</v>
      </c>
    </row>
    <row r="25" spans="1:9" s="16" customFormat="1" ht="16.2" thickBot="1">
      <c r="A25" s="31"/>
      <c r="C25" s="17"/>
      <c r="G25" s="32">
        <v>148.32</v>
      </c>
      <c r="H25" s="20" t="s">
        <v>56</v>
      </c>
    </row>
    <row r="26" spans="1:9" ht="16.2" thickBot="1">
      <c r="A26" s="27">
        <v>6</v>
      </c>
      <c r="B26" s="33" t="s">
        <v>58</v>
      </c>
      <c r="C26" s="29">
        <v>0.1</v>
      </c>
      <c r="D26" s="3" t="s">
        <v>49</v>
      </c>
      <c r="E26" s="3" t="s">
        <v>38</v>
      </c>
      <c r="F26" s="4" t="s">
        <v>50</v>
      </c>
      <c r="G26" s="30">
        <v>14.83</v>
      </c>
      <c r="H26" s="4" t="s">
        <v>57</v>
      </c>
      <c r="I26" s="34" t="s">
        <v>20</v>
      </c>
    </row>
    <row r="27" spans="1:9">
      <c r="G27" s="19">
        <v>163.15</v>
      </c>
      <c r="H27" s="20" t="s">
        <v>59</v>
      </c>
    </row>
    <row r="28" spans="1:9">
      <c r="G28" s="35"/>
    </row>
    <row r="30" spans="1:9" ht="16.2" thickBot="1"/>
    <row r="31" spans="1:9">
      <c r="A31" s="5"/>
      <c r="B31" s="36" t="s">
        <v>21</v>
      </c>
      <c r="C31" s="6"/>
      <c r="D31" s="6"/>
      <c r="E31" s="6"/>
      <c r="F31" s="8"/>
    </row>
    <row r="32" spans="1:9">
      <c r="A32" s="15"/>
      <c r="B32" s="37" t="s">
        <v>60</v>
      </c>
      <c r="C32" s="16"/>
      <c r="D32" s="16"/>
      <c r="E32" s="16"/>
      <c r="F32" s="18"/>
    </row>
    <row r="33" spans="1:7">
      <c r="A33" s="15"/>
      <c r="B33" s="37" t="s">
        <v>61</v>
      </c>
      <c r="C33" s="16"/>
      <c r="D33" s="16"/>
      <c r="E33" s="16"/>
      <c r="F33" s="18" t="s">
        <v>62</v>
      </c>
    </row>
    <row r="34" spans="1:7">
      <c r="A34" s="15" t="s">
        <v>31</v>
      </c>
      <c r="B34" s="16" t="s">
        <v>22</v>
      </c>
      <c r="C34" s="16"/>
      <c r="D34" s="16"/>
      <c r="E34" s="16"/>
      <c r="F34" s="18"/>
    </row>
    <row r="35" spans="1:7" ht="16.2" thickBot="1">
      <c r="A35" s="10"/>
      <c r="B35" s="11" t="s">
        <v>23</v>
      </c>
      <c r="C35" s="11"/>
      <c r="D35" s="11"/>
      <c r="E35" s="11"/>
      <c r="F35" s="13" t="s">
        <v>62</v>
      </c>
    </row>
    <row r="37" spans="1:7" ht="16.2" thickBot="1"/>
    <row r="38" spans="1:7">
      <c r="A38" s="5"/>
      <c r="B38" s="36" t="s">
        <v>24</v>
      </c>
      <c r="C38" s="6"/>
      <c r="D38" s="6"/>
      <c r="E38" s="6"/>
      <c r="F38" s="8"/>
    </row>
    <row r="39" spans="1:7">
      <c r="A39" s="15">
        <v>7</v>
      </c>
      <c r="B39" s="16" t="s">
        <v>32</v>
      </c>
      <c r="C39" s="38" t="s">
        <v>1</v>
      </c>
      <c r="D39" s="39" t="s">
        <v>25</v>
      </c>
      <c r="E39" s="16"/>
      <c r="F39" s="18"/>
      <c r="G39">
        <v>100</v>
      </c>
    </row>
    <row r="40" spans="1:7">
      <c r="A40" s="15">
        <v>8</v>
      </c>
      <c r="B40" s="16" t="s">
        <v>63</v>
      </c>
      <c r="C40" s="16"/>
      <c r="D40" s="16" t="s">
        <v>26</v>
      </c>
      <c r="E40" s="16"/>
      <c r="F40" s="18"/>
      <c r="G40">
        <v>70</v>
      </c>
    </row>
    <row r="41" spans="1:7" ht="16.2" thickBot="1">
      <c r="A41" s="10">
        <v>9</v>
      </c>
      <c r="B41" s="11" t="s">
        <v>64</v>
      </c>
      <c r="C41" s="11"/>
      <c r="D41" s="11" t="s">
        <v>67</v>
      </c>
      <c r="E41" s="11"/>
      <c r="F41" s="13" t="s">
        <v>62</v>
      </c>
      <c r="G41">
        <v>17</v>
      </c>
    </row>
    <row r="45" spans="1:7" ht="16.2" thickBot="1"/>
    <row r="46" spans="1:7">
      <c r="A46" s="5">
        <v>10</v>
      </c>
      <c r="B46" s="6" t="s">
        <v>65</v>
      </c>
      <c r="C46" s="6"/>
      <c r="D46" s="6"/>
      <c r="E46" s="6"/>
      <c r="F46" s="6" t="s">
        <v>49</v>
      </c>
      <c r="G46" s="8" t="s">
        <v>38</v>
      </c>
    </row>
    <row r="47" spans="1:7" ht="16.2" thickBot="1">
      <c r="A47" s="10"/>
      <c r="B47" s="11" t="s">
        <v>66</v>
      </c>
      <c r="C47" s="11"/>
      <c r="D47" s="11"/>
      <c r="E47" s="11"/>
      <c r="F47" s="11"/>
      <c r="G47" s="13"/>
    </row>
    <row r="51" spans="1:1">
      <c r="A51" s="40" t="s">
        <v>27</v>
      </c>
    </row>
    <row r="52" spans="1:1">
      <c r="A52" s="40" t="s">
        <v>28</v>
      </c>
    </row>
    <row r="53" spans="1:1">
      <c r="A53" s="40" t="s">
        <v>29</v>
      </c>
    </row>
    <row r="54" spans="1:1">
      <c r="A54" s="40" t="s">
        <v>30</v>
      </c>
    </row>
  </sheetData>
  <mergeCells count="4">
    <mergeCell ref="G6:G10"/>
    <mergeCell ref="H6:H10"/>
    <mergeCell ref="G12:G22"/>
    <mergeCell ref="H12:H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41"/>
  <sheetViews>
    <sheetView tabSelected="1" topLeftCell="A13" zoomScale="70" zoomScaleNormal="70" workbookViewId="0">
      <selection activeCell="E33" sqref="E33"/>
    </sheetView>
  </sheetViews>
  <sheetFormatPr defaultRowHeight="15.6"/>
  <cols>
    <col min="1" max="1" width="49.19921875" customWidth="1"/>
    <col min="12" max="12" width="19.796875" bestFit="1" customWidth="1"/>
    <col min="13" max="13" width="4.5" customWidth="1"/>
    <col min="14" max="14" width="10" bestFit="1" customWidth="1"/>
    <col min="15" max="15" width="4.69921875" customWidth="1"/>
    <col min="16" max="16" width="5.09765625" customWidth="1"/>
    <col min="17" max="17" width="4.59765625" customWidth="1"/>
  </cols>
  <sheetData>
    <row r="1" spans="1:12">
      <c r="A1" s="66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2">
      <c r="A2" s="66" t="s">
        <v>69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4" spans="1:12">
      <c r="A4" s="45" t="s">
        <v>70</v>
      </c>
      <c r="B4" s="45">
        <v>1</v>
      </c>
      <c r="C4" s="45">
        <v>2</v>
      </c>
      <c r="D4" s="45">
        <v>3</v>
      </c>
      <c r="E4" s="45">
        <v>4</v>
      </c>
      <c r="F4" s="45">
        <v>5</v>
      </c>
      <c r="G4" s="45">
        <v>6</v>
      </c>
      <c r="H4" s="45">
        <v>7</v>
      </c>
      <c r="I4" s="45">
        <v>8</v>
      </c>
      <c r="J4" s="45">
        <v>9</v>
      </c>
      <c r="K4" s="45" t="s">
        <v>71</v>
      </c>
    </row>
    <row r="5" spans="1:12">
      <c r="A5" s="46" t="s">
        <v>72</v>
      </c>
      <c r="B5" s="46">
        <v>0.03</v>
      </c>
      <c r="C5" s="46">
        <v>0.03</v>
      </c>
      <c r="D5" s="46">
        <v>0.03</v>
      </c>
      <c r="E5" s="46">
        <v>0.03</v>
      </c>
      <c r="F5" s="46">
        <v>0.03</v>
      </c>
      <c r="G5" s="46">
        <v>0.03</v>
      </c>
      <c r="H5" s="46">
        <v>0.03</v>
      </c>
      <c r="I5" s="46">
        <v>0.03</v>
      </c>
      <c r="J5" s="46">
        <v>0.03</v>
      </c>
      <c r="K5" s="46">
        <v>0.03</v>
      </c>
    </row>
    <row r="6" spans="1:12">
      <c r="A6" s="46" t="s">
        <v>73</v>
      </c>
      <c r="B6" s="46">
        <v>0.1</v>
      </c>
      <c r="C6" s="46">
        <v>0.1</v>
      </c>
      <c r="D6" s="46">
        <v>0.1</v>
      </c>
      <c r="E6" s="46">
        <v>0.1</v>
      </c>
      <c r="F6" s="46">
        <v>0.1</v>
      </c>
      <c r="G6" s="46">
        <v>0.1</v>
      </c>
      <c r="H6" s="46">
        <v>0.1</v>
      </c>
      <c r="I6" s="46">
        <v>0.1</v>
      </c>
      <c r="J6" s="46">
        <v>0.1</v>
      </c>
      <c r="K6" s="46">
        <v>0.1</v>
      </c>
    </row>
    <row r="7" spans="1:12">
      <c r="A7" s="46" t="s">
        <v>74</v>
      </c>
      <c r="B7" s="46">
        <v>32</v>
      </c>
      <c r="C7" s="53">
        <v>43</v>
      </c>
      <c r="D7" s="46">
        <v>55</v>
      </c>
      <c r="E7" s="46">
        <v>66</v>
      </c>
      <c r="F7" s="46">
        <v>78</v>
      </c>
      <c r="G7" s="46">
        <v>88</v>
      </c>
      <c r="H7" s="46">
        <v>99</v>
      </c>
      <c r="I7" s="46">
        <v>109</v>
      </c>
      <c r="J7" s="46">
        <v>119</v>
      </c>
      <c r="K7" s="46">
        <v>130</v>
      </c>
    </row>
    <row r="8" spans="1:12">
      <c r="A8" s="46" t="s">
        <v>75</v>
      </c>
      <c r="B8" s="46">
        <v>5</v>
      </c>
      <c r="C8" s="53">
        <v>5</v>
      </c>
      <c r="D8" s="46">
        <v>5</v>
      </c>
      <c r="E8" s="46">
        <v>10</v>
      </c>
      <c r="F8" s="46">
        <v>10</v>
      </c>
      <c r="G8" s="46">
        <v>10</v>
      </c>
      <c r="H8" s="46">
        <v>20</v>
      </c>
      <c r="I8" s="46">
        <v>20</v>
      </c>
      <c r="J8" s="46">
        <v>20</v>
      </c>
      <c r="K8" s="46">
        <v>25</v>
      </c>
    </row>
    <row r="9" spans="1:12">
      <c r="A9" s="46" t="s">
        <v>76</v>
      </c>
      <c r="B9" s="46">
        <v>7.0000000000000007E-2</v>
      </c>
      <c r="C9" s="46">
        <v>7.0000000000000007E-2</v>
      </c>
      <c r="D9" s="46">
        <v>7.0000000000000007E-2</v>
      </c>
      <c r="E9" s="46">
        <v>7.0000000000000007E-2</v>
      </c>
      <c r="F9" s="46">
        <v>7.0000000000000007E-2</v>
      </c>
      <c r="G9" s="46">
        <v>7.0000000000000007E-2</v>
      </c>
      <c r="H9" s="46">
        <v>7.0000000000000007E-2</v>
      </c>
      <c r="I9" s="46">
        <v>7.0000000000000007E-2</v>
      </c>
      <c r="J9" s="46">
        <v>7.0000000000000007E-2</v>
      </c>
      <c r="K9" s="46">
        <v>7.0000000000000007E-2</v>
      </c>
    </row>
    <row r="11" spans="1:12" s="66" customFormat="1"/>
    <row r="12" spans="1:12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>
      <c r="A13" s="46" t="s">
        <v>77</v>
      </c>
      <c r="B13" s="49">
        <v>146</v>
      </c>
      <c r="C13" s="50">
        <f>B13</f>
        <v>146</v>
      </c>
      <c r="D13" s="50">
        <f t="shared" ref="D13:J13" si="0">C13</f>
        <v>146</v>
      </c>
      <c r="E13" s="50">
        <f t="shared" si="0"/>
        <v>146</v>
      </c>
      <c r="F13" s="50">
        <f t="shared" si="0"/>
        <v>146</v>
      </c>
      <c r="G13" s="50">
        <f t="shared" si="0"/>
        <v>146</v>
      </c>
      <c r="H13" s="50">
        <f t="shared" si="0"/>
        <v>146</v>
      </c>
      <c r="I13" s="50">
        <f t="shared" si="0"/>
        <v>146</v>
      </c>
      <c r="J13" s="50">
        <f t="shared" si="0"/>
        <v>146</v>
      </c>
      <c r="K13" s="50">
        <f>J13</f>
        <v>146</v>
      </c>
      <c r="L13" s="34"/>
    </row>
    <row r="14" spans="1:12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>
      <c r="A15" s="46" t="s">
        <v>87</v>
      </c>
      <c r="B15" s="46">
        <f>B13*B9</f>
        <v>10.220000000000001</v>
      </c>
      <c r="C15" s="46">
        <f t="shared" ref="C15:K15" si="1">C13*C9</f>
        <v>10.220000000000001</v>
      </c>
      <c r="D15" s="46">
        <f t="shared" si="1"/>
        <v>10.220000000000001</v>
      </c>
      <c r="E15" s="46">
        <f t="shared" si="1"/>
        <v>10.220000000000001</v>
      </c>
      <c r="F15" s="46">
        <f t="shared" si="1"/>
        <v>10.220000000000001</v>
      </c>
      <c r="G15" s="46">
        <f t="shared" si="1"/>
        <v>10.220000000000001</v>
      </c>
      <c r="H15" s="46">
        <f t="shared" si="1"/>
        <v>10.220000000000001</v>
      </c>
      <c r="I15" s="46">
        <f t="shared" si="1"/>
        <v>10.220000000000001</v>
      </c>
      <c r="J15" s="46">
        <f t="shared" si="1"/>
        <v>10.220000000000001</v>
      </c>
      <c r="K15" s="46">
        <f t="shared" si="1"/>
        <v>10.220000000000001</v>
      </c>
    </row>
    <row r="16" spans="1:12">
      <c r="A16" s="46" t="s">
        <v>88</v>
      </c>
      <c r="B16" s="46">
        <f>B13+B15</f>
        <v>156.22</v>
      </c>
      <c r="C16" s="46">
        <f t="shared" ref="C16:K16" si="2">C13+C15</f>
        <v>156.22</v>
      </c>
      <c r="D16" s="46">
        <f t="shared" si="2"/>
        <v>156.22</v>
      </c>
      <c r="E16" s="46">
        <f t="shared" si="2"/>
        <v>156.22</v>
      </c>
      <c r="F16" s="46">
        <f t="shared" si="2"/>
        <v>156.22</v>
      </c>
      <c r="G16" s="46">
        <f t="shared" si="2"/>
        <v>156.22</v>
      </c>
      <c r="H16" s="46">
        <f t="shared" si="2"/>
        <v>156.22</v>
      </c>
      <c r="I16" s="46">
        <f t="shared" si="2"/>
        <v>156.22</v>
      </c>
      <c r="J16" s="46">
        <f t="shared" si="2"/>
        <v>156.22</v>
      </c>
      <c r="K16" s="46">
        <f t="shared" si="2"/>
        <v>156.22</v>
      </c>
    </row>
    <row r="17" spans="1:11">
      <c r="A17" s="52" t="s">
        <v>89</v>
      </c>
      <c r="B17" s="46">
        <f>B16+B8</f>
        <v>161.22</v>
      </c>
      <c r="C17" s="46">
        <f t="shared" ref="C17:K17" si="3">C16+C8</f>
        <v>161.22</v>
      </c>
      <c r="D17" s="46">
        <f t="shared" si="3"/>
        <v>161.22</v>
      </c>
      <c r="E17" s="46">
        <f t="shared" si="3"/>
        <v>166.22</v>
      </c>
      <c r="F17" s="46">
        <f t="shared" si="3"/>
        <v>166.22</v>
      </c>
      <c r="G17" s="46">
        <f t="shared" si="3"/>
        <v>166.22</v>
      </c>
      <c r="H17" s="46">
        <f t="shared" si="3"/>
        <v>176.22</v>
      </c>
      <c r="I17" s="46">
        <f t="shared" si="3"/>
        <v>176.22</v>
      </c>
      <c r="J17" s="46">
        <f t="shared" si="3"/>
        <v>176.22</v>
      </c>
      <c r="K17" s="46">
        <f t="shared" si="3"/>
        <v>181.22</v>
      </c>
    </row>
    <row r="18" spans="1:11">
      <c r="A18" s="46" t="s">
        <v>90</v>
      </c>
      <c r="B18" s="46">
        <f>B17+B7</f>
        <v>193.22</v>
      </c>
      <c r="C18" s="46">
        <f t="shared" ref="C18:K18" si="4">C17+C7</f>
        <v>204.22</v>
      </c>
      <c r="D18" s="46">
        <f t="shared" si="4"/>
        <v>216.22</v>
      </c>
      <c r="E18" s="46">
        <f t="shared" si="4"/>
        <v>232.22</v>
      </c>
      <c r="F18" s="46">
        <f t="shared" si="4"/>
        <v>244.22</v>
      </c>
      <c r="G18" s="46">
        <f t="shared" si="4"/>
        <v>254.22</v>
      </c>
      <c r="H18" s="46">
        <f t="shared" si="4"/>
        <v>275.22000000000003</v>
      </c>
      <c r="I18" s="46">
        <f t="shared" si="4"/>
        <v>285.22000000000003</v>
      </c>
      <c r="J18" s="46">
        <f t="shared" si="4"/>
        <v>295.22000000000003</v>
      </c>
      <c r="K18" s="46">
        <f t="shared" si="4"/>
        <v>311.22000000000003</v>
      </c>
    </row>
    <row r="19" spans="1:11">
      <c r="A19" s="52" t="s">
        <v>91</v>
      </c>
      <c r="B19" s="46">
        <f t="shared" ref="B19:K19" si="5">B18*B5</f>
        <v>5.7965999999999998</v>
      </c>
      <c r="C19" s="53">
        <f t="shared" si="5"/>
        <v>6.1265999999999998</v>
      </c>
      <c r="D19" s="46">
        <f t="shared" si="5"/>
        <v>6.4866000000000001</v>
      </c>
      <c r="E19" s="46">
        <f t="shared" si="5"/>
        <v>6.9665999999999997</v>
      </c>
      <c r="F19" s="46">
        <f t="shared" si="5"/>
        <v>7.3266</v>
      </c>
      <c r="G19" s="46">
        <f t="shared" si="5"/>
        <v>7.6265999999999998</v>
      </c>
      <c r="H19" s="46">
        <f t="shared" si="5"/>
        <v>8.2566000000000006</v>
      </c>
      <c r="I19" s="46">
        <f t="shared" si="5"/>
        <v>8.5566000000000013</v>
      </c>
      <c r="J19" s="46">
        <f t="shared" si="5"/>
        <v>8.8566000000000003</v>
      </c>
      <c r="K19" s="46">
        <f t="shared" si="5"/>
        <v>9.3366000000000007</v>
      </c>
    </row>
    <row r="20" spans="1:11">
      <c r="A20" s="46" t="s">
        <v>79</v>
      </c>
      <c r="B20" s="47">
        <f>B18+B19</f>
        <v>199.01660000000001</v>
      </c>
      <c r="C20" s="47">
        <f t="shared" ref="C20:K20" si="6">C18+C19</f>
        <v>210.3466</v>
      </c>
      <c r="D20" s="47">
        <f t="shared" si="6"/>
        <v>222.70660000000001</v>
      </c>
      <c r="E20" s="47">
        <f t="shared" si="6"/>
        <v>239.1866</v>
      </c>
      <c r="F20" s="47">
        <f t="shared" si="6"/>
        <v>251.54660000000001</v>
      </c>
      <c r="G20" s="47">
        <f t="shared" si="6"/>
        <v>261.84660000000002</v>
      </c>
      <c r="H20" s="47">
        <f t="shared" si="6"/>
        <v>283.47660000000002</v>
      </c>
      <c r="I20" s="47">
        <f t="shared" si="6"/>
        <v>293.77660000000003</v>
      </c>
      <c r="J20" s="47">
        <f t="shared" si="6"/>
        <v>304.07660000000004</v>
      </c>
      <c r="K20" s="47">
        <f t="shared" si="6"/>
        <v>320.5566</v>
      </c>
    </row>
    <row r="21" spans="1:11">
      <c r="A21" s="46" t="s">
        <v>82</v>
      </c>
      <c r="B21" s="46">
        <f t="shared" ref="B21:K21" si="7">B20*B6</f>
        <v>19.901660000000003</v>
      </c>
      <c r="C21" s="46">
        <f t="shared" si="7"/>
        <v>21.034660000000002</v>
      </c>
      <c r="D21" s="46">
        <f t="shared" si="7"/>
        <v>22.270660000000003</v>
      </c>
      <c r="E21" s="46">
        <f t="shared" si="7"/>
        <v>23.918660000000003</v>
      </c>
      <c r="F21" s="46">
        <f t="shared" si="7"/>
        <v>25.154660000000003</v>
      </c>
      <c r="G21" s="46">
        <f t="shared" si="7"/>
        <v>26.184660000000004</v>
      </c>
      <c r="H21" s="46">
        <f t="shared" si="7"/>
        <v>28.347660000000005</v>
      </c>
      <c r="I21" s="46">
        <f t="shared" si="7"/>
        <v>29.377660000000006</v>
      </c>
      <c r="J21" s="46">
        <f t="shared" si="7"/>
        <v>30.407660000000007</v>
      </c>
      <c r="K21" s="46">
        <f t="shared" si="7"/>
        <v>32.055660000000003</v>
      </c>
    </row>
    <row r="22" spans="1:11">
      <c r="A22" s="46" t="s">
        <v>78</v>
      </c>
      <c r="B22" s="48">
        <f>B20+B21</f>
        <v>218.91826</v>
      </c>
      <c r="C22" s="48">
        <f t="shared" ref="C22:K22" si="8">C20+C21</f>
        <v>231.38126</v>
      </c>
      <c r="D22" s="48">
        <f t="shared" si="8"/>
        <v>244.97726</v>
      </c>
      <c r="E22" s="48">
        <f t="shared" si="8"/>
        <v>263.10525999999999</v>
      </c>
      <c r="F22" s="48">
        <f t="shared" si="8"/>
        <v>276.70125999999999</v>
      </c>
      <c r="G22" s="48">
        <f t="shared" si="8"/>
        <v>288.03126000000003</v>
      </c>
      <c r="H22" s="48">
        <f t="shared" si="8"/>
        <v>311.82426000000004</v>
      </c>
      <c r="I22" s="48">
        <f t="shared" si="8"/>
        <v>323.15426000000002</v>
      </c>
      <c r="J22" s="48">
        <f t="shared" si="8"/>
        <v>334.48426000000006</v>
      </c>
      <c r="K22" s="48">
        <f t="shared" si="8"/>
        <v>352.61225999999999</v>
      </c>
    </row>
    <row r="25" spans="1:11">
      <c r="A25" s="46" t="s">
        <v>92</v>
      </c>
      <c r="B25" s="46" t="s">
        <v>81</v>
      </c>
      <c r="C25" s="51" t="s">
        <v>81</v>
      </c>
      <c r="D25" s="46" t="s">
        <v>81</v>
      </c>
      <c r="E25" s="46" t="s">
        <v>81</v>
      </c>
      <c r="F25" s="46" t="s">
        <v>81</v>
      </c>
      <c r="G25" s="46" t="s">
        <v>81</v>
      </c>
      <c r="H25" s="46" t="s">
        <v>81</v>
      </c>
      <c r="I25" s="46" t="s">
        <v>81</v>
      </c>
      <c r="J25" s="46" t="s">
        <v>81</v>
      </c>
      <c r="K25" s="46" t="s">
        <v>81</v>
      </c>
    </row>
    <row r="26" spans="1:11">
      <c r="A26" s="46" t="s">
        <v>80</v>
      </c>
      <c r="B26" s="46" t="s">
        <v>81</v>
      </c>
      <c r="C26" s="51" t="s">
        <v>81</v>
      </c>
      <c r="D26" s="46" t="s">
        <v>81</v>
      </c>
      <c r="E26" s="46" t="s">
        <v>81</v>
      </c>
      <c r="F26" s="46" t="s">
        <v>81</v>
      </c>
      <c r="G26" s="46" t="s">
        <v>81</v>
      </c>
      <c r="H26" s="46" t="s">
        <v>81</v>
      </c>
      <c r="I26" s="46" t="s">
        <v>81</v>
      </c>
      <c r="J26" s="46" t="s">
        <v>81</v>
      </c>
      <c r="K26" s="46" t="s">
        <v>81</v>
      </c>
    </row>
    <row r="33" spans="7:14">
      <c r="L33" s="68" t="s">
        <v>83</v>
      </c>
      <c r="N33" s="67">
        <f>C13</f>
        <v>146</v>
      </c>
    </row>
    <row r="34" spans="7:14">
      <c r="G34">
        <v>146</v>
      </c>
      <c r="L34" s="68" t="s">
        <v>84</v>
      </c>
      <c r="N34" s="67">
        <f>C8+C15+C7+C19</f>
        <v>64.346599999999995</v>
      </c>
    </row>
    <row r="35" spans="7:14">
      <c r="G35">
        <f>C7+C8+C15+C19</f>
        <v>64.346599999999995</v>
      </c>
      <c r="L35" s="68"/>
      <c r="N35" s="67"/>
    </row>
    <row r="36" spans="7:14">
      <c r="L36" s="68" t="s">
        <v>85</v>
      </c>
      <c r="N36" s="67">
        <f>C21</f>
        <v>21.034660000000002</v>
      </c>
    </row>
    <row r="37" spans="7:14">
      <c r="L37" s="68"/>
      <c r="N37" s="67"/>
    </row>
    <row r="38" spans="7:14">
      <c r="G38">
        <f>C21</f>
        <v>21.034660000000002</v>
      </c>
      <c r="L38" s="68" t="s">
        <v>86</v>
      </c>
      <c r="N38" s="67">
        <f>C22</f>
        <v>231.38126</v>
      </c>
    </row>
    <row r="41" spans="7:14">
      <c r="G41">
        <f>SUM(G34:G38)</f>
        <v>231.38126</v>
      </c>
    </row>
  </sheetData>
  <mergeCells count="3">
    <mergeCell ref="A1:K1"/>
    <mergeCell ref="A2:K2"/>
    <mergeCell ref="A11:XFD11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ATILLA YAYLA</dc:creator>
  <cp:lastModifiedBy>nsm</cp:lastModifiedBy>
  <cp:lastPrinted>2016-05-10T16:04:00Z</cp:lastPrinted>
  <dcterms:created xsi:type="dcterms:W3CDTF">2015-06-01T13:43:01Z</dcterms:created>
  <dcterms:modified xsi:type="dcterms:W3CDTF">2016-05-10T18:54:43Z</dcterms:modified>
</cp:coreProperties>
</file>